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485" tabRatio="722"/>
  </bookViews>
  <sheets>
    <sheet name="salary" sheetId="4" r:id="rId1"/>
    <sheet name="Summary(1)" sheetId="22" r:id="rId2"/>
    <sheet name="Summary2" sheetId="11" r:id="rId3"/>
    <sheet name="105 (chaalan form)" sheetId="33" r:id="rId4"/>
    <sheet name="GPF CHALAN" sheetId="34" r:id="rId5"/>
    <sheet name="I.T.CHALAN" sheetId="38" r:id="rId6"/>
    <sheet name="10% NPS" sheetId="35" r:id="rId7"/>
    <sheet name="14%nps" sheetId="36" r:id="rId8"/>
    <sheet name="NPS RHEO" sheetId="39" r:id="rId9"/>
    <sheet name="GPF" sheetId="12" r:id="rId10"/>
    <sheet name="Retired" sheetId="18" r:id="rId11"/>
    <sheet name="bank stmt feed " sheetId="16" r:id="rId12"/>
    <sheet name="bank stmt print" sheetId="29" r:id="rId13"/>
    <sheet name="Group Ins." sheetId="6" r:id="rId14"/>
    <sheet name="I.T." sheetId="19" r:id="rId15"/>
    <sheet name="N.P.S." sheetId="25" r:id="rId16"/>
    <sheet name="PAY SLIP" sheetId="26" r:id="rId17"/>
    <sheet name="DIFF" sheetId="30" r:id="rId18"/>
    <sheet name="co opr loan" sheetId="31" r:id="rId19"/>
    <sheet name="ANNUAL I.T." sheetId="37" r:id="rId20"/>
  </sheets>
  <externalReferences>
    <externalReference r:id="rId21"/>
    <externalReference r:id="rId22"/>
  </externalReferences>
  <definedNames>
    <definedName name="_xlnm.Print_Area" localSheetId="6">'10% NPS'!$A$1:$T$29</definedName>
    <definedName name="_xlnm.Print_Area" localSheetId="11">'bank stmt feed '!$A$1:$D$112</definedName>
    <definedName name="_xlnm.Print_Area" localSheetId="12">'bank stmt print'!$A$1:$D$107</definedName>
    <definedName name="_xlnm.Print_Area" localSheetId="18">'co opr loan'!$A$1:$E$25</definedName>
    <definedName name="_xlnm.Print_Area" localSheetId="17">DIFF!$A$1:$E$95</definedName>
    <definedName name="_xlnm.Print_Area" localSheetId="10">Retired!$A$1:$H$23</definedName>
    <definedName name="_xlnm.Print_Area" localSheetId="0">salary!$A$1:$W$123</definedName>
  </definedNames>
  <calcPr calcId="124519"/>
</workbook>
</file>

<file path=xl/calcChain.xml><?xml version="1.0" encoding="utf-8"?>
<calcChain xmlns="http://schemas.openxmlformats.org/spreadsheetml/2006/main">
  <c r="G6" i="25"/>
  <c r="G7"/>
  <c r="G9" s="1"/>
  <c r="G5"/>
  <c r="G4"/>
  <c r="G11" l="1"/>
  <c r="G10"/>
  <c r="G8"/>
  <c r="G13" l="1"/>
  <c r="G12"/>
  <c r="G15" l="1"/>
  <c r="G14"/>
  <c r="G17" l="1"/>
  <c r="G16"/>
  <c r="G19" l="1"/>
  <c r="G18"/>
  <c r="G21" l="1"/>
  <c r="G20"/>
  <c r="G23" l="1"/>
  <c r="G22"/>
  <c r="G25" l="1"/>
  <c r="G24"/>
  <c r="G27" l="1"/>
  <c r="G26"/>
  <c r="G29" l="1"/>
  <c r="G28"/>
  <c r="G31" l="1"/>
  <c r="G30"/>
  <c r="G33" l="1"/>
  <c r="G32"/>
  <c r="G35" l="1"/>
  <c r="G34"/>
  <c r="G37" l="1"/>
  <c r="G36"/>
  <c r="G39" l="1"/>
  <c r="G38"/>
  <c r="G41" l="1"/>
  <c r="G40"/>
  <c r="G43" l="1"/>
  <c r="G42"/>
  <c r="G45" l="1"/>
  <c r="G44"/>
  <c r="G47" l="1"/>
  <c r="G46"/>
  <c r="G49" l="1"/>
  <c r="G48"/>
  <c r="G51" l="1"/>
  <c r="G50"/>
  <c r="Q86" i="4" l="1"/>
  <c r="A554" i="26"/>
  <c r="E3" i="25"/>
  <c r="E39"/>
  <c r="E40"/>
  <c r="E41"/>
  <c r="E42"/>
  <c r="E43"/>
  <c r="E44"/>
  <c r="E45"/>
  <c r="E46"/>
  <c r="E47"/>
  <c r="E48"/>
  <c r="E49"/>
  <c r="E50"/>
  <c r="E51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16"/>
  <c r="E17"/>
  <c r="E18"/>
  <c r="E19"/>
  <c r="E15"/>
  <c r="E11"/>
  <c r="E12"/>
  <c r="E13"/>
  <c r="E14"/>
  <c r="E10"/>
  <c r="E4"/>
  <c r="E5"/>
  <c r="E6"/>
  <c r="E7"/>
  <c r="E8"/>
  <c r="E9"/>
  <c r="W83" i="4"/>
  <c r="H3254" i="37"/>
  <c r="F3254"/>
  <c r="E3254"/>
  <c r="G3252"/>
  <c r="G3250"/>
  <c r="D3250"/>
  <c r="D3252" s="1"/>
  <c r="D3248"/>
  <c r="C3248"/>
  <c r="C3250" s="1"/>
  <c r="C3252" s="1"/>
  <c r="D3242"/>
  <c r="D3244" s="1"/>
  <c r="G3240"/>
  <c r="G3242" s="1"/>
  <c r="G3244" s="1"/>
  <c r="D3240"/>
  <c r="C3240"/>
  <c r="C3242" s="1"/>
  <c r="C3244" s="1"/>
  <c r="D3236"/>
  <c r="D3254" s="1"/>
  <c r="D3260" s="1"/>
  <c r="G3234"/>
  <c r="G3236" s="1"/>
  <c r="D3234"/>
  <c r="G3232"/>
  <c r="G3254" s="1"/>
  <c r="G3260" s="1"/>
  <c r="C3232"/>
  <c r="H3220"/>
  <c r="F3220"/>
  <c r="E3220"/>
  <c r="G3216"/>
  <c r="G3218" s="1"/>
  <c r="D3214"/>
  <c r="D3216" s="1"/>
  <c r="D3218" s="1"/>
  <c r="C3214"/>
  <c r="C3216" s="1"/>
  <c r="C3218" s="1"/>
  <c r="G3208"/>
  <c r="G3210" s="1"/>
  <c r="C3208"/>
  <c r="C3210" s="1"/>
  <c r="G3206"/>
  <c r="D3206"/>
  <c r="D3208" s="1"/>
  <c r="D3210" s="1"/>
  <c r="C3206"/>
  <c r="C3202"/>
  <c r="D3200"/>
  <c r="C3200"/>
  <c r="G3198"/>
  <c r="G3200" s="1"/>
  <c r="G3202" s="1"/>
  <c r="C3198"/>
  <c r="H3186"/>
  <c r="F3186"/>
  <c r="E3186"/>
  <c r="G3184"/>
  <c r="C3184"/>
  <c r="G3182"/>
  <c r="C3182"/>
  <c r="D3180"/>
  <c r="D3182" s="1"/>
  <c r="D3184" s="1"/>
  <c r="C3180"/>
  <c r="D3174"/>
  <c r="D3176" s="1"/>
  <c r="G3172"/>
  <c r="G3174" s="1"/>
  <c r="G3176" s="1"/>
  <c r="D3172"/>
  <c r="C3172"/>
  <c r="C3174" s="1"/>
  <c r="C3176" s="1"/>
  <c r="D3168"/>
  <c r="D3186" s="1"/>
  <c r="D3192" s="1"/>
  <c r="G3166"/>
  <c r="G3168" s="1"/>
  <c r="D3166"/>
  <c r="C3166"/>
  <c r="C3168" s="1"/>
  <c r="G3164"/>
  <c r="G3186" s="1"/>
  <c r="G3192" s="1"/>
  <c r="C3164"/>
  <c r="C3186" s="1"/>
  <c r="H3152"/>
  <c r="F3152"/>
  <c r="E3152"/>
  <c r="D3150"/>
  <c r="G3148"/>
  <c r="G3150" s="1"/>
  <c r="D3148"/>
  <c r="C3148"/>
  <c r="C3150" s="1"/>
  <c r="D3146"/>
  <c r="C3146"/>
  <c r="G3140"/>
  <c r="G3142" s="1"/>
  <c r="C3140"/>
  <c r="C3142" s="1"/>
  <c r="G3138"/>
  <c r="D3138"/>
  <c r="D3140" s="1"/>
  <c r="D3142" s="1"/>
  <c r="C3138"/>
  <c r="D3132"/>
  <c r="G3130"/>
  <c r="G3132" s="1"/>
  <c r="G3134" s="1"/>
  <c r="C3130"/>
  <c r="C3132" s="1"/>
  <c r="H3118"/>
  <c r="F3118"/>
  <c r="E3118"/>
  <c r="G3116"/>
  <c r="G3114"/>
  <c r="D3114"/>
  <c r="D3116" s="1"/>
  <c r="D3112"/>
  <c r="C3112"/>
  <c r="C3114" s="1"/>
  <c r="C3116" s="1"/>
  <c r="D3106"/>
  <c r="D3108" s="1"/>
  <c r="G3104"/>
  <c r="G3106" s="1"/>
  <c r="G3108" s="1"/>
  <c r="D3104"/>
  <c r="C3104"/>
  <c r="C3106" s="1"/>
  <c r="C3108" s="1"/>
  <c r="D3100"/>
  <c r="G3098"/>
  <c r="G3100" s="1"/>
  <c r="D3098"/>
  <c r="G3096"/>
  <c r="C3096"/>
  <c r="H3084"/>
  <c r="F3084"/>
  <c r="E3084"/>
  <c r="G3080"/>
  <c r="G3082" s="1"/>
  <c r="D3078"/>
  <c r="D3080" s="1"/>
  <c r="D3082" s="1"/>
  <c r="C3078"/>
  <c r="C3080" s="1"/>
  <c r="C3082" s="1"/>
  <c r="G3072"/>
  <c r="G3074" s="1"/>
  <c r="C3072"/>
  <c r="C3074" s="1"/>
  <c r="G3070"/>
  <c r="D3070"/>
  <c r="D3072" s="1"/>
  <c r="D3074" s="1"/>
  <c r="C3070"/>
  <c r="C3066"/>
  <c r="D3064"/>
  <c r="C3064"/>
  <c r="G3062"/>
  <c r="G3064" s="1"/>
  <c r="G3066" s="1"/>
  <c r="C3062"/>
  <c r="H3050"/>
  <c r="F3050"/>
  <c r="E3050"/>
  <c r="G3048"/>
  <c r="C3048"/>
  <c r="G3046"/>
  <c r="C3046"/>
  <c r="D3044"/>
  <c r="D3046" s="1"/>
  <c r="D3048" s="1"/>
  <c r="C3044"/>
  <c r="D3038"/>
  <c r="D3040" s="1"/>
  <c r="G3036"/>
  <c r="G3038" s="1"/>
  <c r="G3040" s="1"/>
  <c r="D3036"/>
  <c r="C3036"/>
  <c r="C3038" s="1"/>
  <c r="C3040" s="1"/>
  <c r="D3032"/>
  <c r="D3050" s="1"/>
  <c r="D3056" s="1"/>
  <c r="G3030"/>
  <c r="G3032" s="1"/>
  <c r="D3030"/>
  <c r="C3030"/>
  <c r="C3032" s="1"/>
  <c r="G3028"/>
  <c r="G3050" s="1"/>
  <c r="G3056" s="1"/>
  <c r="C3028"/>
  <c r="H3016"/>
  <c r="F3016"/>
  <c r="E3016"/>
  <c r="D3014"/>
  <c r="G3012"/>
  <c r="G3014" s="1"/>
  <c r="D3012"/>
  <c r="C3012"/>
  <c r="C3014" s="1"/>
  <c r="D3010"/>
  <c r="C3010"/>
  <c r="G3004"/>
  <c r="G3006" s="1"/>
  <c r="C3004"/>
  <c r="C3006" s="1"/>
  <c r="G3002"/>
  <c r="D3002"/>
  <c r="D3004" s="1"/>
  <c r="D3006" s="1"/>
  <c r="C3002"/>
  <c r="D2996"/>
  <c r="G2994"/>
  <c r="G2996" s="1"/>
  <c r="G2998" s="1"/>
  <c r="C2994"/>
  <c r="C2996" s="1"/>
  <c r="H2982"/>
  <c r="F2982"/>
  <c r="E2982"/>
  <c r="G2980"/>
  <c r="G2978"/>
  <c r="D2978"/>
  <c r="D2980" s="1"/>
  <c r="D2976"/>
  <c r="C2976"/>
  <c r="C2978" s="1"/>
  <c r="C2980" s="1"/>
  <c r="G2972"/>
  <c r="D2972"/>
  <c r="G2970"/>
  <c r="C2970"/>
  <c r="C2972" s="1"/>
  <c r="G2968"/>
  <c r="D2968"/>
  <c r="C2968"/>
  <c r="D2962"/>
  <c r="G2960"/>
  <c r="C2960"/>
  <c r="H2948"/>
  <c r="F2948"/>
  <c r="E2948"/>
  <c r="G2946"/>
  <c r="G2944"/>
  <c r="D2944"/>
  <c r="D2946" s="1"/>
  <c r="D2942"/>
  <c r="C2942"/>
  <c r="C2944" s="1"/>
  <c r="C2946" s="1"/>
  <c r="D2936"/>
  <c r="D2938" s="1"/>
  <c r="G2934"/>
  <c r="G2936" s="1"/>
  <c r="G2938" s="1"/>
  <c r="D2934"/>
  <c r="C2934"/>
  <c r="C2936" s="1"/>
  <c r="C2938" s="1"/>
  <c r="D2930"/>
  <c r="D2948" s="1"/>
  <c r="D2954" s="1"/>
  <c r="G2928"/>
  <c r="G2930" s="1"/>
  <c r="D2928"/>
  <c r="G2926"/>
  <c r="G2948" s="1"/>
  <c r="G2954" s="1"/>
  <c r="C2926"/>
  <c r="H2914"/>
  <c r="F2914"/>
  <c r="E2914"/>
  <c r="G2910"/>
  <c r="G2912" s="1"/>
  <c r="D2908"/>
  <c r="D2910" s="1"/>
  <c r="D2912" s="1"/>
  <c r="C2908"/>
  <c r="C2910" s="1"/>
  <c r="C2912" s="1"/>
  <c r="G2902"/>
  <c r="G2904" s="1"/>
  <c r="C2902"/>
  <c r="C2904" s="1"/>
  <c r="G2900"/>
  <c r="D2900"/>
  <c r="D2902" s="1"/>
  <c r="D2904" s="1"/>
  <c r="C2900"/>
  <c r="C2896"/>
  <c r="D2894"/>
  <c r="C2894"/>
  <c r="G2892"/>
  <c r="G2894" s="1"/>
  <c r="G2896" s="1"/>
  <c r="C2892"/>
  <c r="H2880"/>
  <c r="F2880"/>
  <c r="E2880"/>
  <c r="G2878"/>
  <c r="C2878"/>
  <c r="G2876"/>
  <c r="C2876"/>
  <c r="D2874"/>
  <c r="D2876" s="1"/>
  <c r="D2878" s="1"/>
  <c r="C2874"/>
  <c r="D2868"/>
  <c r="D2870" s="1"/>
  <c r="G2866"/>
  <c r="G2868" s="1"/>
  <c r="G2870" s="1"/>
  <c r="D2866"/>
  <c r="C2866"/>
  <c r="C2868" s="1"/>
  <c r="C2870" s="1"/>
  <c r="D2862"/>
  <c r="D2880" s="1"/>
  <c r="D2886" s="1"/>
  <c r="G2860"/>
  <c r="G2862" s="1"/>
  <c r="D2860"/>
  <c r="C2860"/>
  <c r="C2862" s="1"/>
  <c r="G2858"/>
  <c r="G2880" s="1"/>
  <c r="G2886" s="1"/>
  <c r="C2858"/>
  <c r="C2880" s="1"/>
  <c r="H2846"/>
  <c r="F2846"/>
  <c r="E2846"/>
  <c r="D2844"/>
  <c r="G2842"/>
  <c r="G2844" s="1"/>
  <c r="D2842"/>
  <c r="C2842"/>
  <c r="C2844" s="1"/>
  <c r="D2840"/>
  <c r="C2840"/>
  <c r="G2834"/>
  <c r="G2836" s="1"/>
  <c r="C2834"/>
  <c r="C2836" s="1"/>
  <c r="G2832"/>
  <c r="D2832"/>
  <c r="D2834" s="1"/>
  <c r="D2836" s="1"/>
  <c r="C2832"/>
  <c r="D2826"/>
  <c r="G2824"/>
  <c r="G2826" s="1"/>
  <c r="G2828" s="1"/>
  <c r="C2824"/>
  <c r="C2826" s="1"/>
  <c r="H2812"/>
  <c r="F2812"/>
  <c r="E2812"/>
  <c r="G2810"/>
  <c r="G2808"/>
  <c r="D2808"/>
  <c r="D2810" s="1"/>
  <c r="D2806"/>
  <c r="C2806"/>
  <c r="C2808" s="1"/>
  <c r="C2810" s="1"/>
  <c r="D2800"/>
  <c r="D2802" s="1"/>
  <c r="G2798"/>
  <c r="G2800" s="1"/>
  <c r="G2802" s="1"/>
  <c r="D2798"/>
  <c r="C2798"/>
  <c r="C2800" s="1"/>
  <c r="C2802" s="1"/>
  <c r="D2794"/>
  <c r="G2792"/>
  <c r="G2794" s="1"/>
  <c r="D2792"/>
  <c r="G2790"/>
  <c r="C2790"/>
  <c r="H2778"/>
  <c r="F2778"/>
  <c r="E2778"/>
  <c r="G2774"/>
  <c r="G2776" s="1"/>
  <c r="D2772"/>
  <c r="D2774" s="1"/>
  <c r="D2776" s="1"/>
  <c r="C2772"/>
  <c r="C2774" s="1"/>
  <c r="C2776" s="1"/>
  <c r="G2766"/>
  <c r="G2768" s="1"/>
  <c r="C2766"/>
  <c r="C2768" s="1"/>
  <c r="G2764"/>
  <c r="D2764"/>
  <c r="D2766" s="1"/>
  <c r="D2768" s="1"/>
  <c r="C2764"/>
  <c r="C2760"/>
  <c r="D2758"/>
  <c r="C2758"/>
  <c r="G2756"/>
  <c r="G2758" s="1"/>
  <c r="G2760" s="1"/>
  <c r="C2756"/>
  <c r="H2744"/>
  <c r="F2744"/>
  <c r="E2744"/>
  <c r="G2742"/>
  <c r="C2742"/>
  <c r="G2740"/>
  <c r="C2740"/>
  <c r="D2738"/>
  <c r="D2740" s="1"/>
  <c r="D2742" s="1"/>
  <c r="C2738"/>
  <c r="D2732"/>
  <c r="D2734" s="1"/>
  <c r="G2730"/>
  <c r="G2732" s="1"/>
  <c r="G2734" s="1"/>
  <c r="D2730"/>
  <c r="C2730"/>
  <c r="C2732" s="1"/>
  <c r="C2734" s="1"/>
  <c r="D2726"/>
  <c r="D2744" s="1"/>
  <c r="D2750" s="1"/>
  <c r="G2724"/>
  <c r="G2726" s="1"/>
  <c r="D2724"/>
  <c r="C2724"/>
  <c r="C2726" s="1"/>
  <c r="G2722"/>
  <c r="G2744" s="1"/>
  <c r="G2750" s="1"/>
  <c r="C2722"/>
  <c r="H2710"/>
  <c r="F2710"/>
  <c r="E2710"/>
  <c r="G2708"/>
  <c r="D2708"/>
  <c r="D2704"/>
  <c r="C2704"/>
  <c r="C2706" s="1"/>
  <c r="C2708" s="1"/>
  <c r="G2698"/>
  <c r="G2700" s="1"/>
  <c r="C2698"/>
  <c r="C2700" s="1"/>
  <c r="G2696"/>
  <c r="D2696"/>
  <c r="D2698" s="1"/>
  <c r="D2700" s="1"/>
  <c r="C2696"/>
  <c r="C2692"/>
  <c r="D2690"/>
  <c r="D2692" s="1"/>
  <c r="C2690"/>
  <c r="G2688"/>
  <c r="C2688"/>
  <c r="H2676"/>
  <c r="F2676"/>
  <c r="E2676"/>
  <c r="G2674"/>
  <c r="D2674"/>
  <c r="D2670"/>
  <c r="C2670"/>
  <c r="C2672" s="1"/>
  <c r="C2674" s="1"/>
  <c r="D2664"/>
  <c r="D2666" s="1"/>
  <c r="G2662"/>
  <c r="G2664" s="1"/>
  <c r="G2666" s="1"/>
  <c r="D2662"/>
  <c r="C2662"/>
  <c r="C2664" s="1"/>
  <c r="C2666" s="1"/>
  <c r="D2658"/>
  <c r="G2656"/>
  <c r="G2658" s="1"/>
  <c r="D2656"/>
  <c r="G2654"/>
  <c r="C2654"/>
  <c r="C2656" s="1"/>
  <c r="C2658" s="1"/>
  <c r="H2642"/>
  <c r="F2642"/>
  <c r="E2642"/>
  <c r="G2638"/>
  <c r="G2640" s="1"/>
  <c r="D2636"/>
  <c r="D2638" s="1"/>
  <c r="D2640" s="1"/>
  <c r="C2636"/>
  <c r="C2638" s="1"/>
  <c r="C2640" s="1"/>
  <c r="G2630"/>
  <c r="G2632" s="1"/>
  <c r="C2630"/>
  <c r="C2632" s="1"/>
  <c r="G2628"/>
  <c r="D2628"/>
  <c r="D2630" s="1"/>
  <c r="D2632" s="1"/>
  <c r="C2628"/>
  <c r="C2624"/>
  <c r="D2622"/>
  <c r="C2622"/>
  <c r="G2620"/>
  <c r="G2622" s="1"/>
  <c r="G2624" s="1"/>
  <c r="C2620"/>
  <c r="H2608"/>
  <c r="F2608"/>
  <c r="E2608"/>
  <c r="D2604"/>
  <c r="D2606" s="1"/>
  <c r="D2602"/>
  <c r="G2596"/>
  <c r="G2598" s="1"/>
  <c r="G2600" s="1"/>
  <c r="G2602" s="1"/>
  <c r="G2604" s="1"/>
  <c r="G2606" s="1"/>
  <c r="C2596"/>
  <c r="C2598" s="1"/>
  <c r="C2600" s="1"/>
  <c r="C2602" s="1"/>
  <c r="C2604" s="1"/>
  <c r="C2606" s="1"/>
  <c r="G2594"/>
  <c r="D2594"/>
  <c r="D2596" s="1"/>
  <c r="D2598" s="1"/>
  <c r="C2594"/>
  <c r="D2590"/>
  <c r="G2588"/>
  <c r="D2588"/>
  <c r="G2586"/>
  <c r="G2608" s="1"/>
  <c r="G2614" s="1"/>
  <c r="C2586"/>
  <c r="C2588" s="1"/>
  <c r="C2590" s="1"/>
  <c r="H2574"/>
  <c r="F2574"/>
  <c r="E2574"/>
  <c r="D2572"/>
  <c r="G2570"/>
  <c r="G2572" s="1"/>
  <c r="G2568"/>
  <c r="D2568"/>
  <c r="C2568"/>
  <c r="C2570" s="1"/>
  <c r="C2572" s="1"/>
  <c r="G2562"/>
  <c r="G2564" s="1"/>
  <c r="C2562"/>
  <c r="C2564" s="1"/>
  <c r="G2560"/>
  <c r="D2560"/>
  <c r="D2562" s="1"/>
  <c r="D2564" s="1"/>
  <c r="C2560"/>
  <c r="C2556"/>
  <c r="C2574" s="1"/>
  <c r="D2554"/>
  <c r="C2554"/>
  <c r="G2552"/>
  <c r="G2554" s="1"/>
  <c r="G2556" s="1"/>
  <c r="C2552"/>
  <c r="H2540"/>
  <c r="F2540"/>
  <c r="E2540"/>
  <c r="D2536"/>
  <c r="D2538" s="1"/>
  <c r="G2534"/>
  <c r="G2536" s="1"/>
  <c r="G2538" s="1"/>
  <c r="D2534"/>
  <c r="D2528"/>
  <c r="D2530" s="1"/>
  <c r="G2526"/>
  <c r="G2528" s="1"/>
  <c r="G2530" s="1"/>
  <c r="D2526"/>
  <c r="C2526"/>
  <c r="C2528" s="1"/>
  <c r="C2530" s="1"/>
  <c r="C2532" s="1"/>
  <c r="C2534" s="1"/>
  <c r="C2536" s="1"/>
  <c r="C2538" s="1"/>
  <c r="D2522"/>
  <c r="G2520"/>
  <c r="G2522" s="1"/>
  <c r="D2520"/>
  <c r="G2518"/>
  <c r="C2518"/>
  <c r="C2520" s="1"/>
  <c r="C2522" s="1"/>
  <c r="H2506"/>
  <c r="F2506"/>
  <c r="E2506"/>
  <c r="G2504"/>
  <c r="C2504"/>
  <c r="D2502"/>
  <c r="D2504" s="1"/>
  <c r="C2502"/>
  <c r="G2500"/>
  <c r="D2500"/>
  <c r="D2494"/>
  <c r="D2496" s="1"/>
  <c r="G2492"/>
  <c r="G2494" s="1"/>
  <c r="D2492"/>
  <c r="C2492"/>
  <c r="C2494" s="1"/>
  <c r="C2496" s="1"/>
  <c r="D2486"/>
  <c r="C2486"/>
  <c r="C2488" s="1"/>
  <c r="G2484"/>
  <c r="C2484"/>
  <c r="H2472"/>
  <c r="F2472"/>
  <c r="E2472"/>
  <c r="D2466"/>
  <c r="D2468" s="1"/>
  <c r="D2470" s="1"/>
  <c r="D2460"/>
  <c r="D2462" s="1"/>
  <c r="G2458"/>
  <c r="G2460" s="1"/>
  <c r="G2462" s="1"/>
  <c r="G2464" s="1"/>
  <c r="G2466" s="1"/>
  <c r="G2468" s="1"/>
  <c r="G2470" s="1"/>
  <c r="D2458"/>
  <c r="C2458"/>
  <c r="C2460" s="1"/>
  <c r="C2462" s="1"/>
  <c r="C2464" s="1"/>
  <c r="C2466" s="1"/>
  <c r="C2468" s="1"/>
  <c r="C2470" s="1"/>
  <c r="C2454"/>
  <c r="D2452"/>
  <c r="D2454" s="1"/>
  <c r="C2452"/>
  <c r="G2450"/>
  <c r="C2450"/>
  <c r="H2438"/>
  <c r="F2438"/>
  <c r="E2438"/>
  <c r="D2434"/>
  <c r="D2436" s="1"/>
  <c r="D2432"/>
  <c r="G2426"/>
  <c r="G2428" s="1"/>
  <c r="G2430" s="1"/>
  <c r="G2432" s="1"/>
  <c r="G2434" s="1"/>
  <c r="G2436" s="1"/>
  <c r="C2426"/>
  <c r="C2428" s="1"/>
  <c r="C2430" s="1"/>
  <c r="C2432" s="1"/>
  <c r="C2434" s="1"/>
  <c r="C2436" s="1"/>
  <c r="G2424"/>
  <c r="D2424"/>
  <c r="D2426" s="1"/>
  <c r="D2428" s="1"/>
  <c r="C2424"/>
  <c r="C2420"/>
  <c r="D2418"/>
  <c r="D2420" s="1"/>
  <c r="D2438" s="1"/>
  <c r="D2444" s="1"/>
  <c r="C2418"/>
  <c r="G2416"/>
  <c r="C2416"/>
  <c r="H2410"/>
  <c r="F2410"/>
  <c r="H2403"/>
  <c r="F2403"/>
  <c r="E2403"/>
  <c r="E2410" s="1"/>
  <c r="G2401"/>
  <c r="D2401"/>
  <c r="D2397"/>
  <c r="C2393"/>
  <c r="C2395" s="1"/>
  <c r="C2397" s="1"/>
  <c r="C2399" s="1"/>
  <c r="C2401" s="1"/>
  <c r="D2391"/>
  <c r="D2393" s="1"/>
  <c r="C2391"/>
  <c r="G2389"/>
  <c r="G2391" s="1"/>
  <c r="G2393" s="1"/>
  <c r="G2395" s="1"/>
  <c r="G2397" s="1"/>
  <c r="C2389"/>
  <c r="D2385"/>
  <c r="D2403" s="1"/>
  <c r="D2410" s="1"/>
  <c r="G2383"/>
  <c r="D2383"/>
  <c r="G2381"/>
  <c r="C2381"/>
  <c r="C2383" s="1"/>
  <c r="C2385" s="1"/>
  <c r="H2368"/>
  <c r="H2375" s="1"/>
  <c r="F2368"/>
  <c r="F2375" s="1"/>
  <c r="E2368"/>
  <c r="D2362"/>
  <c r="D2364" s="1"/>
  <c r="D2366" s="1"/>
  <c r="D2356"/>
  <c r="D2358" s="1"/>
  <c r="G2354"/>
  <c r="G2356" s="1"/>
  <c r="G2358" s="1"/>
  <c r="G2360" s="1"/>
  <c r="G2362" s="1"/>
  <c r="G2364" s="1"/>
  <c r="G2366" s="1"/>
  <c r="D2354"/>
  <c r="C2354"/>
  <c r="C2356" s="1"/>
  <c r="C2358" s="1"/>
  <c r="C2360" s="1"/>
  <c r="C2362" s="1"/>
  <c r="C2364" s="1"/>
  <c r="C2366" s="1"/>
  <c r="D2350"/>
  <c r="G2348"/>
  <c r="G2350" s="1"/>
  <c r="D2348"/>
  <c r="D2368" s="1"/>
  <c r="D2375" s="1"/>
  <c r="C2348"/>
  <c r="C2346"/>
  <c r="G2340"/>
  <c r="D2340"/>
  <c r="G2322"/>
  <c r="C2322"/>
  <c r="G2320"/>
  <c r="D2320"/>
  <c r="D2322" s="1"/>
  <c r="C2320"/>
  <c r="C2316"/>
  <c r="D2314"/>
  <c r="D2316" s="1"/>
  <c r="C2314"/>
  <c r="G2312"/>
  <c r="G2314" s="1"/>
  <c r="G2316" s="1"/>
  <c r="C2312"/>
  <c r="H2300"/>
  <c r="F2300"/>
  <c r="E2300"/>
  <c r="G2298"/>
  <c r="G2300" s="1"/>
  <c r="G2306" s="1"/>
  <c r="D2298"/>
  <c r="D2294"/>
  <c r="D2288"/>
  <c r="D2290" s="1"/>
  <c r="C2288"/>
  <c r="C2290" s="1"/>
  <c r="C2292" s="1"/>
  <c r="C2294" s="1"/>
  <c r="C2296" s="1"/>
  <c r="C2298" s="1"/>
  <c r="D2286"/>
  <c r="C2286"/>
  <c r="D2280"/>
  <c r="D2282" s="1"/>
  <c r="C2278"/>
  <c r="H2266"/>
  <c r="F2266"/>
  <c r="E2266"/>
  <c r="D2264"/>
  <c r="G2262"/>
  <c r="G2264" s="1"/>
  <c r="D2262"/>
  <c r="D2260"/>
  <c r="C2254"/>
  <c r="C2256" s="1"/>
  <c r="C2258" s="1"/>
  <c r="C2260" s="1"/>
  <c r="C2262" s="1"/>
  <c r="C2264" s="1"/>
  <c r="D2252"/>
  <c r="D2254" s="1"/>
  <c r="D2256" s="1"/>
  <c r="C2252"/>
  <c r="D2246"/>
  <c r="D2248" s="1"/>
  <c r="C2244"/>
  <c r="H2232"/>
  <c r="F2232"/>
  <c r="E2232"/>
  <c r="D2226"/>
  <c r="D2228" s="1"/>
  <c r="D2230" s="1"/>
  <c r="G2224"/>
  <c r="G2226" s="1"/>
  <c r="G2228" s="1"/>
  <c r="G2230" s="1"/>
  <c r="G2222"/>
  <c r="C2222"/>
  <c r="C2224" s="1"/>
  <c r="C2226" s="1"/>
  <c r="C2228" s="1"/>
  <c r="C2230" s="1"/>
  <c r="G2220"/>
  <c r="C2220"/>
  <c r="D2218"/>
  <c r="D2220" s="1"/>
  <c r="D2222" s="1"/>
  <c r="C2218"/>
  <c r="C2214"/>
  <c r="D2212"/>
  <c r="D2214" s="1"/>
  <c r="C2212"/>
  <c r="G2210"/>
  <c r="C2210"/>
  <c r="H2198"/>
  <c r="F2198"/>
  <c r="E2198"/>
  <c r="D2192"/>
  <c r="D2186"/>
  <c r="D2188" s="1"/>
  <c r="C2186"/>
  <c r="C2188" s="1"/>
  <c r="C2190" s="1"/>
  <c r="C2192" s="1"/>
  <c r="D2184"/>
  <c r="C2184"/>
  <c r="D2180"/>
  <c r="D2198" s="1"/>
  <c r="D2204" s="1"/>
  <c r="G2178"/>
  <c r="G2180" s="1"/>
  <c r="D2178"/>
  <c r="C2178"/>
  <c r="C2180" s="1"/>
  <c r="G2176"/>
  <c r="G2198" s="1"/>
  <c r="G2204" s="1"/>
  <c r="C2176"/>
  <c r="C2198" s="1"/>
  <c r="H2164"/>
  <c r="F2164"/>
  <c r="E2164"/>
  <c r="C2164"/>
  <c r="D2158"/>
  <c r="D2160" s="1"/>
  <c r="D2162" s="1"/>
  <c r="G2152"/>
  <c r="G2154" s="1"/>
  <c r="G2156" s="1"/>
  <c r="G2158" s="1"/>
  <c r="G2160" s="1"/>
  <c r="G2162" s="1"/>
  <c r="G2150"/>
  <c r="D2150"/>
  <c r="D2152" s="1"/>
  <c r="D2154" s="1"/>
  <c r="D2144"/>
  <c r="G2142"/>
  <c r="H2130"/>
  <c r="F2130"/>
  <c r="E2130"/>
  <c r="D2124"/>
  <c r="D2126" s="1"/>
  <c r="D2128" s="1"/>
  <c r="D2118"/>
  <c r="D2120" s="1"/>
  <c r="G2116"/>
  <c r="G2118" s="1"/>
  <c r="G2120" s="1"/>
  <c r="G2122" s="1"/>
  <c r="G2124" s="1"/>
  <c r="G2126" s="1"/>
  <c r="G2128" s="1"/>
  <c r="D2116"/>
  <c r="C2116"/>
  <c r="C2118" s="1"/>
  <c r="C2120" s="1"/>
  <c r="C2122" s="1"/>
  <c r="C2124" s="1"/>
  <c r="C2126" s="1"/>
  <c r="C2128" s="1"/>
  <c r="D2112"/>
  <c r="D2130" s="1"/>
  <c r="D2136" s="1"/>
  <c r="G2110"/>
  <c r="G2112" s="1"/>
  <c r="D2110"/>
  <c r="G2108"/>
  <c r="C2108"/>
  <c r="C2110" s="1"/>
  <c r="C2112" s="1"/>
  <c r="H2096"/>
  <c r="F2096"/>
  <c r="E2096"/>
  <c r="G2084"/>
  <c r="G2086" s="1"/>
  <c r="G2088" s="1"/>
  <c r="G2090" s="1"/>
  <c r="G2092" s="1"/>
  <c r="G2094" s="1"/>
  <c r="C2084"/>
  <c r="C2086" s="1"/>
  <c r="C2088" s="1"/>
  <c r="C2090" s="1"/>
  <c r="C2092" s="1"/>
  <c r="C2094" s="1"/>
  <c r="G2082"/>
  <c r="D2082"/>
  <c r="D2084" s="1"/>
  <c r="D2086" s="1"/>
  <c r="C2082"/>
  <c r="C2078"/>
  <c r="C2096" s="1"/>
  <c r="D2076"/>
  <c r="C2076"/>
  <c r="G2074"/>
  <c r="G2076" s="1"/>
  <c r="G2078" s="1"/>
  <c r="C2074"/>
  <c r="G2068"/>
  <c r="H2062"/>
  <c r="G2062"/>
  <c r="F2062"/>
  <c r="E2062"/>
  <c r="D2062"/>
  <c r="D2068" s="1"/>
  <c r="C2062"/>
  <c r="G2034"/>
  <c r="H2028"/>
  <c r="G2028"/>
  <c r="F2028"/>
  <c r="E2028"/>
  <c r="D2028"/>
  <c r="D2034" s="1"/>
  <c r="C2028"/>
  <c r="D2000"/>
  <c r="H1994"/>
  <c r="G1994"/>
  <c r="F1994"/>
  <c r="E1994"/>
  <c r="D1994"/>
  <c r="C1994"/>
  <c r="H1960"/>
  <c r="F1960"/>
  <c r="E1960"/>
  <c r="C1948"/>
  <c r="C1950" s="1"/>
  <c r="C1952" s="1"/>
  <c r="C1954" s="1"/>
  <c r="C1956" s="1"/>
  <c r="C1958" s="1"/>
  <c r="D1946"/>
  <c r="D1948" s="1"/>
  <c r="D1950" s="1"/>
  <c r="C1946"/>
  <c r="D1942"/>
  <c r="G1940"/>
  <c r="G1942" s="1"/>
  <c r="D1940"/>
  <c r="C1940"/>
  <c r="C1942" s="1"/>
  <c r="G1938"/>
  <c r="C1938"/>
  <c r="D1936"/>
  <c r="D1960" s="1"/>
  <c r="D1966" s="1"/>
  <c r="H1932"/>
  <c r="F1932"/>
  <c r="H1926"/>
  <c r="F1926"/>
  <c r="E1926"/>
  <c r="D1920"/>
  <c r="D1922" s="1"/>
  <c r="D1924" s="1"/>
  <c r="D1914"/>
  <c r="D1916" s="1"/>
  <c r="D1912"/>
  <c r="C1912"/>
  <c r="C1914" s="1"/>
  <c r="C1916" s="1"/>
  <c r="C1918" s="1"/>
  <c r="C1920" s="1"/>
  <c r="C1922" s="1"/>
  <c r="C1924" s="1"/>
  <c r="D1906"/>
  <c r="G1904"/>
  <c r="G1906" s="1"/>
  <c r="G1908" s="1"/>
  <c r="G1910" s="1"/>
  <c r="G1912" s="1"/>
  <c r="G1914" s="1"/>
  <c r="G1916" s="1"/>
  <c r="G1918" s="1"/>
  <c r="G1920" s="1"/>
  <c r="G1922" s="1"/>
  <c r="G1924" s="1"/>
  <c r="C1904"/>
  <c r="C1906" s="1"/>
  <c r="G1898"/>
  <c r="H1892"/>
  <c r="G1892"/>
  <c r="F1892"/>
  <c r="E1892"/>
  <c r="D1892"/>
  <c r="D1898" s="1"/>
  <c r="C1892"/>
  <c r="H1864"/>
  <c r="D1864"/>
  <c r="H1858"/>
  <c r="G1858"/>
  <c r="G1864" s="1"/>
  <c r="F1858"/>
  <c r="E1858"/>
  <c r="D1858"/>
  <c r="C1858"/>
  <c r="D1830"/>
  <c r="H1824"/>
  <c r="G1824"/>
  <c r="G1830" s="1"/>
  <c r="F1824"/>
  <c r="E1824"/>
  <c r="D1824"/>
  <c r="C1824"/>
  <c r="D1796"/>
  <c r="H1790"/>
  <c r="G1790"/>
  <c r="G1796" s="1"/>
  <c r="F1790"/>
  <c r="E1790"/>
  <c r="D1790"/>
  <c r="C1790"/>
  <c r="D1762"/>
  <c r="H1756"/>
  <c r="G1756"/>
  <c r="G1762" s="1"/>
  <c r="F1756"/>
  <c r="E1756"/>
  <c r="D1756"/>
  <c r="C1756"/>
  <c r="H1722"/>
  <c r="G1722"/>
  <c r="F1722"/>
  <c r="E1722"/>
  <c r="D1722"/>
  <c r="C1722"/>
  <c r="H1688"/>
  <c r="G1688"/>
  <c r="F1688"/>
  <c r="E1688"/>
  <c r="D1688"/>
  <c r="C1688"/>
  <c r="H1654"/>
  <c r="G1654"/>
  <c r="F1654"/>
  <c r="E1654"/>
  <c r="D1654"/>
  <c r="C1654"/>
  <c r="H1621"/>
  <c r="G1621"/>
  <c r="F1621"/>
  <c r="E1621"/>
  <c r="D1621"/>
  <c r="C1621"/>
  <c r="H1587"/>
  <c r="G1587"/>
  <c r="F1587"/>
  <c r="D1587"/>
  <c r="C1587"/>
  <c r="H1553"/>
  <c r="G1553"/>
  <c r="F1553"/>
  <c r="E1553"/>
  <c r="D1553"/>
  <c r="C1553"/>
  <c r="H1519"/>
  <c r="G1519"/>
  <c r="F1519"/>
  <c r="E1519"/>
  <c r="D1519"/>
  <c r="C1519"/>
  <c r="H1485"/>
  <c r="G1485"/>
  <c r="F1485"/>
  <c r="E1485"/>
  <c r="D1485"/>
  <c r="C1485"/>
  <c r="H1451"/>
  <c r="G1451"/>
  <c r="F1451"/>
  <c r="E1451"/>
  <c r="D1451"/>
  <c r="C1451"/>
  <c r="H1417"/>
  <c r="G1417"/>
  <c r="F1417"/>
  <c r="E1417"/>
  <c r="D1417"/>
  <c r="C1417"/>
  <c r="H1383"/>
  <c r="G1383"/>
  <c r="F1383"/>
  <c r="E1383"/>
  <c r="D1383"/>
  <c r="C1383"/>
  <c r="H1349"/>
  <c r="G1349"/>
  <c r="F1349"/>
  <c r="E1349"/>
  <c r="D1349"/>
  <c r="C1349"/>
  <c r="H1315"/>
  <c r="G1315"/>
  <c r="F1315"/>
  <c r="E1315"/>
  <c r="D1315"/>
  <c r="C1315"/>
  <c r="H1281"/>
  <c r="G1281"/>
  <c r="F1281"/>
  <c r="E1281"/>
  <c r="D1281"/>
  <c r="C1281"/>
  <c r="H1247"/>
  <c r="G1247"/>
  <c r="F1247"/>
  <c r="E1247"/>
  <c r="D1247"/>
  <c r="C1247"/>
  <c r="G1217"/>
  <c r="F1217"/>
  <c r="C1217"/>
  <c r="H1213"/>
  <c r="H1217" s="1"/>
  <c r="G1213"/>
  <c r="F1213"/>
  <c r="E1213"/>
  <c r="E1217" s="1"/>
  <c r="D1213"/>
  <c r="D1217" s="1"/>
  <c r="C1213"/>
  <c r="H1179"/>
  <c r="H1183" s="1"/>
  <c r="G1179"/>
  <c r="G1183" s="1"/>
  <c r="F1179"/>
  <c r="F1183" s="1"/>
  <c r="E1179"/>
  <c r="D1179"/>
  <c r="D1183" s="1"/>
  <c r="C1179"/>
  <c r="H1145"/>
  <c r="G1145"/>
  <c r="F1145"/>
  <c r="E1145"/>
  <c r="D1145"/>
  <c r="C1145"/>
  <c r="H1111"/>
  <c r="G1111"/>
  <c r="F1111"/>
  <c r="E1111"/>
  <c r="D1111"/>
  <c r="C1111"/>
  <c r="H1077"/>
  <c r="G1077"/>
  <c r="F1077"/>
  <c r="E1077"/>
  <c r="D1077"/>
  <c r="C1077"/>
  <c r="H1043"/>
  <c r="G1043"/>
  <c r="F1043"/>
  <c r="E1043"/>
  <c r="D1043"/>
  <c r="C1043"/>
  <c r="H1009"/>
  <c r="G1009"/>
  <c r="F1009"/>
  <c r="E1009"/>
  <c r="D1009"/>
  <c r="C1009"/>
  <c r="H975"/>
  <c r="G975"/>
  <c r="F975"/>
  <c r="E975"/>
  <c r="D975"/>
  <c r="C975"/>
  <c r="H941"/>
  <c r="G941"/>
  <c r="F941"/>
  <c r="E941"/>
  <c r="D941"/>
  <c r="C941"/>
  <c r="H907"/>
  <c r="G907"/>
  <c r="F907"/>
  <c r="E907"/>
  <c r="D907"/>
  <c r="C907"/>
  <c r="H873"/>
  <c r="G873"/>
  <c r="F873"/>
  <c r="E873"/>
  <c r="D873"/>
  <c r="C873"/>
  <c r="H838"/>
  <c r="G838"/>
  <c r="F838"/>
  <c r="E838"/>
  <c r="D838"/>
  <c r="C838"/>
  <c r="H804"/>
  <c r="G804"/>
  <c r="F804"/>
  <c r="E804"/>
  <c r="D804"/>
  <c r="C804"/>
  <c r="H769"/>
  <c r="G769"/>
  <c r="F769"/>
  <c r="E769"/>
  <c r="D769"/>
  <c r="C769"/>
  <c r="G735"/>
  <c r="F735"/>
  <c r="E735"/>
  <c r="D735"/>
  <c r="C735"/>
  <c r="H701"/>
  <c r="G701"/>
  <c r="F701"/>
  <c r="E701"/>
  <c r="D701"/>
  <c r="C701"/>
  <c r="G667"/>
  <c r="F667"/>
  <c r="E667"/>
  <c r="D667"/>
  <c r="C667"/>
  <c r="H633"/>
  <c r="G633"/>
  <c r="F633"/>
  <c r="E633"/>
  <c r="D633"/>
  <c r="C633"/>
  <c r="G599"/>
  <c r="F599"/>
  <c r="E599"/>
  <c r="D599"/>
  <c r="C599"/>
  <c r="H564"/>
  <c r="G564"/>
  <c r="F564"/>
  <c r="E564"/>
  <c r="D564"/>
  <c r="C564"/>
  <c r="H530"/>
  <c r="G530"/>
  <c r="F530"/>
  <c r="E530"/>
  <c r="D530"/>
  <c r="C530"/>
  <c r="H496"/>
  <c r="G496"/>
  <c r="F496"/>
  <c r="E496"/>
  <c r="D496"/>
  <c r="C496"/>
  <c r="H461"/>
  <c r="G461"/>
  <c r="F461"/>
  <c r="E461"/>
  <c r="D461"/>
  <c r="C461"/>
  <c r="H426"/>
  <c r="G426"/>
  <c r="F426"/>
  <c r="E426"/>
  <c r="D426"/>
  <c r="C426"/>
  <c r="H392"/>
  <c r="G392"/>
  <c r="F392"/>
  <c r="E392"/>
  <c r="D392"/>
  <c r="C392"/>
  <c r="H359"/>
  <c r="G359"/>
  <c r="F359"/>
  <c r="E359"/>
  <c r="D359"/>
  <c r="C359"/>
  <c r="H325"/>
  <c r="G325"/>
  <c r="F325"/>
  <c r="E325"/>
  <c r="D325"/>
  <c r="C325"/>
  <c r="H291"/>
  <c r="G291"/>
  <c r="F291"/>
  <c r="E291"/>
  <c r="D291"/>
  <c r="C291"/>
  <c r="H257"/>
  <c r="G257"/>
  <c r="F257"/>
  <c r="E257"/>
  <c r="D257"/>
  <c r="C257"/>
  <c r="H223"/>
  <c r="G223"/>
  <c r="F223"/>
  <c r="E223"/>
  <c r="D223"/>
  <c r="C223"/>
  <c r="H189"/>
  <c r="G189"/>
  <c r="F189"/>
  <c r="E189"/>
  <c r="D189"/>
  <c r="C189"/>
  <c r="H155"/>
  <c r="G155"/>
  <c r="F155"/>
  <c r="E155"/>
  <c r="D155"/>
  <c r="C155"/>
  <c r="H121"/>
  <c r="G121"/>
  <c r="F121"/>
  <c r="E121"/>
  <c r="D121"/>
  <c r="C121"/>
  <c r="G87"/>
  <c r="F87"/>
  <c r="E87"/>
  <c r="D87"/>
  <c r="C87"/>
  <c r="G52"/>
  <c r="F52"/>
  <c r="E52"/>
  <c r="D52"/>
  <c r="C52"/>
  <c r="H4"/>
  <c r="G4"/>
  <c r="G17" s="1"/>
  <c r="F4"/>
  <c r="F17" s="1"/>
  <c r="E4"/>
  <c r="E17" s="1"/>
  <c r="D4"/>
  <c r="D17" s="1"/>
  <c r="C4"/>
  <c r="C17" s="1"/>
  <c r="E1013" i="26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5"/>
  <c r="E996"/>
  <c r="D990"/>
  <c r="B1013"/>
  <c r="B1010"/>
  <c r="B1009"/>
  <c r="B1008"/>
  <c r="B1007"/>
  <c r="B1006"/>
  <c r="B1005"/>
  <c r="B1004"/>
  <c r="B1003"/>
  <c r="B1002"/>
  <c r="B1001"/>
  <c r="B1000"/>
  <c r="B999"/>
  <c r="B998"/>
  <c r="B997"/>
  <c r="B996"/>
  <c r="B995"/>
  <c r="A990"/>
  <c r="D962"/>
  <c r="A962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D959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A959"/>
  <c r="D103" i="29"/>
  <c r="D107" i="16"/>
  <c r="E52" i="25" l="1"/>
  <c r="B13" i="39" s="1"/>
  <c r="G1944" i="37"/>
  <c r="G1946" s="1"/>
  <c r="G1948" s="1"/>
  <c r="G1950" s="1"/>
  <c r="G1952" s="1"/>
  <c r="G1954" s="1"/>
  <c r="G1956" s="1"/>
  <c r="G1958" s="1"/>
  <c r="G2506"/>
  <c r="G2512" s="1"/>
  <c r="G2496"/>
  <c r="C2846"/>
  <c r="C2828"/>
  <c r="C3152"/>
  <c r="C3134"/>
  <c r="C1926"/>
  <c r="C1932" s="1"/>
  <c r="C1908"/>
  <c r="C3016"/>
  <c r="C2998"/>
  <c r="C2438"/>
  <c r="G2982"/>
  <c r="G2988" s="1"/>
  <c r="D3084"/>
  <c r="D3090" s="1"/>
  <c r="C2472"/>
  <c r="G2232"/>
  <c r="G2238" s="1"/>
  <c r="C2368"/>
  <c r="G2540"/>
  <c r="G2546" s="1"/>
  <c r="G2676"/>
  <c r="G2682" s="1"/>
  <c r="G2710"/>
  <c r="G2716" s="1"/>
  <c r="C2744"/>
  <c r="G2812"/>
  <c r="G2818" s="1"/>
  <c r="C2914"/>
  <c r="C3050"/>
  <c r="G3118"/>
  <c r="G3124" s="1"/>
  <c r="C3220"/>
  <c r="G2164"/>
  <c r="G2170" s="1"/>
  <c r="C2232"/>
  <c r="C2300"/>
  <c r="G2403"/>
  <c r="G2410" s="1"/>
  <c r="C2642"/>
  <c r="C2710"/>
  <c r="C2778"/>
  <c r="D2812"/>
  <c r="D2818" s="1"/>
  <c r="D2914"/>
  <c r="D2920" s="1"/>
  <c r="D2982"/>
  <c r="D2988" s="1"/>
  <c r="C3084"/>
  <c r="D3118"/>
  <c r="D3124" s="1"/>
  <c r="D2506"/>
  <c r="D2512" s="1"/>
  <c r="D2574"/>
  <c r="D2580" s="1"/>
  <c r="C1960"/>
  <c r="G2096"/>
  <c r="G2102" s="1"/>
  <c r="C2130"/>
  <c r="G2130"/>
  <c r="G2136" s="1"/>
  <c r="D2300"/>
  <c r="D2306" s="1"/>
  <c r="C2403"/>
  <c r="C2506"/>
  <c r="D2540"/>
  <c r="D2546" s="1"/>
  <c r="G2574"/>
  <c r="G2580" s="1"/>
  <c r="D2608"/>
  <c r="D2614" s="1"/>
  <c r="G2642"/>
  <c r="G2648" s="1"/>
  <c r="D2676"/>
  <c r="D2682" s="1"/>
  <c r="G2778"/>
  <c r="G2784" s="1"/>
  <c r="G2914"/>
  <c r="G2920" s="1"/>
  <c r="G3084"/>
  <c r="G3090" s="1"/>
  <c r="G3220"/>
  <c r="G3226" s="1"/>
  <c r="D1908"/>
  <c r="D1926" s="1"/>
  <c r="D1932" s="1"/>
  <c r="D2146"/>
  <c r="D2164" s="1"/>
  <c r="D2170" s="1"/>
  <c r="G2212"/>
  <c r="G2214" s="1"/>
  <c r="D2232"/>
  <c r="D2238" s="1"/>
  <c r="C2246"/>
  <c r="C2248" s="1"/>
  <c r="D2266"/>
  <c r="D2272" s="1"/>
  <c r="C2280"/>
  <c r="C2350"/>
  <c r="G2418"/>
  <c r="G2420" s="1"/>
  <c r="G2452"/>
  <c r="G2472" s="1"/>
  <c r="G2478" s="1"/>
  <c r="D2472"/>
  <c r="D2478" s="1"/>
  <c r="D2488"/>
  <c r="C2540"/>
  <c r="C2608"/>
  <c r="C2676"/>
  <c r="G2690"/>
  <c r="G2692" s="1"/>
  <c r="D2710"/>
  <c r="D2716" s="1"/>
  <c r="D2828"/>
  <c r="D2846" s="1"/>
  <c r="D2852" s="1"/>
  <c r="C2962"/>
  <c r="C2964" s="1"/>
  <c r="D2964"/>
  <c r="D2998"/>
  <c r="D3016" s="1"/>
  <c r="D3022" s="1"/>
  <c r="D3134"/>
  <c r="D3152" s="1"/>
  <c r="D3158" s="1"/>
  <c r="G1926"/>
  <c r="G1932" s="1"/>
  <c r="G2144"/>
  <c r="G2146" s="1"/>
  <c r="G2266"/>
  <c r="G2272" s="1"/>
  <c r="G2368"/>
  <c r="G2375" s="1"/>
  <c r="C2792"/>
  <c r="C2794" s="1"/>
  <c r="G2846"/>
  <c r="G2852" s="1"/>
  <c r="C2928"/>
  <c r="C2930" s="1"/>
  <c r="G3016"/>
  <c r="G3022" s="1"/>
  <c r="C3098"/>
  <c r="C3100" s="1"/>
  <c r="G3152"/>
  <c r="G3158" s="1"/>
  <c r="C3234"/>
  <c r="C3236" s="1"/>
  <c r="D2078"/>
  <c r="D2096" s="1"/>
  <c r="D2102" s="1"/>
  <c r="D2556"/>
  <c r="D2624"/>
  <c r="D2642" s="1"/>
  <c r="D2648" s="1"/>
  <c r="D2760"/>
  <c r="D2778" s="1"/>
  <c r="D2784" s="1"/>
  <c r="D2896"/>
  <c r="G2962"/>
  <c r="G2964" s="1"/>
  <c r="D3066"/>
  <c r="D3202"/>
  <c r="D3220" s="1"/>
  <c r="D3226" s="1"/>
  <c r="L49" i="38"/>
  <c r="M49"/>
  <c r="P49"/>
  <c r="Q49"/>
  <c r="P10" i="4"/>
  <c r="E43" i="38"/>
  <c r="I42"/>
  <c r="J30" i="4"/>
  <c r="E13" i="39" l="1"/>
  <c r="C3254" i="37"/>
  <c r="C2948"/>
  <c r="C2982"/>
  <c r="C2812"/>
  <c r="G2438"/>
  <c r="G2444" s="1"/>
  <c r="C3118"/>
  <c r="C2266"/>
  <c r="G1960"/>
  <c r="G1966" s="1"/>
  <c r="C24" i="31"/>
  <c r="C23"/>
  <c r="C41" i="30"/>
  <c r="C95"/>
  <c r="H88" i="4" l="1"/>
  <c r="I88"/>
  <c r="J88"/>
  <c r="K88"/>
  <c r="L88"/>
  <c r="M88"/>
  <c r="N88"/>
  <c r="O88"/>
  <c r="P88"/>
  <c r="Q88"/>
  <c r="R88"/>
  <c r="S88"/>
  <c r="T88"/>
  <c r="W87"/>
  <c r="U87"/>
  <c r="N87"/>
  <c r="J87"/>
  <c r="G87"/>
  <c r="N86"/>
  <c r="D93" i="30" s="1"/>
  <c r="E93" s="1"/>
  <c r="J86" i="4"/>
  <c r="G86"/>
  <c r="O82"/>
  <c r="N82"/>
  <c r="J82"/>
  <c r="G82"/>
  <c r="H83"/>
  <c r="H89" s="1"/>
  <c r="I83"/>
  <c r="I89" s="1"/>
  <c r="K83"/>
  <c r="L83"/>
  <c r="M83"/>
  <c r="M89" s="1"/>
  <c r="P83"/>
  <c r="P89" s="1"/>
  <c r="R83"/>
  <c r="S83"/>
  <c r="T83"/>
  <c r="T89" s="1"/>
  <c r="V87" l="1"/>
  <c r="D94" i="30"/>
  <c r="E94" s="1"/>
  <c r="R89" i="4"/>
  <c r="K89"/>
  <c r="S89"/>
  <c r="L89"/>
  <c r="G88"/>
  <c r="D105" i="29" l="1"/>
  <c r="D110" i="16"/>
  <c r="W82" i="4"/>
  <c r="Q82"/>
  <c r="F51" i="25" s="1"/>
  <c r="U82" i="4" l="1"/>
  <c r="V82" l="1"/>
  <c r="B108" i="16"/>
  <c r="C108"/>
  <c r="I15" i="33" l="1"/>
  <c r="K15"/>
  <c r="C64" i="29"/>
  <c r="F3" i="18"/>
  <c r="G3" s="1"/>
  <c r="D56" i="29" s="1"/>
  <c r="D108" i="16" s="1"/>
  <c r="F6" i="18"/>
  <c r="G6" s="1"/>
  <c r="D60" i="16" s="1"/>
  <c r="F7" i="18"/>
  <c r="G7" s="1"/>
  <c r="D60" i="29" s="1"/>
  <c r="F10" i="18"/>
  <c r="G10" s="1"/>
  <c r="D3" i="16" s="1"/>
  <c r="F11" i="18"/>
  <c r="G11" s="1"/>
  <c r="D64" i="29" s="1"/>
  <c r="J104" i="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03"/>
  <c r="J94"/>
  <c r="J95"/>
  <c r="J96"/>
  <c r="J93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57"/>
  <c r="J44"/>
  <c r="J45"/>
  <c r="J46"/>
  <c r="J47"/>
  <c r="J48"/>
  <c r="J49"/>
  <c r="J50"/>
  <c r="J43"/>
  <c r="J29"/>
  <c r="J31"/>
  <c r="J32"/>
  <c r="J33"/>
  <c r="J34"/>
  <c r="J35"/>
  <c r="J36"/>
  <c r="J2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3"/>
  <c r="D50" i="25"/>
  <c r="C22" i="31"/>
  <c r="J83" i="4" l="1"/>
  <c r="J89" s="1"/>
  <c r="D17" i="16"/>
  <c r="D63" i="29"/>
  <c r="D61" i="16"/>
  <c r="D59" i="29"/>
  <c r="O81" i="4"/>
  <c r="P3" i="11"/>
  <c r="F8" i="18"/>
  <c r="G8" s="1"/>
  <c r="F4"/>
  <c r="G4" s="1"/>
  <c r="F9"/>
  <c r="G9" s="1"/>
  <c r="F5"/>
  <c r="G5" s="1"/>
  <c r="P31" i="4"/>
  <c r="U9" i="34"/>
  <c r="C21" i="31"/>
  <c r="B21"/>
  <c r="M3" i="11"/>
  <c r="D62" i="29" l="1"/>
  <c r="D63" i="16"/>
  <c r="D61" i="29"/>
  <c r="D62" i="16"/>
  <c r="D58" i="29"/>
  <c r="D59" i="16"/>
  <c r="D57" i="29"/>
  <c r="D58" i="16"/>
  <c r="L3" i="11"/>
  <c r="E3"/>
  <c r="G3"/>
  <c r="W86" i="4"/>
  <c r="W88" s="1"/>
  <c r="K3" i="11"/>
  <c r="H3"/>
  <c r="I3"/>
  <c r="D3"/>
  <c r="U86" i="4" l="1"/>
  <c r="D69" i="30"/>
  <c r="E69" s="1"/>
  <c r="N81" i="4"/>
  <c r="G81"/>
  <c r="P6"/>
  <c r="U88" l="1"/>
  <c r="B1011" i="26"/>
  <c r="V86" i="4"/>
  <c r="B1012" i="26" s="1"/>
  <c r="D68" i="30"/>
  <c r="E68" s="1"/>
  <c r="P15" i="4"/>
  <c r="D104" i="29" l="1"/>
  <c r="D109" i="16"/>
  <c r="V88" i="4"/>
  <c r="Q81"/>
  <c r="F50" i="25" s="1"/>
  <c r="W81" i="4"/>
  <c r="P44"/>
  <c r="T52"/>
  <c r="A233" i="26"/>
  <c r="I70" i="6"/>
  <c r="J70"/>
  <c r="H70"/>
  <c r="I42"/>
  <c r="J42"/>
  <c r="I28"/>
  <c r="I71" s="1"/>
  <c r="J28"/>
  <c r="J71" s="1"/>
  <c r="H42"/>
  <c r="H71" s="1"/>
  <c r="H28"/>
  <c r="U81" i="4" l="1"/>
  <c r="V81" s="1"/>
  <c r="D102" i="29" s="1"/>
  <c r="P9" i="4"/>
  <c r="D106" i="16" l="1"/>
  <c r="C20" i="31"/>
  <c r="C19"/>
  <c r="E1364" i="26"/>
  <c r="E1363"/>
  <c r="E1362"/>
  <c r="E1360"/>
  <c r="E1357"/>
  <c r="E1356"/>
  <c r="E1354"/>
  <c r="E1353"/>
  <c r="E1351"/>
  <c r="D786"/>
  <c r="R98" i="4"/>
  <c r="M5" i="11" s="1"/>
  <c r="S98" i="4"/>
  <c r="A117" i="26"/>
  <c r="B1363"/>
  <c r="B1362"/>
  <c r="E1332"/>
  <c r="E1331"/>
  <c r="B1332"/>
  <c r="B1331"/>
  <c r="E1305"/>
  <c r="E1304"/>
  <c r="B1305"/>
  <c r="B1304"/>
  <c r="E1273"/>
  <c r="E1272"/>
  <c r="B1273"/>
  <c r="B1272"/>
  <c r="E1246"/>
  <c r="E1245"/>
  <c r="B1246"/>
  <c r="B1245"/>
  <c r="E1215"/>
  <c r="E1214"/>
  <c r="B1215"/>
  <c r="B1214"/>
  <c r="E1188"/>
  <c r="E1187"/>
  <c r="B1188"/>
  <c r="B1187"/>
  <c r="E1157"/>
  <c r="E1156"/>
  <c r="B1157"/>
  <c r="B1156"/>
  <c r="E1126"/>
  <c r="E1125"/>
  <c r="B1126"/>
  <c r="B1125"/>
  <c r="E1099"/>
  <c r="E1098"/>
  <c r="B1099"/>
  <c r="B1098"/>
  <c r="E1072"/>
  <c r="E1071"/>
  <c r="B1072"/>
  <c r="B1071"/>
  <c r="E1041"/>
  <c r="E1040"/>
  <c r="B1041"/>
  <c r="B1040"/>
  <c r="E949"/>
  <c r="E948"/>
  <c r="B949"/>
  <c r="B948"/>
  <c r="E922"/>
  <c r="E921"/>
  <c r="B922"/>
  <c r="B921"/>
  <c r="E890"/>
  <c r="E889"/>
  <c r="B890"/>
  <c r="B889"/>
  <c r="E863"/>
  <c r="E862"/>
  <c r="B863"/>
  <c r="B862"/>
  <c r="E832"/>
  <c r="E831"/>
  <c r="B832"/>
  <c r="B831"/>
  <c r="E805"/>
  <c r="E804"/>
  <c r="B805"/>
  <c r="B804"/>
  <c r="E774"/>
  <c r="E773"/>
  <c r="B774"/>
  <c r="B773"/>
  <c r="E747"/>
  <c r="E746"/>
  <c r="B747"/>
  <c r="B746"/>
  <c r="E716"/>
  <c r="E715"/>
  <c r="B716"/>
  <c r="B715"/>
  <c r="E689"/>
  <c r="E688"/>
  <c r="B689"/>
  <c r="B688"/>
  <c r="E658"/>
  <c r="E657"/>
  <c r="B658"/>
  <c r="B657"/>
  <c r="E631"/>
  <c r="E630"/>
  <c r="B631"/>
  <c r="B630"/>
  <c r="E601"/>
  <c r="E599"/>
  <c r="E600"/>
  <c r="B600"/>
  <c r="B599"/>
  <c r="E573"/>
  <c r="E572"/>
  <c r="B573"/>
  <c r="B572"/>
  <c r="E542"/>
  <c r="E541"/>
  <c r="B542"/>
  <c r="B541"/>
  <c r="E515"/>
  <c r="E514"/>
  <c r="E513"/>
  <c r="B515"/>
  <c r="B514"/>
  <c r="E484"/>
  <c r="E483"/>
  <c r="E457"/>
  <c r="E456"/>
  <c r="B457"/>
  <c r="B456"/>
  <c r="E426"/>
  <c r="E425"/>
  <c r="B426"/>
  <c r="B425"/>
  <c r="E399"/>
  <c r="E398"/>
  <c r="B399"/>
  <c r="B398"/>
  <c r="B397"/>
  <c r="E368"/>
  <c r="E367"/>
  <c r="B368"/>
  <c r="B367"/>
  <c r="E341"/>
  <c r="E340"/>
  <c r="B341"/>
  <c r="B340"/>
  <c r="E310"/>
  <c r="E309"/>
  <c r="B310"/>
  <c r="B309"/>
  <c r="E283"/>
  <c r="E282"/>
  <c r="B283"/>
  <c r="B282"/>
  <c r="B281"/>
  <c r="E252"/>
  <c r="E251"/>
  <c r="B252"/>
  <c r="B251"/>
  <c r="E225"/>
  <c r="E224"/>
  <c r="B225"/>
  <c r="B224"/>
  <c r="B223"/>
  <c r="E194"/>
  <c r="E193"/>
  <c r="E192"/>
  <c r="B194"/>
  <c r="B193"/>
  <c r="E136"/>
  <c r="E135"/>
  <c r="E134"/>
  <c r="B136"/>
  <c r="B135"/>
  <c r="B109"/>
  <c r="B108"/>
  <c r="E109"/>
  <c r="E108"/>
  <c r="E107"/>
  <c r="B78"/>
  <c r="B77"/>
  <c r="E78"/>
  <c r="E77"/>
  <c r="E167"/>
  <c r="E166"/>
  <c r="B167"/>
  <c r="B166"/>
  <c r="E52"/>
  <c r="E51"/>
  <c r="E50"/>
  <c r="B52"/>
  <c r="B51"/>
  <c r="B50"/>
  <c r="E20"/>
  <c r="E19"/>
  <c r="B20"/>
  <c r="B19"/>
  <c r="E950"/>
  <c r="E946"/>
  <c r="E943"/>
  <c r="E942"/>
  <c r="E940"/>
  <c r="E939"/>
  <c r="E937"/>
  <c r="E936"/>
  <c r="E935"/>
  <c r="D930"/>
  <c r="B950"/>
  <c r="B946"/>
  <c r="B943"/>
  <c r="B942"/>
  <c r="B940"/>
  <c r="B939"/>
  <c r="B937"/>
  <c r="B936"/>
  <c r="B935"/>
  <c r="A930"/>
  <c r="E923"/>
  <c r="E919"/>
  <c r="E916"/>
  <c r="E915"/>
  <c r="E913"/>
  <c r="E912"/>
  <c r="E910"/>
  <c r="E909"/>
  <c r="E908"/>
  <c r="D903"/>
  <c r="B923"/>
  <c r="B919"/>
  <c r="B916"/>
  <c r="B915"/>
  <c r="B913"/>
  <c r="B912"/>
  <c r="B910"/>
  <c r="B909"/>
  <c r="B908"/>
  <c r="A903"/>
  <c r="E891"/>
  <c r="E887"/>
  <c r="E884"/>
  <c r="E883"/>
  <c r="E881"/>
  <c r="E880"/>
  <c r="E878"/>
  <c r="E877"/>
  <c r="E876"/>
  <c r="D871"/>
  <c r="B891"/>
  <c r="B887"/>
  <c r="B884"/>
  <c r="B883"/>
  <c r="B881"/>
  <c r="B880"/>
  <c r="B878"/>
  <c r="B877"/>
  <c r="B876"/>
  <c r="D933"/>
  <c r="A933"/>
  <c r="D906"/>
  <c r="A906"/>
  <c r="D874"/>
  <c r="A874"/>
  <c r="D847"/>
  <c r="A847"/>
  <c r="A871"/>
  <c r="E864"/>
  <c r="E860"/>
  <c r="E857"/>
  <c r="E856"/>
  <c r="E854"/>
  <c r="E853"/>
  <c r="E851"/>
  <c r="E850"/>
  <c r="E849"/>
  <c r="D844"/>
  <c r="B864"/>
  <c r="B860"/>
  <c r="B857"/>
  <c r="B856"/>
  <c r="B854"/>
  <c r="B853"/>
  <c r="B851"/>
  <c r="B850"/>
  <c r="B849"/>
  <c r="A844"/>
  <c r="C18" i="31"/>
  <c r="C17"/>
  <c r="C14"/>
  <c r="C15"/>
  <c r="C16"/>
  <c r="C13"/>
  <c r="C11"/>
  <c r="C12"/>
  <c r="C8"/>
  <c r="C9"/>
  <c r="C10"/>
  <c r="C7"/>
  <c r="C6"/>
  <c r="C5"/>
  <c r="C4"/>
  <c r="C3"/>
  <c r="C2"/>
  <c r="C25" l="1"/>
  <c r="K5" i="11"/>
  <c r="R122" i="4" l="1"/>
  <c r="R123" s="1"/>
  <c r="S122"/>
  <c r="R52"/>
  <c r="N7" i="22" s="1"/>
  <c r="S52" i="4"/>
  <c r="L7" i="22" s="1"/>
  <c r="R38" i="4"/>
  <c r="N5" i="22" s="1"/>
  <c r="S38" i="4"/>
  <c r="L5" i="22" s="1"/>
  <c r="T38" i="4"/>
  <c r="S24"/>
  <c r="L3" i="22" s="1"/>
  <c r="R24" i="4"/>
  <c r="N3" i="22" s="1"/>
  <c r="Q24" i="4"/>
  <c r="K7" i="11" l="1"/>
  <c r="S123" i="4"/>
  <c r="S54"/>
  <c r="M7" i="11"/>
  <c r="R54" i="4"/>
  <c r="T9" i="22"/>
  <c r="C19" s="1"/>
  <c r="G71" i="4" l="1"/>
  <c r="N71"/>
  <c r="G72"/>
  <c r="N72"/>
  <c r="G73"/>
  <c r="B852" i="26" s="1"/>
  <c r="G74" i="4"/>
  <c r="E852" i="26" s="1"/>
  <c r="G75" i="4"/>
  <c r="B879" i="26" s="1"/>
  <c r="G76" i="4"/>
  <c r="E879" i="26" s="1"/>
  <c r="G77" i="4"/>
  <c r="B911" i="26" s="1"/>
  <c r="G78" i="4"/>
  <c r="E911" i="26" s="1"/>
  <c r="G79" i="4"/>
  <c r="B938" i="26" s="1"/>
  <c r="G80" i="4"/>
  <c r="E938" i="26" s="1"/>
  <c r="O70" i="4"/>
  <c r="G70"/>
  <c r="D58" i="30" l="1"/>
  <c r="E58" s="1"/>
  <c r="D59"/>
  <c r="E59" s="1"/>
  <c r="Q70" i="4"/>
  <c r="W70"/>
  <c r="N79"/>
  <c r="B941" i="26"/>
  <c r="O77" i="4"/>
  <c r="B914" i="26"/>
  <c r="O75" i="4"/>
  <c r="B882" i="26"/>
  <c r="O73" i="4"/>
  <c r="B855" i="26"/>
  <c r="N80" i="4"/>
  <c r="E941" i="26"/>
  <c r="O78" i="4"/>
  <c r="E914" i="26"/>
  <c r="N76" i="4"/>
  <c r="E882" i="26"/>
  <c r="O74" i="4"/>
  <c r="E855" i="26"/>
  <c r="O79" i="4"/>
  <c r="O76"/>
  <c r="N75"/>
  <c r="O71"/>
  <c r="O80"/>
  <c r="O72"/>
  <c r="N78"/>
  <c r="N74"/>
  <c r="N77"/>
  <c r="N73"/>
  <c r="N70"/>
  <c r="D60" i="30" l="1"/>
  <c r="E60" s="1"/>
  <c r="D57"/>
  <c r="E57" s="1"/>
  <c r="D65"/>
  <c r="E65" s="1"/>
  <c r="D62"/>
  <c r="E62" s="1"/>
  <c r="D61"/>
  <c r="E61" s="1"/>
  <c r="D64"/>
  <c r="E64" s="1"/>
  <c r="E885" i="26"/>
  <c r="D63" i="30"/>
  <c r="E63" s="1"/>
  <c r="E944" i="26"/>
  <c r="D67" i="30"/>
  <c r="E67" s="1"/>
  <c r="B944" i="26"/>
  <c r="D66" i="30"/>
  <c r="E66" s="1"/>
  <c r="E858" i="26"/>
  <c r="Q80" i="4"/>
  <c r="W80"/>
  <c r="E945" i="26"/>
  <c r="Q79" i="4"/>
  <c r="W79"/>
  <c r="B945" i="26"/>
  <c r="Q74" i="4"/>
  <c r="E859" i="26"/>
  <c r="W74" i="4"/>
  <c r="Q78"/>
  <c r="W78"/>
  <c r="E918" i="26"/>
  <c r="Q73" i="4"/>
  <c r="F42" i="25" s="1"/>
  <c r="W73" i="4"/>
  <c r="B859" i="26"/>
  <c r="Q77" i="4"/>
  <c r="F46" i="25" s="1"/>
  <c r="W77" i="4"/>
  <c r="B918" i="26"/>
  <c r="U70" i="4"/>
  <c r="V70" s="1"/>
  <c r="E803" i="26"/>
  <c r="B917"/>
  <c r="Q72" i="4"/>
  <c r="U72" s="1"/>
  <c r="W72"/>
  <c r="Q76"/>
  <c r="F45" i="25" s="1"/>
  <c r="W76" i="4"/>
  <c r="E886" i="26"/>
  <c r="E809"/>
  <c r="B858"/>
  <c r="B885"/>
  <c r="Q75" i="4"/>
  <c r="F44" i="25" s="1"/>
  <c r="W75" i="4"/>
  <c r="B886" i="26"/>
  <c r="E917"/>
  <c r="Q71" i="4"/>
  <c r="U71" s="1"/>
  <c r="V71" s="1"/>
  <c r="W71"/>
  <c r="F39" i="25"/>
  <c r="F47"/>
  <c r="V72" i="4" l="1"/>
  <c r="D45" i="29" s="1"/>
  <c r="F41" i="25"/>
  <c r="B894" i="26"/>
  <c r="E926"/>
  <c r="U74" i="4"/>
  <c r="E861" i="26"/>
  <c r="B836"/>
  <c r="E836"/>
  <c r="U77" i="4"/>
  <c r="B920" i="26"/>
  <c r="U79" i="4"/>
  <c r="B947" i="26"/>
  <c r="U76" i="4"/>
  <c r="E888" i="26"/>
  <c r="B926"/>
  <c r="U73" i="4"/>
  <c r="B861" i="26"/>
  <c r="E867"/>
  <c r="B953"/>
  <c r="U80" i="4"/>
  <c r="F49" i="25"/>
  <c r="E947" i="26"/>
  <c r="U75" i="4"/>
  <c r="B888" i="26"/>
  <c r="E894"/>
  <c r="B867"/>
  <c r="U78" i="4"/>
  <c r="E920" i="26"/>
  <c r="E953"/>
  <c r="F43" i="25"/>
  <c r="F48"/>
  <c r="F40"/>
  <c r="D44" i="29"/>
  <c r="D43"/>
  <c r="B806" i="26"/>
  <c r="B802"/>
  <c r="B799"/>
  <c r="B798"/>
  <c r="B796"/>
  <c r="B795"/>
  <c r="B793"/>
  <c r="B792"/>
  <c r="B791"/>
  <c r="A786"/>
  <c r="V80" i="4" l="1"/>
  <c r="D101" i="29" s="1"/>
  <c r="E951" i="26"/>
  <c r="V79" i="4"/>
  <c r="B951" i="26"/>
  <c r="E865"/>
  <c r="V74" i="4"/>
  <c r="E924" i="26"/>
  <c r="V78" i="4"/>
  <c r="B865" i="26"/>
  <c r="V73" i="4"/>
  <c r="V76"/>
  <c r="E892" i="26"/>
  <c r="B924"/>
  <c r="V77" i="4"/>
  <c r="B892" i="26"/>
  <c r="V75" i="4"/>
  <c r="B797" i="26"/>
  <c r="G64" i="4"/>
  <c r="B794" i="26" s="1"/>
  <c r="E952" l="1"/>
  <c r="B925"/>
  <c r="D50" i="29"/>
  <c r="B866" i="26"/>
  <c r="D46" i="29"/>
  <c r="E866" i="26"/>
  <c r="D47" i="29"/>
  <c r="E893" i="26"/>
  <c r="D49" i="29"/>
  <c r="B952" i="26"/>
  <c r="D52" i="29"/>
  <c r="B893" i="26"/>
  <c r="D48" i="29"/>
  <c r="E925" i="26"/>
  <c r="D51" i="29"/>
  <c r="O64" i="4"/>
  <c r="N64"/>
  <c r="P12"/>
  <c r="B800" i="26" l="1"/>
  <c r="D51" i="30"/>
  <c r="E51" s="1"/>
  <c r="B801" i="26"/>
  <c r="W64" i="4"/>
  <c r="Q64"/>
  <c r="D104" i="16"/>
  <c r="P30" i="4"/>
  <c r="P29"/>
  <c r="B809" i="26" l="1"/>
  <c r="B803"/>
  <c r="F15" i="25"/>
  <c r="U64" i="4"/>
  <c r="V64" s="1"/>
  <c r="E833" i="26"/>
  <c r="E829"/>
  <c r="E826"/>
  <c r="E825"/>
  <c r="E824"/>
  <c r="E823"/>
  <c r="E822"/>
  <c r="E820"/>
  <c r="E819"/>
  <c r="E818"/>
  <c r="D816"/>
  <c r="A816"/>
  <c r="D813"/>
  <c r="B833"/>
  <c r="B829"/>
  <c r="B826"/>
  <c r="B825"/>
  <c r="B824"/>
  <c r="B823"/>
  <c r="B822"/>
  <c r="B820"/>
  <c r="B819"/>
  <c r="B818"/>
  <c r="A813"/>
  <c r="E806"/>
  <c r="E802"/>
  <c r="E799"/>
  <c r="E798"/>
  <c r="E797"/>
  <c r="E796"/>
  <c r="E795"/>
  <c r="E793"/>
  <c r="E792"/>
  <c r="E791"/>
  <c r="B808" l="1"/>
  <c r="D77" i="29"/>
  <c r="D80" i="16"/>
  <c r="B807" i="26"/>
  <c r="P28" i="4"/>
  <c r="E1355" i="26"/>
  <c r="P50" i="4"/>
  <c r="B821" i="26" l="1"/>
  <c r="B827"/>
  <c r="E821"/>
  <c r="E794"/>
  <c r="D1025"/>
  <c r="A1025"/>
  <c r="D758"/>
  <c r="A758"/>
  <c r="D731"/>
  <c r="A731"/>
  <c r="D700"/>
  <c r="A700"/>
  <c r="D673"/>
  <c r="A673"/>
  <c r="D642"/>
  <c r="A642"/>
  <c r="D615"/>
  <c r="A615"/>
  <c r="D584"/>
  <c r="A584"/>
  <c r="D557"/>
  <c r="A557"/>
  <c r="D526"/>
  <c r="A526"/>
  <c r="D499"/>
  <c r="A499"/>
  <c r="D468"/>
  <c r="A468"/>
  <c r="D441"/>
  <c r="A441"/>
  <c r="D410"/>
  <c r="A410"/>
  <c r="D383"/>
  <c r="A383"/>
  <c r="D352"/>
  <c r="A352"/>
  <c r="D325"/>
  <c r="A325"/>
  <c r="A1347" s="1"/>
  <c r="D294"/>
  <c r="A294"/>
  <c r="A1316" s="1"/>
  <c r="D267"/>
  <c r="A267"/>
  <c r="A1289" s="1"/>
  <c r="D236"/>
  <c r="A236"/>
  <c r="A1257" s="1"/>
  <c r="D209"/>
  <c r="A209"/>
  <c r="A1230" s="1"/>
  <c r="D178"/>
  <c r="A178"/>
  <c r="A1199" s="1"/>
  <c r="D151"/>
  <c r="A151"/>
  <c r="A1172" s="1"/>
  <c r="D120"/>
  <c r="A120"/>
  <c r="A1141" s="1"/>
  <c r="D93"/>
  <c r="A93"/>
  <c r="D62"/>
  <c r="A62"/>
  <c r="A1083" s="1"/>
  <c r="D35"/>
  <c r="A35"/>
  <c r="D4"/>
  <c r="D789" s="1"/>
  <c r="P122" i="4"/>
  <c r="P19"/>
  <c r="A1056" i="26" l="1"/>
  <c r="D993"/>
  <c r="A993"/>
  <c r="F3" i="11"/>
  <c r="A1110" i="26"/>
  <c r="A789"/>
  <c r="E828"/>
  <c r="E801"/>
  <c r="D1083"/>
  <c r="D1141"/>
  <c r="D1199"/>
  <c r="D1257"/>
  <c r="D1316"/>
  <c r="D1056"/>
  <c r="D1110"/>
  <c r="D1172"/>
  <c r="D1230"/>
  <c r="D1289"/>
  <c r="D1347"/>
  <c r="D53" i="16"/>
  <c r="D52"/>
  <c r="D49"/>
  <c r="D48"/>
  <c r="D51"/>
  <c r="D47"/>
  <c r="D50"/>
  <c r="H24" i="4"/>
  <c r="I24"/>
  <c r="K24"/>
  <c r="L24"/>
  <c r="M24"/>
  <c r="O24"/>
  <c r="T24"/>
  <c r="P14"/>
  <c r="P49"/>
  <c r="P36"/>
  <c r="P46"/>
  <c r="E834" i="26" l="1"/>
  <c r="E830"/>
  <c r="E827"/>
  <c r="B828"/>
  <c r="E800"/>
  <c r="E807"/>
  <c r="P23" i="4"/>
  <c r="P8"/>
  <c r="P4"/>
  <c r="P48"/>
  <c r="P47"/>
  <c r="A1" i="26"/>
  <c r="O38" i="4"/>
  <c r="D728" i="26"/>
  <c r="I5" i="2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4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4"/>
  <c r="E7" i="26"/>
  <c r="E8"/>
  <c r="E1349"/>
  <c r="E1350"/>
  <c r="D1344"/>
  <c r="B16"/>
  <c r="B830" l="1"/>
  <c r="B1364"/>
  <c r="B1360"/>
  <c r="B1357"/>
  <c r="B1356"/>
  <c r="B1354"/>
  <c r="B1353"/>
  <c r="B1351"/>
  <c r="B1350"/>
  <c r="B1349"/>
  <c r="A1344"/>
  <c r="E1333"/>
  <c r="E1329"/>
  <c r="E1326"/>
  <c r="E1325"/>
  <c r="E1323"/>
  <c r="E1322"/>
  <c r="E1320"/>
  <c r="E1319"/>
  <c r="E1318"/>
  <c r="D1313"/>
  <c r="B1333"/>
  <c r="B1329"/>
  <c r="B1326"/>
  <c r="B1325"/>
  <c r="B1323"/>
  <c r="B1322"/>
  <c r="B1320"/>
  <c r="B1319"/>
  <c r="B1318"/>
  <c r="A1313"/>
  <c r="E1306"/>
  <c r="E1302"/>
  <c r="E1299"/>
  <c r="E1298"/>
  <c r="E1296"/>
  <c r="E1295"/>
  <c r="E1293"/>
  <c r="E1292"/>
  <c r="E1291"/>
  <c r="D1286"/>
  <c r="B1306"/>
  <c r="B1302"/>
  <c r="B1299"/>
  <c r="B1298"/>
  <c r="B1296"/>
  <c r="B1295"/>
  <c r="B1293"/>
  <c r="B1292"/>
  <c r="B1291"/>
  <c r="A1286"/>
  <c r="E1274"/>
  <c r="E1270"/>
  <c r="E1267"/>
  <c r="E1266"/>
  <c r="E1264"/>
  <c r="E1263"/>
  <c r="E1261"/>
  <c r="E1260"/>
  <c r="E1259"/>
  <c r="D1254"/>
  <c r="B1274"/>
  <c r="B1270"/>
  <c r="B1267"/>
  <c r="B1266"/>
  <c r="B1264"/>
  <c r="B1263"/>
  <c r="B1261"/>
  <c r="B1260"/>
  <c r="B1259"/>
  <c r="A1254"/>
  <c r="E1247"/>
  <c r="E1243"/>
  <c r="E1240"/>
  <c r="E1239"/>
  <c r="E1237"/>
  <c r="E1236"/>
  <c r="E1234"/>
  <c r="E1233"/>
  <c r="E1232"/>
  <c r="D1227"/>
  <c r="B1247"/>
  <c r="B1243"/>
  <c r="B1240"/>
  <c r="B1239"/>
  <c r="B1237"/>
  <c r="B1236"/>
  <c r="B1234"/>
  <c r="B1233"/>
  <c r="B1232"/>
  <c r="A1227"/>
  <c r="E1216"/>
  <c r="E1212"/>
  <c r="E1209"/>
  <c r="E1208"/>
  <c r="E1206"/>
  <c r="E1205"/>
  <c r="E1203"/>
  <c r="E1202"/>
  <c r="E1201"/>
  <c r="D1196"/>
  <c r="B1216"/>
  <c r="B1212"/>
  <c r="B1209"/>
  <c r="B1208"/>
  <c r="B1206"/>
  <c r="B1205"/>
  <c r="B1203"/>
  <c r="B1202"/>
  <c r="B1201"/>
  <c r="A1196"/>
  <c r="E1189"/>
  <c r="E1185"/>
  <c r="E1182"/>
  <c r="E1181"/>
  <c r="E1179"/>
  <c r="E1178"/>
  <c r="E1176"/>
  <c r="E1175"/>
  <c r="E1174"/>
  <c r="D1169"/>
  <c r="B1189"/>
  <c r="B1185"/>
  <c r="B1182"/>
  <c r="B1181"/>
  <c r="B1179"/>
  <c r="B1178"/>
  <c r="B1176"/>
  <c r="B1175"/>
  <c r="B1174"/>
  <c r="A1169"/>
  <c r="E1158"/>
  <c r="E1154"/>
  <c r="E1151"/>
  <c r="E1150"/>
  <c r="E1148"/>
  <c r="E1147"/>
  <c r="E1145"/>
  <c r="E1144"/>
  <c r="E1143"/>
  <c r="D1138"/>
  <c r="B1158"/>
  <c r="B1154"/>
  <c r="B1151"/>
  <c r="B1150"/>
  <c r="B1148"/>
  <c r="B1147"/>
  <c r="B1145"/>
  <c r="B1144"/>
  <c r="B1143"/>
  <c r="A1138"/>
  <c r="E1127"/>
  <c r="E1123"/>
  <c r="E1120"/>
  <c r="E1119"/>
  <c r="E1117"/>
  <c r="E1116"/>
  <c r="E1114"/>
  <c r="E1113"/>
  <c r="E1112"/>
  <c r="D1107"/>
  <c r="B1127"/>
  <c r="B1123"/>
  <c r="B1120"/>
  <c r="B1119"/>
  <c r="B1117"/>
  <c r="B1116"/>
  <c r="B1114"/>
  <c r="B1113"/>
  <c r="B1112"/>
  <c r="A1107"/>
  <c r="D44" i="16" l="1"/>
  <c r="E808" i="26"/>
  <c r="B834"/>
  <c r="E835"/>
  <c r="D46" i="16"/>
  <c r="E1100" i="26"/>
  <c r="E1096"/>
  <c r="E1093"/>
  <c r="E1092"/>
  <c r="E1090"/>
  <c r="E1089"/>
  <c r="E1087"/>
  <c r="E1086"/>
  <c r="E1085"/>
  <c r="D1080"/>
  <c r="B1100"/>
  <c r="B1096"/>
  <c r="B1093"/>
  <c r="B1092"/>
  <c r="B1090"/>
  <c r="B1089"/>
  <c r="B1087"/>
  <c r="B1086"/>
  <c r="B1085"/>
  <c r="A1080"/>
  <c r="E1073"/>
  <c r="E1069"/>
  <c r="E1066"/>
  <c r="E1065"/>
  <c r="E1063"/>
  <c r="E1062"/>
  <c r="E1060"/>
  <c r="E1059"/>
  <c r="E1058"/>
  <c r="D1053"/>
  <c r="B1073"/>
  <c r="B1069"/>
  <c r="B1066"/>
  <c r="B1065"/>
  <c r="B1063"/>
  <c r="B1062"/>
  <c r="B1060"/>
  <c r="B1028"/>
  <c r="B1059"/>
  <c r="B1058"/>
  <c r="A1053"/>
  <c r="E1042"/>
  <c r="E1038"/>
  <c r="E1035"/>
  <c r="E1034"/>
  <c r="E1032"/>
  <c r="E1031"/>
  <c r="E1029"/>
  <c r="E1028"/>
  <c r="E1027"/>
  <c r="B1042"/>
  <c r="B1038"/>
  <c r="B1035"/>
  <c r="B1034"/>
  <c r="B1032"/>
  <c r="B1031"/>
  <c r="B1029"/>
  <c r="B1027"/>
  <c r="E775"/>
  <c r="E771"/>
  <c r="E768"/>
  <c r="E767"/>
  <c r="E765"/>
  <c r="E764"/>
  <c r="E762"/>
  <c r="E761"/>
  <c r="E760"/>
  <c r="B775"/>
  <c r="B771"/>
  <c r="B768"/>
  <c r="B767"/>
  <c r="B765"/>
  <c r="B764"/>
  <c r="B762"/>
  <c r="B761"/>
  <c r="B760"/>
  <c r="E748"/>
  <c r="E744"/>
  <c r="E741"/>
  <c r="E740"/>
  <c r="E738"/>
  <c r="E737"/>
  <c r="E735"/>
  <c r="E734"/>
  <c r="E733"/>
  <c r="B748"/>
  <c r="B744"/>
  <c r="B741"/>
  <c r="B740"/>
  <c r="B738"/>
  <c r="B737"/>
  <c r="B735"/>
  <c r="B734"/>
  <c r="B733"/>
  <c r="E717"/>
  <c r="E713"/>
  <c r="E710"/>
  <c r="E709"/>
  <c r="E707"/>
  <c r="E706"/>
  <c r="E704"/>
  <c r="E703"/>
  <c r="E702"/>
  <c r="B717"/>
  <c r="B713"/>
  <c r="B710"/>
  <c r="B709"/>
  <c r="B707"/>
  <c r="B706"/>
  <c r="B704"/>
  <c r="B703"/>
  <c r="B702"/>
  <c r="E690"/>
  <c r="E686"/>
  <c r="E683"/>
  <c r="E682"/>
  <c r="E680"/>
  <c r="E679"/>
  <c r="E677"/>
  <c r="E676"/>
  <c r="E675"/>
  <c r="B690"/>
  <c r="B686"/>
  <c r="B683"/>
  <c r="B682"/>
  <c r="B680"/>
  <c r="B679"/>
  <c r="B677"/>
  <c r="B676"/>
  <c r="B675"/>
  <c r="E659"/>
  <c r="E655"/>
  <c r="E652"/>
  <c r="E651"/>
  <c r="E649"/>
  <c r="E648"/>
  <c r="E646"/>
  <c r="E645"/>
  <c r="E644"/>
  <c r="B659"/>
  <c r="B655"/>
  <c r="B652"/>
  <c r="B651"/>
  <c r="B649"/>
  <c r="B648"/>
  <c r="B646"/>
  <c r="B645"/>
  <c r="B644"/>
  <c r="E632"/>
  <c r="E628"/>
  <c r="E625"/>
  <c r="E624"/>
  <c r="E622"/>
  <c r="E621"/>
  <c r="E619"/>
  <c r="E618"/>
  <c r="E617"/>
  <c r="A612"/>
  <c r="B628"/>
  <c r="D1022"/>
  <c r="A1022"/>
  <c r="D755"/>
  <c r="A755"/>
  <c r="A728"/>
  <c r="D697"/>
  <c r="A697"/>
  <c r="D670"/>
  <c r="A670"/>
  <c r="D639"/>
  <c r="A639"/>
  <c r="D612"/>
  <c r="B632"/>
  <c r="B625"/>
  <c r="B624"/>
  <c r="B622"/>
  <c r="B621"/>
  <c r="B619"/>
  <c r="B618"/>
  <c r="B617"/>
  <c r="E598"/>
  <c r="E596"/>
  <c r="E594"/>
  <c r="E593"/>
  <c r="E591"/>
  <c r="E590"/>
  <c r="E588"/>
  <c r="E587"/>
  <c r="E586"/>
  <c r="D581"/>
  <c r="B601"/>
  <c r="B598"/>
  <c r="B596"/>
  <c r="B594"/>
  <c r="B593"/>
  <c r="B591"/>
  <c r="B590"/>
  <c r="B588"/>
  <c r="B587"/>
  <c r="B586"/>
  <c r="A581"/>
  <c r="E574"/>
  <c r="E571"/>
  <c r="E569"/>
  <c r="E567"/>
  <c r="E566"/>
  <c r="E564"/>
  <c r="E563"/>
  <c r="E561"/>
  <c r="E560"/>
  <c r="E559"/>
  <c r="D554"/>
  <c r="B574"/>
  <c r="B571"/>
  <c r="B569"/>
  <c r="B567"/>
  <c r="B566"/>
  <c r="B564"/>
  <c r="B563"/>
  <c r="B561"/>
  <c r="B560"/>
  <c r="B559"/>
  <c r="E543"/>
  <c r="E540"/>
  <c r="E538"/>
  <c r="E536"/>
  <c r="E535"/>
  <c r="E533"/>
  <c r="E532"/>
  <c r="E530"/>
  <c r="E529"/>
  <c r="E528"/>
  <c r="D523"/>
  <c r="B543"/>
  <c r="B540"/>
  <c r="B538"/>
  <c r="B536"/>
  <c r="B535"/>
  <c r="B533"/>
  <c r="B532"/>
  <c r="B530"/>
  <c r="B529"/>
  <c r="B528"/>
  <c r="A523"/>
  <c r="E516"/>
  <c r="E511"/>
  <c r="E509"/>
  <c r="E508"/>
  <c r="E506"/>
  <c r="E505"/>
  <c r="E503"/>
  <c r="E502"/>
  <c r="E501"/>
  <c r="D496"/>
  <c r="B516"/>
  <c r="B513"/>
  <c r="B511"/>
  <c r="B509"/>
  <c r="B508"/>
  <c r="D45" i="16" l="1"/>
  <c r="B835" i="26"/>
  <c r="B506"/>
  <c r="B505"/>
  <c r="B503"/>
  <c r="B502"/>
  <c r="B501"/>
  <c r="A496" l="1"/>
  <c r="E485"/>
  <c r="E482"/>
  <c r="E480"/>
  <c r="E478"/>
  <c r="E477"/>
  <c r="E475"/>
  <c r="E474"/>
  <c r="E472"/>
  <c r="E471"/>
  <c r="E470"/>
  <c r="D465"/>
  <c r="B487"/>
  <c r="B486"/>
  <c r="B485"/>
  <c r="B482"/>
  <c r="B481"/>
  <c r="B480"/>
  <c r="B479"/>
  <c r="B478"/>
  <c r="B477"/>
  <c r="B476"/>
  <c r="B475"/>
  <c r="B474"/>
  <c r="B473"/>
  <c r="B472"/>
  <c r="B471"/>
  <c r="B470"/>
  <c r="A465"/>
  <c r="E458"/>
  <c r="E455"/>
  <c r="E453"/>
  <c r="E451"/>
  <c r="E450"/>
  <c r="E448"/>
  <c r="E447"/>
  <c r="E445"/>
  <c r="E444"/>
  <c r="E443"/>
  <c r="D438"/>
  <c r="B458"/>
  <c r="B455"/>
  <c r="B453"/>
  <c r="B451"/>
  <c r="B450"/>
  <c r="B448"/>
  <c r="B447"/>
  <c r="B445"/>
  <c r="B444"/>
  <c r="B443"/>
  <c r="A438"/>
  <c r="E427"/>
  <c r="E424"/>
  <c r="E422"/>
  <c r="E420"/>
  <c r="E419"/>
  <c r="E417"/>
  <c r="E416"/>
  <c r="E414"/>
  <c r="E413"/>
  <c r="E412"/>
  <c r="D407"/>
  <c r="B427"/>
  <c r="B424"/>
  <c r="B422"/>
  <c r="B420"/>
  <c r="B419"/>
  <c r="B417"/>
  <c r="B416"/>
  <c r="B414"/>
  <c r="B413"/>
  <c r="B412"/>
  <c r="A407"/>
  <c r="E400"/>
  <c r="E397"/>
  <c r="E395"/>
  <c r="E393"/>
  <c r="E392"/>
  <c r="E390"/>
  <c r="E389"/>
  <c r="E387"/>
  <c r="E386"/>
  <c r="E385"/>
  <c r="D380" l="1"/>
  <c r="B400"/>
  <c r="B395"/>
  <c r="B393"/>
  <c r="B392"/>
  <c r="B390"/>
  <c r="B389"/>
  <c r="B387"/>
  <c r="B386"/>
  <c r="B385"/>
  <c r="A380"/>
  <c r="E369"/>
  <c r="E366"/>
  <c r="E364"/>
  <c r="E362"/>
  <c r="E361"/>
  <c r="E359"/>
  <c r="E358"/>
  <c r="E356"/>
  <c r="E355"/>
  <c r="E354"/>
  <c r="D349"/>
  <c r="B369"/>
  <c r="B366"/>
  <c r="B364"/>
  <c r="B362"/>
  <c r="B361"/>
  <c r="B359"/>
  <c r="B358"/>
  <c r="B356"/>
  <c r="B355"/>
  <c r="B354"/>
  <c r="A349"/>
  <c r="E342"/>
  <c r="E339"/>
  <c r="E337"/>
  <c r="E335"/>
  <c r="E334"/>
  <c r="E332"/>
  <c r="E331"/>
  <c r="E329"/>
  <c r="E328"/>
  <c r="E327"/>
  <c r="D322"/>
  <c r="B342" l="1"/>
  <c r="B339"/>
  <c r="B337"/>
  <c r="B335"/>
  <c r="B334"/>
  <c r="B332"/>
  <c r="B331"/>
  <c r="B329"/>
  <c r="B328"/>
  <c r="B327"/>
  <c r="A322"/>
  <c r="E311"/>
  <c r="E308"/>
  <c r="E306"/>
  <c r="E304"/>
  <c r="E303"/>
  <c r="E301"/>
  <c r="E300"/>
  <c r="E298"/>
  <c r="E297"/>
  <c r="E296"/>
  <c r="D291"/>
  <c r="B311"/>
  <c r="B308"/>
  <c r="B306"/>
  <c r="B304"/>
  <c r="B303"/>
  <c r="B301"/>
  <c r="B300"/>
  <c r="B298"/>
  <c r="B297"/>
  <c r="B296"/>
  <c r="A291"/>
  <c r="E284"/>
  <c r="E281"/>
  <c r="E279"/>
  <c r="E277"/>
  <c r="E276"/>
  <c r="E274"/>
  <c r="E273"/>
  <c r="E271"/>
  <c r="E270"/>
  <c r="E269"/>
  <c r="D264"/>
  <c r="B284"/>
  <c r="B279"/>
  <c r="B277"/>
  <c r="B276"/>
  <c r="B274"/>
  <c r="B273"/>
  <c r="B271"/>
  <c r="B270"/>
  <c r="B269"/>
  <c r="A264" l="1"/>
  <c r="E253"/>
  <c r="E250"/>
  <c r="E248"/>
  <c r="E246"/>
  <c r="E245"/>
  <c r="E243"/>
  <c r="E242"/>
  <c r="E240"/>
  <c r="E239"/>
  <c r="E238"/>
  <c r="D233"/>
  <c r="B253"/>
  <c r="B250"/>
  <c r="B248"/>
  <c r="B246"/>
  <c r="B245"/>
  <c r="B243"/>
  <c r="B242"/>
  <c r="B240"/>
  <c r="B239"/>
  <c r="B238"/>
  <c r="E226"/>
  <c r="E223"/>
  <c r="E222"/>
  <c r="E221"/>
  <c r="E219"/>
  <c r="E218"/>
  <c r="E216"/>
  <c r="E215"/>
  <c r="E213"/>
  <c r="E212"/>
  <c r="E211"/>
  <c r="D206"/>
  <c r="A32"/>
  <c r="B226"/>
  <c r="B221"/>
  <c r="B219"/>
  <c r="B218"/>
  <c r="B216"/>
  <c r="B215"/>
  <c r="B213"/>
  <c r="B212"/>
  <c r="B211"/>
  <c r="A206"/>
  <c r="E195"/>
  <c r="E190"/>
  <c r="E188"/>
  <c r="E187"/>
  <c r="E185"/>
  <c r="E184"/>
  <c r="E182"/>
  <c r="E181"/>
  <c r="E180"/>
  <c r="D175"/>
  <c r="B195"/>
  <c r="B192"/>
  <c r="B190"/>
  <c r="B188"/>
  <c r="B187"/>
  <c r="B185"/>
  <c r="B184"/>
  <c r="B182"/>
  <c r="B181"/>
  <c r="B180"/>
  <c r="A175"/>
  <c r="E168"/>
  <c r="E165"/>
  <c r="E163"/>
  <c r="E161"/>
  <c r="E160"/>
  <c r="E158"/>
  <c r="E157"/>
  <c r="E155"/>
  <c r="E154"/>
  <c r="E153"/>
  <c r="D148"/>
  <c r="B168"/>
  <c r="B165"/>
  <c r="B163"/>
  <c r="B161"/>
  <c r="B160"/>
  <c r="B158"/>
  <c r="B157"/>
  <c r="B155"/>
  <c r="B154"/>
  <c r="B153"/>
  <c r="A148"/>
  <c r="E138"/>
  <c r="E137"/>
  <c r="E132"/>
  <c r="E130"/>
  <c r="E129"/>
  <c r="E127"/>
  <c r="E126"/>
  <c r="E124"/>
  <c r="E123"/>
  <c r="E122"/>
  <c r="D117"/>
  <c r="B137"/>
  <c r="B134"/>
  <c r="B132"/>
  <c r="B130"/>
  <c r="B129"/>
  <c r="B127"/>
  <c r="B126"/>
  <c r="B124"/>
  <c r="B123"/>
  <c r="B122"/>
  <c r="E110"/>
  <c r="E105"/>
  <c r="E103"/>
  <c r="E102"/>
  <c r="E100"/>
  <c r="E99"/>
  <c r="E97"/>
  <c r="E96"/>
  <c r="E95"/>
  <c r="D90"/>
  <c r="B110"/>
  <c r="B107"/>
  <c r="B105"/>
  <c r="B103"/>
  <c r="B102"/>
  <c r="B100"/>
  <c r="B99"/>
  <c r="B97"/>
  <c r="B96"/>
  <c r="B95"/>
  <c r="A90"/>
  <c r="E79"/>
  <c r="E76"/>
  <c r="E74"/>
  <c r="E72"/>
  <c r="E71"/>
  <c r="E69"/>
  <c r="E68"/>
  <c r="E66"/>
  <c r="E65"/>
  <c r="E64"/>
  <c r="D59"/>
  <c r="B79"/>
  <c r="B76"/>
  <c r="B74"/>
  <c r="B72"/>
  <c r="B71"/>
  <c r="B69"/>
  <c r="B68"/>
  <c r="B66"/>
  <c r="B65"/>
  <c r="B64"/>
  <c r="A59"/>
  <c r="E45"/>
  <c r="E49"/>
  <c r="E47"/>
  <c r="E44"/>
  <c r="E42"/>
  <c r="E41"/>
  <c r="E39"/>
  <c r="E38"/>
  <c r="E37"/>
  <c r="D32"/>
  <c r="B49"/>
  <c r="B47"/>
  <c r="B45"/>
  <c r="B44"/>
  <c r="B42"/>
  <c r="B41"/>
  <c r="B39"/>
  <c r="B38"/>
  <c r="B37"/>
  <c r="E21"/>
  <c r="E18"/>
  <c r="E16"/>
  <c r="E14"/>
  <c r="E13"/>
  <c r="E11"/>
  <c r="E10"/>
  <c r="E6"/>
  <c r="D1"/>
  <c r="B21"/>
  <c r="B18"/>
  <c r="B17"/>
  <c r="B14"/>
  <c r="B13"/>
  <c r="B11"/>
  <c r="B10"/>
  <c r="B8"/>
  <c r="B7"/>
  <c r="B6"/>
  <c r="E244" l="1"/>
  <c r="E159"/>
  <c r="E12" l="1"/>
  <c r="B43"/>
  <c r="E43"/>
  <c r="B70"/>
  <c r="E70"/>
  <c r="B101"/>
  <c r="E101"/>
  <c r="B128"/>
  <c r="E128"/>
  <c r="B159"/>
  <c r="B186"/>
  <c r="E186"/>
  <c r="B217"/>
  <c r="E217"/>
  <c r="B244"/>
  <c r="E275"/>
  <c r="B302"/>
  <c r="E302"/>
  <c r="B333"/>
  <c r="B12"/>
  <c r="G49" i="4"/>
  <c r="B589" i="26" s="1"/>
  <c r="G47" i="4"/>
  <c r="B562" i="26" s="1"/>
  <c r="L9" i="22"/>
  <c r="G12" i="33" s="1"/>
  <c r="F2" i="18"/>
  <c r="B275" i="26" l="1"/>
  <c r="J24" i="4"/>
  <c r="B766" i="26"/>
  <c r="O68" i="4"/>
  <c r="W68" s="1"/>
  <c r="B708" i="26"/>
  <c r="O63" i="4"/>
  <c r="W63" s="1"/>
  <c r="B650" i="26"/>
  <c r="O59" i="4"/>
  <c r="W59" s="1"/>
  <c r="E766" i="26"/>
  <c r="O69" i="4"/>
  <c r="W69" s="1"/>
  <c r="E708" i="26"/>
  <c r="O65" i="4"/>
  <c r="W65" s="1"/>
  <c r="E650" i="26"/>
  <c r="O60" i="4"/>
  <c r="W60" s="1"/>
  <c r="B623" i="26"/>
  <c r="O57" i="4"/>
  <c r="B739" i="26"/>
  <c r="O66" i="4"/>
  <c r="W66" s="1"/>
  <c r="B681" i="26"/>
  <c r="O61" i="4"/>
  <c r="W61" s="1"/>
  <c r="E739" i="26"/>
  <c r="O67" i="4"/>
  <c r="W67" s="1"/>
  <c r="E681" i="26"/>
  <c r="O62" i="4"/>
  <c r="W62" s="1"/>
  <c r="E623" i="26"/>
  <c r="O58" i="4"/>
  <c r="O83" l="1"/>
  <c r="O89" s="1"/>
  <c r="Q58"/>
  <c r="W58"/>
  <c r="E662" i="26"/>
  <c r="B720"/>
  <c r="E751"/>
  <c r="B751"/>
  <c r="E778"/>
  <c r="E693"/>
  <c r="B693"/>
  <c r="W57" i="4"/>
  <c r="E720" i="26"/>
  <c r="B662"/>
  <c r="B778"/>
  <c r="E654"/>
  <c r="Q60" i="4"/>
  <c r="E770" i="26"/>
  <c r="Q69" i="4"/>
  <c r="B712" i="26"/>
  <c r="Q63" i="4"/>
  <c r="E685" i="26"/>
  <c r="Q62" i="4"/>
  <c r="B685" i="26"/>
  <c r="Q61" i="4"/>
  <c r="B627" i="26"/>
  <c r="Q57" i="4"/>
  <c r="E712" i="26"/>
  <c r="Q65" i="4"/>
  <c r="B654" i="26"/>
  <c r="Q59" i="4"/>
  <c r="B656" i="26" s="1"/>
  <c r="B770"/>
  <c r="Q68" i="4"/>
  <c r="E627" i="26"/>
  <c r="E743"/>
  <c r="Q67" i="4"/>
  <c r="B743" i="26"/>
  <c r="Q66" i="4"/>
  <c r="E365" i="26"/>
  <c r="E507"/>
  <c r="B534"/>
  <c r="E534"/>
  <c r="B565"/>
  <c r="E565"/>
  <c r="B592"/>
  <c r="E592"/>
  <c r="B507"/>
  <c r="B360"/>
  <c r="E360"/>
  <c r="B391"/>
  <c r="E391"/>
  <c r="B418"/>
  <c r="E418"/>
  <c r="B449"/>
  <c r="E449"/>
  <c r="E476"/>
  <c r="E333"/>
  <c r="W89" i="4" l="1"/>
  <c r="S3" i="11" s="1"/>
  <c r="Q83" i="4"/>
  <c r="Q89" s="1"/>
  <c r="B635" i="26"/>
  <c r="E635"/>
  <c r="E1033"/>
  <c r="O94" i="4"/>
  <c r="W94" s="1"/>
  <c r="B1265" i="26"/>
  <c r="O115" i="4"/>
  <c r="W115" s="1"/>
  <c r="B1149" i="26"/>
  <c r="O107" i="4"/>
  <c r="W107" s="1"/>
  <c r="F13" i="25"/>
  <c r="B772" i="26"/>
  <c r="B1064"/>
  <c r="O95" i="4"/>
  <c r="W95" s="1"/>
  <c r="E1207" i="26"/>
  <c r="O112" i="4"/>
  <c r="W112" s="1"/>
  <c r="B714" i="26"/>
  <c r="F9" i="25"/>
  <c r="B1297" i="26"/>
  <c r="O117" i="4"/>
  <c r="W117" s="1"/>
  <c r="B1180" i="26"/>
  <c r="O109" i="4"/>
  <c r="W109" s="1"/>
  <c r="F11" i="25"/>
  <c r="B745" i="26"/>
  <c r="E629"/>
  <c r="F4" i="25"/>
  <c r="F5"/>
  <c r="B1324" i="26"/>
  <c r="O119" i="4"/>
  <c r="W119" s="1"/>
  <c r="B1207" i="26"/>
  <c r="O111" i="4"/>
  <c r="W111" s="1"/>
  <c r="F12" i="25"/>
  <c r="E745" i="26"/>
  <c r="E714"/>
  <c r="F10" i="25"/>
  <c r="E1324" i="26"/>
  <c r="O120" i="4"/>
  <c r="E1265" i="26"/>
  <c r="O116" i="4"/>
  <c r="W116" s="1"/>
  <c r="E1149" i="26"/>
  <c r="O108" i="4"/>
  <c r="W108" s="1"/>
  <c r="F7" i="25"/>
  <c r="B687" i="26"/>
  <c r="E656"/>
  <c r="F6" i="25"/>
  <c r="B1355" i="26"/>
  <c r="O121" i="4"/>
  <c r="W121" s="1"/>
  <c r="B1238" i="26"/>
  <c r="O113" i="4"/>
  <c r="W113" s="1"/>
  <c r="B1033" i="26"/>
  <c r="O93" i="4"/>
  <c r="W93" s="1"/>
  <c r="B1091" i="26"/>
  <c r="O103" i="4"/>
  <c r="W103" s="1"/>
  <c r="E1297" i="26"/>
  <c r="O118" i="4"/>
  <c r="W118" s="1"/>
  <c r="E1238" i="26"/>
  <c r="O114" i="4"/>
  <c r="W114" s="1"/>
  <c r="E1180" i="26"/>
  <c r="O110" i="4"/>
  <c r="W110" s="1"/>
  <c r="E1118" i="26"/>
  <c r="O106" i="4"/>
  <c r="W106" s="1"/>
  <c r="B629" i="26"/>
  <c r="F3" i="25"/>
  <c r="F8"/>
  <c r="E687" i="26"/>
  <c r="E772"/>
  <c r="F14" i="25"/>
  <c r="B1118" i="26"/>
  <c r="O105" i="4"/>
  <c r="W105" s="1"/>
  <c r="E1091" i="26"/>
  <c r="O104" i="4"/>
  <c r="W104" s="1"/>
  <c r="E1064" i="26"/>
  <c r="O96" i="4"/>
  <c r="W96" s="1"/>
  <c r="G2" i="18"/>
  <c r="D56" i="16" l="1"/>
  <c r="D55" i="29"/>
  <c r="O3" i="11"/>
  <c r="E1192" i="26"/>
  <c r="B1045"/>
  <c r="W98" i="4"/>
  <c r="S5" i="11" s="1"/>
  <c r="B1219" i="26"/>
  <c r="B1309"/>
  <c r="B1277"/>
  <c r="B1130"/>
  <c r="E1250"/>
  <c r="B1103"/>
  <c r="B1250"/>
  <c r="E1161"/>
  <c r="E1359"/>
  <c r="W120" i="4"/>
  <c r="W122" s="1"/>
  <c r="S7" i="11" s="1"/>
  <c r="B1336" i="26"/>
  <c r="E1103"/>
  <c r="E1309"/>
  <c r="B1367"/>
  <c r="E1277"/>
  <c r="E1219"/>
  <c r="E1076"/>
  <c r="E1130"/>
  <c r="B1192"/>
  <c r="B1076"/>
  <c r="B1161"/>
  <c r="E1045"/>
  <c r="E1269"/>
  <c r="Q116" i="4"/>
  <c r="B1211" i="26"/>
  <c r="Q111" i="4"/>
  <c r="B1301" i="26"/>
  <c r="Q117" i="4"/>
  <c r="E1211" i="26"/>
  <c r="Q112" i="4"/>
  <c r="B1269" i="26"/>
  <c r="Q115" i="4"/>
  <c r="E1184" i="26"/>
  <c r="Q110" i="4"/>
  <c r="E1301" i="26"/>
  <c r="Q118" i="4"/>
  <c r="B1037" i="26"/>
  <c r="Q93" i="4"/>
  <c r="B1359" i="26"/>
  <c r="Q121" i="4"/>
  <c r="E1153" i="26"/>
  <c r="Q108" i="4"/>
  <c r="E1328" i="26"/>
  <c r="Q120" i="4"/>
  <c r="E1361" i="26" s="1"/>
  <c r="B1328"/>
  <c r="Q119" i="4"/>
  <c r="B1184" i="26"/>
  <c r="Q109" i="4"/>
  <c r="B1068" i="26"/>
  <c r="Q95" i="4"/>
  <c r="B1153" i="26"/>
  <c r="Q107" i="4"/>
  <c r="E1037" i="26"/>
  <c r="Q94" i="4"/>
  <c r="E1122" i="26"/>
  <c r="Q106" i="4"/>
  <c r="E1242" i="26"/>
  <c r="Q114" i="4"/>
  <c r="U114" s="1"/>
  <c r="E1248" i="26" s="1"/>
  <c r="B1095"/>
  <c r="Q103" i="4"/>
  <c r="B1242" i="26"/>
  <c r="Q113" i="4"/>
  <c r="B1122" i="26"/>
  <c r="Q105" i="4"/>
  <c r="E1095" i="26"/>
  <c r="Q104" i="4"/>
  <c r="O122"/>
  <c r="E1068" i="26"/>
  <c r="Q96" i="4"/>
  <c r="O98"/>
  <c r="U69"/>
  <c r="E776" i="26" s="1"/>
  <c r="G69" i="4"/>
  <c r="E763" i="26" s="1"/>
  <c r="B338"/>
  <c r="P22" i="4"/>
  <c r="E307" i="26" s="1"/>
  <c r="B307"/>
  <c r="P20" i="4"/>
  <c r="E280" i="26" s="1"/>
  <c r="P3" i="4"/>
  <c r="E249" i="26"/>
  <c r="P18" i="4"/>
  <c r="B249" i="26" s="1"/>
  <c r="P17" i="4"/>
  <c r="B222" i="26" s="1"/>
  <c r="P16" i="4"/>
  <c r="E191" i="26" s="1"/>
  <c r="B191"/>
  <c r="E164"/>
  <c r="P13" i="4"/>
  <c r="B164" i="26" s="1"/>
  <c r="E133"/>
  <c r="B133"/>
  <c r="E106"/>
  <c r="B106"/>
  <c r="E75"/>
  <c r="P7" i="4"/>
  <c r="B75" i="26" s="1"/>
  <c r="E48"/>
  <c r="P5" i="4"/>
  <c r="B48" i="26" s="1"/>
  <c r="E17"/>
  <c r="H38" i="4"/>
  <c r="D5" i="22" s="1"/>
  <c r="I38" i="4"/>
  <c r="E5" i="22" s="1"/>
  <c r="K38" i="4"/>
  <c r="H5" i="22" s="1"/>
  <c r="L38" i="4"/>
  <c r="I5" i="22" s="1"/>
  <c r="M38" i="4"/>
  <c r="J5" i="22" s="1"/>
  <c r="M5"/>
  <c r="Q38" i="4"/>
  <c r="P5" i="22" s="1"/>
  <c r="Q5"/>
  <c r="D3"/>
  <c r="E3"/>
  <c r="I3"/>
  <c r="J3"/>
  <c r="M3"/>
  <c r="P3"/>
  <c r="Q3"/>
  <c r="G114" i="4"/>
  <c r="E1235" i="26" s="1"/>
  <c r="N114" i="4"/>
  <c r="U57"/>
  <c r="N57"/>
  <c r="G57"/>
  <c r="O123" l="1"/>
  <c r="W123"/>
  <c r="D44" i="30"/>
  <c r="E1241" i="26"/>
  <c r="D85" i="30"/>
  <c r="E85" s="1"/>
  <c r="E1336" i="26"/>
  <c r="E1367"/>
  <c r="B620"/>
  <c r="B626"/>
  <c r="B633"/>
  <c r="B280"/>
  <c r="P24" i="4"/>
  <c r="E1244" i="26"/>
  <c r="F31" i="25"/>
  <c r="B1070" i="26"/>
  <c r="F18" i="25"/>
  <c r="B1330" i="26"/>
  <c r="F36" i="25"/>
  <c r="F25"/>
  <c r="E1155" i="26"/>
  <c r="E1303"/>
  <c r="F35" i="25"/>
  <c r="F32"/>
  <c r="B1271" i="26"/>
  <c r="F34" i="25"/>
  <c r="B1303" i="26"/>
  <c r="F33" i="25"/>
  <c r="E1271" i="26"/>
  <c r="B1097"/>
  <c r="F20" i="25"/>
  <c r="E1124" i="26"/>
  <c r="F23" i="25"/>
  <c r="F24"/>
  <c r="B1155" i="26"/>
  <c r="F26" i="25"/>
  <c r="B1186" i="26"/>
  <c r="E1330"/>
  <c r="F37" i="25"/>
  <c r="B1361" i="26"/>
  <c r="F38" i="25"/>
  <c r="B1244" i="26"/>
  <c r="F30" i="25"/>
  <c r="F17"/>
  <c r="E1039" i="26"/>
  <c r="F16" i="25"/>
  <c r="B1039" i="26"/>
  <c r="E1186"/>
  <c r="F27" i="25"/>
  <c r="E1213" i="26"/>
  <c r="F29" i="25"/>
  <c r="B1213" i="26"/>
  <c r="F28" i="25"/>
  <c r="B1124" i="26"/>
  <c r="F22" i="25"/>
  <c r="E1097" i="26"/>
  <c r="F21" i="25"/>
  <c r="E1070" i="26"/>
  <c r="F19" i="25"/>
  <c r="N69" i="4"/>
  <c r="V114"/>
  <c r="V57"/>
  <c r="D56" i="30" l="1"/>
  <c r="E56" s="1"/>
  <c r="F52" i="25"/>
  <c r="E44" i="30"/>
  <c r="D65" i="29"/>
  <c r="E1249" i="26"/>
  <c r="D93" i="29"/>
  <c r="B634" i="26"/>
  <c r="V69" i="4"/>
  <c r="E769" i="26"/>
  <c r="D68" i="16"/>
  <c r="D96"/>
  <c r="H122" i="4"/>
  <c r="D7" i="11" s="1"/>
  <c r="I122" i="4"/>
  <c r="E7" i="11" s="1"/>
  <c r="K122" i="4"/>
  <c r="G7" i="11" s="1"/>
  <c r="L122" i="4"/>
  <c r="H7" i="11" s="1"/>
  <c r="M122" i="4"/>
  <c r="I7" i="11" s="1"/>
  <c r="L7"/>
  <c r="Q122" i="4"/>
  <c r="O7" i="11" s="1"/>
  <c r="T122" i="4"/>
  <c r="P7" i="11" s="1"/>
  <c r="H52" i="4"/>
  <c r="I52"/>
  <c r="K52"/>
  <c r="L52"/>
  <c r="M52"/>
  <c r="O52"/>
  <c r="Q52"/>
  <c r="H98"/>
  <c r="I98"/>
  <c r="K98"/>
  <c r="L98"/>
  <c r="L123" s="1"/>
  <c r="M98"/>
  <c r="P98"/>
  <c r="P123" s="1"/>
  <c r="Q98"/>
  <c r="T98"/>
  <c r="T123" s="1"/>
  <c r="U14"/>
  <c r="E169" i="26" s="1"/>
  <c r="N14" i="4"/>
  <c r="G14"/>
  <c r="E156" i="26" s="1"/>
  <c r="K123" i="4" l="1"/>
  <c r="H123"/>
  <c r="M123"/>
  <c r="I123"/>
  <c r="Q123"/>
  <c r="E162" i="26"/>
  <c r="D14" i="30"/>
  <c r="E14" s="1"/>
  <c r="O5" i="11"/>
  <c r="G5"/>
  <c r="I5"/>
  <c r="E5"/>
  <c r="E777" i="26"/>
  <c r="D76" i="29"/>
  <c r="P5" i="11"/>
  <c r="H5"/>
  <c r="D5"/>
  <c r="L5"/>
  <c r="D79" i="16"/>
  <c r="N9" i="22"/>
  <c r="H12" i="33" s="1"/>
  <c r="L54" i="4"/>
  <c r="I7" i="22"/>
  <c r="I9" s="1"/>
  <c r="C15" s="1"/>
  <c r="H54" i="4"/>
  <c r="D7" i="22"/>
  <c r="D9" s="1"/>
  <c r="Q54" i="4"/>
  <c r="P7" i="22"/>
  <c r="P9" s="1"/>
  <c r="M54" i="4"/>
  <c r="J7" i="22"/>
  <c r="J9" s="1"/>
  <c r="C16" s="1"/>
  <c r="I54" i="4"/>
  <c r="E7" i="22"/>
  <c r="E9" s="1"/>
  <c r="C13" s="1"/>
  <c r="T54" i="4"/>
  <c r="Q7" i="22"/>
  <c r="Q9" s="1"/>
  <c r="I19" s="1"/>
  <c r="G9"/>
  <c r="O54" i="4"/>
  <c r="M7" i="22"/>
  <c r="M9" s="1"/>
  <c r="J12" i="33" s="1"/>
  <c r="K54" i="4"/>
  <c r="H7" i="22"/>
  <c r="H9" s="1"/>
  <c r="C17" s="1"/>
  <c r="C12" i="12"/>
  <c r="V14" i="4"/>
  <c r="D12" i="29" s="1"/>
  <c r="N15" i="4"/>
  <c r="G15"/>
  <c r="B183" i="26" s="1"/>
  <c r="N13" i="4"/>
  <c r="G13"/>
  <c r="B156" i="26" s="1"/>
  <c r="N12" i="4"/>
  <c r="G12"/>
  <c r="E125" i="26" s="1"/>
  <c r="E481"/>
  <c r="E539"/>
  <c r="B365"/>
  <c r="E597"/>
  <c r="B597"/>
  <c r="E570"/>
  <c r="B570"/>
  <c r="P45" i="4"/>
  <c r="B539" i="26" s="1"/>
  <c r="E512"/>
  <c r="P43" i="4"/>
  <c r="B512" i="26" s="1"/>
  <c r="P35" i="4"/>
  <c r="E454" i="26" s="1"/>
  <c r="P34" i="4"/>
  <c r="B454" i="26" s="1"/>
  <c r="E423"/>
  <c r="P33" i="4"/>
  <c r="B423" i="26" s="1"/>
  <c r="P32" i="4"/>
  <c r="E396" i="26" s="1"/>
  <c r="B396"/>
  <c r="E338"/>
  <c r="L12" i="33" l="1"/>
  <c r="I18" i="22"/>
  <c r="E12" i="33"/>
  <c r="B162" i="26"/>
  <c r="D13" i="30"/>
  <c r="E13" s="1"/>
  <c r="E131" i="26"/>
  <c r="D12" i="30"/>
  <c r="E12" s="1"/>
  <c r="B189" i="26"/>
  <c r="D15" i="30"/>
  <c r="E15" s="1"/>
  <c r="D13" i="16"/>
  <c r="E170" i="26"/>
  <c r="I14" i="22"/>
  <c r="O14"/>
  <c r="O15"/>
  <c r="I15"/>
  <c r="O18"/>
  <c r="O16"/>
  <c r="I16"/>
  <c r="O3"/>
  <c r="P38" i="4"/>
  <c r="O5" i="22" s="1"/>
  <c r="U12" i="4"/>
  <c r="V12" s="1"/>
  <c r="D10" i="29" s="1"/>
  <c r="C10" i="12"/>
  <c r="U13" i="4"/>
  <c r="C11" i="12"/>
  <c r="U15" i="4"/>
  <c r="B196" i="26" s="1"/>
  <c r="C21" i="12"/>
  <c r="P52" i="4"/>
  <c r="O7" i="22" s="1"/>
  <c r="G104" i="4"/>
  <c r="E1088" i="26" s="1"/>
  <c r="G96" i="4"/>
  <c r="E1061" i="26" s="1"/>
  <c r="D11" i="16" l="1"/>
  <c r="E139" i="26"/>
  <c r="V13" i="4"/>
  <c r="D11" i="29" s="1"/>
  <c r="B169" i="26"/>
  <c r="V15" i="4"/>
  <c r="D13" i="29" s="1"/>
  <c r="O9" i="22"/>
  <c r="P54" i="4"/>
  <c r="O17" i="22" l="1"/>
  <c r="D12" i="33"/>
  <c r="F12" s="1"/>
  <c r="T11" i="34" s="1"/>
  <c r="D14" i="16"/>
  <c r="B197" i="26"/>
  <c r="D12" i="16"/>
  <c r="B170" i="26"/>
  <c r="I17" i="22"/>
  <c r="I21" s="1"/>
  <c r="F3"/>
  <c r="J38" i="4"/>
  <c r="F5" i="22" s="1"/>
  <c r="J122" i="4"/>
  <c r="F7" i="11" s="1"/>
  <c r="J52" i="4"/>
  <c r="F7" i="22" s="1"/>
  <c r="J98" i="4"/>
  <c r="J123" s="1"/>
  <c r="C16" i="12"/>
  <c r="T16" i="34" l="1"/>
  <c r="T13"/>
  <c r="F5" i="11"/>
  <c r="F9" i="22"/>
  <c r="C14" s="1"/>
  <c r="C18" s="1"/>
  <c r="C20" s="1"/>
  <c r="J54" i="4"/>
  <c r="U60"/>
  <c r="E660" i="26" s="1"/>
  <c r="U59" i="4"/>
  <c r="B660" i="26" s="1"/>
  <c r="U68" i="4"/>
  <c r="B776" i="26" s="1"/>
  <c r="N68" i="4"/>
  <c r="G68"/>
  <c r="B763" i="26" s="1"/>
  <c r="U67" i="4"/>
  <c r="E749" i="26" s="1"/>
  <c r="N67" i="4"/>
  <c r="G67"/>
  <c r="E736" i="26" s="1"/>
  <c r="U66" i="4"/>
  <c r="B749" i="26" s="1"/>
  <c r="N66" i="4"/>
  <c r="G66"/>
  <c r="B736" i="26" s="1"/>
  <c r="G22" i="4"/>
  <c r="E299" i="26" s="1"/>
  <c r="B742" l="1"/>
  <c r="D53" i="30"/>
  <c r="E53" s="1"/>
  <c r="E742" i="26"/>
  <c r="D54" i="30"/>
  <c r="E54" s="1"/>
  <c r="B769" i="26"/>
  <c r="D55" i="30"/>
  <c r="E55" s="1"/>
  <c r="V68" i="4"/>
  <c r="V67"/>
  <c r="V66"/>
  <c r="N59"/>
  <c r="G59"/>
  <c r="B647" i="26" s="1"/>
  <c r="N60" i="4"/>
  <c r="G60"/>
  <c r="E647" i="26" s="1"/>
  <c r="C39" i="12"/>
  <c r="C38"/>
  <c r="C36"/>
  <c r="C34"/>
  <c r="C25"/>
  <c r="C24"/>
  <c r="C23"/>
  <c r="D46" i="30" l="1"/>
  <c r="E46" s="1"/>
  <c r="E653" i="26"/>
  <c r="D47" i="30"/>
  <c r="E47" s="1"/>
  <c r="B777" i="26"/>
  <c r="D75" i="29"/>
  <c r="E750" i="26"/>
  <c r="D74" i="29"/>
  <c r="B750" i="26"/>
  <c r="D73" i="29"/>
  <c r="V59" i="4"/>
  <c r="D67" i="29" s="1"/>
  <c r="B653" i="26"/>
  <c r="D76" i="16"/>
  <c r="D78"/>
  <c r="D77"/>
  <c r="V60" i="4"/>
  <c r="D68" i="29" s="1"/>
  <c r="D70" i="16" l="1"/>
  <c r="B661" i="26"/>
  <c r="D71" i="16"/>
  <c r="E661" i="26"/>
  <c r="G103" i="4"/>
  <c r="B1088" i="26" s="1"/>
  <c r="G50" i="4"/>
  <c r="E589" i="26" s="1"/>
  <c r="G94" i="4"/>
  <c r="E1030" i="26" s="1"/>
  <c r="N5" i="4"/>
  <c r="C20" i="12"/>
  <c r="C3"/>
  <c r="U5" i="4"/>
  <c r="B53" i="26" s="1"/>
  <c r="G5" i="4"/>
  <c r="B40" i="26" s="1"/>
  <c r="U22" i="4"/>
  <c r="E312" i="26" s="1"/>
  <c r="U19" i="4"/>
  <c r="E254" i="26" s="1"/>
  <c r="N19" i="4"/>
  <c r="G19"/>
  <c r="E241" i="26" s="1"/>
  <c r="C2" i="12"/>
  <c r="C4"/>
  <c r="C5"/>
  <c r="C6"/>
  <c r="C7"/>
  <c r="C8"/>
  <c r="C9"/>
  <c r="C13"/>
  <c r="C14"/>
  <c r="C15"/>
  <c r="C17"/>
  <c r="C18"/>
  <c r="C19"/>
  <c r="C26"/>
  <c r="C27"/>
  <c r="C28"/>
  <c r="C29"/>
  <c r="C30"/>
  <c r="C31"/>
  <c r="C32"/>
  <c r="C35"/>
  <c r="C37"/>
  <c r="G4" i="4"/>
  <c r="E9" i="26" s="1"/>
  <c r="U4" i="4"/>
  <c r="E22" i="26" s="1"/>
  <c r="G6" i="4"/>
  <c r="E40" i="26" s="1"/>
  <c r="U6" i="4"/>
  <c r="E53" i="26" s="1"/>
  <c r="G7" i="4"/>
  <c r="B67" i="26" s="1"/>
  <c r="U7" i="4"/>
  <c r="B80" i="26" s="1"/>
  <c r="G8" i="4"/>
  <c r="E67" i="26" s="1"/>
  <c r="U8" i="4"/>
  <c r="E80" i="26" s="1"/>
  <c r="G9" i="4"/>
  <c r="B98" i="26" s="1"/>
  <c r="U9" i="4"/>
  <c r="B111" i="26" s="1"/>
  <c r="G10" i="4"/>
  <c r="E98" i="26" s="1"/>
  <c r="U10" i="4"/>
  <c r="E111" i="26" s="1"/>
  <c r="G11" i="4"/>
  <c r="B125" i="26" s="1"/>
  <c r="U11" i="4"/>
  <c r="B138" i="26" s="1"/>
  <c r="G58" i="4"/>
  <c r="G83" s="1"/>
  <c r="G89" s="1"/>
  <c r="U58"/>
  <c r="G16"/>
  <c r="E183" i="26" s="1"/>
  <c r="U16" i="4"/>
  <c r="E196" i="26" s="1"/>
  <c r="G17" i="4"/>
  <c r="B214" i="26" s="1"/>
  <c r="U17" i="4"/>
  <c r="B227" i="26" s="1"/>
  <c r="G62" i="4"/>
  <c r="E678" i="26" s="1"/>
  <c r="U62" i="4"/>
  <c r="E691" i="26" s="1"/>
  <c r="E214"/>
  <c r="G18" i="4"/>
  <c r="B241" i="26" s="1"/>
  <c r="U18" i="4"/>
  <c r="B254" i="26" s="1"/>
  <c r="G61" i="4"/>
  <c r="B678" i="26" s="1"/>
  <c r="U61" i="4"/>
  <c r="B691" i="26" s="1"/>
  <c r="G63" i="4"/>
  <c r="B705" i="26" s="1"/>
  <c r="U63" i="4"/>
  <c r="B718" i="26" s="1"/>
  <c r="B9"/>
  <c r="G3" i="4"/>
  <c r="U3"/>
  <c r="B285" i="26" s="1"/>
  <c r="G20" i="4"/>
  <c r="E272" i="26" s="1"/>
  <c r="U20" i="4"/>
  <c r="E285" i="26" s="1"/>
  <c r="G21" i="4"/>
  <c r="B299" i="26" s="1"/>
  <c r="U21" i="4"/>
  <c r="B312" i="26" s="1"/>
  <c r="G65" i="4"/>
  <c r="E705" i="26" s="1"/>
  <c r="U65" i="4"/>
  <c r="E718" i="26" s="1"/>
  <c r="G23" i="4"/>
  <c r="B330" i="26" s="1"/>
  <c r="C22" i="12"/>
  <c r="G28" i="4"/>
  <c r="E330" i="26" s="1"/>
  <c r="U28" i="4"/>
  <c r="E343" i="26" s="1"/>
  <c r="G29" i="4"/>
  <c r="B357" i="26" s="1"/>
  <c r="U29" i="4"/>
  <c r="B370" i="26" s="1"/>
  <c r="G30" i="4"/>
  <c r="E357" i="26" s="1"/>
  <c r="U30" i="4"/>
  <c r="E370" i="26" s="1"/>
  <c r="G31" i="4"/>
  <c r="B388" i="26" s="1"/>
  <c r="U31" i="4"/>
  <c r="B401" i="26" s="1"/>
  <c r="G93" i="4"/>
  <c r="B1030" i="26" s="1"/>
  <c r="U93" i="4"/>
  <c r="B1043" i="26" s="1"/>
  <c r="G32" i="4"/>
  <c r="E388" i="26" s="1"/>
  <c r="U32" i="4"/>
  <c r="E401" i="26" s="1"/>
  <c r="G33" i="4"/>
  <c r="B415" i="26" s="1"/>
  <c r="U33" i="4"/>
  <c r="B428" i="26" s="1"/>
  <c r="U94" i="4"/>
  <c r="E1043" i="26" s="1"/>
  <c r="E415"/>
  <c r="E428"/>
  <c r="G34" i="4"/>
  <c r="B446" i="26" s="1"/>
  <c r="U34" i="4"/>
  <c r="B459" i="26" s="1"/>
  <c r="G35" i="4"/>
  <c r="E446" i="26" s="1"/>
  <c r="U35" i="4"/>
  <c r="E459" i="26" s="1"/>
  <c r="G36" i="4"/>
  <c r="E473" i="26" s="1"/>
  <c r="U36" i="4"/>
  <c r="E486" i="26" s="1"/>
  <c r="G95" i="4"/>
  <c r="B1061" i="26" s="1"/>
  <c r="U95" i="4"/>
  <c r="B1074" i="26" s="1"/>
  <c r="U96" i="4"/>
  <c r="E1074" i="26" s="1"/>
  <c r="G43" i="4"/>
  <c r="B504" i="26" s="1"/>
  <c r="U43" i="4"/>
  <c r="B517" i="26" s="1"/>
  <c r="G44" i="4"/>
  <c r="E504" i="26" s="1"/>
  <c r="G45" i="4"/>
  <c r="B531" i="26" s="1"/>
  <c r="U45" i="4"/>
  <c r="B544" i="26" s="1"/>
  <c r="G46" i="4"/>
  <c r="E531" i="26" s="1"/>
  <c r="U46" i="4"/>
  <c r="E544" i="26" s="1"/>
  <c r="U47" i="4"/>
  <c r="B575" i="26" s="1"/>
  <c r="G48" i="4"/>
  <c r="E562" i="26" s="1"/>
  <c r="U48" i="4"/>
  <c r="E575" i="26" s="1"/>
  <c r="U49" i="4"/>
  <c r="B602" i="26" s="1"/>
  <c r="U50" i="4"/>
  <c r="E602" i="26" s="1"/>
  <c r="U103" i="4"/>
  <c r="B1101" i="26" s="1"/>
  <c r="U104" i="4"/>
  <c r="E1101" i="26" s="1"/>
  <c r="G105" i="4"/>
  <c r="B1115" i="26" s="1"/>
  <c r="U105" i="4"/>
  <c r="B1128" i="26" s="1"/>
  <c r="G106" i="4"/>
  <c r="E1115" i="26" s="1"/>
  <c r="U106" i="4"/>
  <c r="E1128" i="26" s="1"/>
  <c r="G107" i="4"/>
  <c r="B1146" i="26" s="1"/>
  <c r="U107" i="4"/>
  <c r="B1159" i="26" s="1"/>
  <c r="G108" i="4"/>
  <c r="E1146" i="26" s="1"/>
  <c r="N108" i="4"/>
  <c r="U108"/>
  <c r="E1159" i="26" s="1"/>
  <c r="G109" i="4"/>
  <c r="B1177" i="26" s="1"/>
  <c r="N109" i="4"/>
  <c r="U109"/>
  <c r="B1190" i="26" s="1"/>
  <c r="G110" i="4"/>
  <c r="E1177" i="26" s="1"/>
  <c r="U110" i="4"/>
  <c r="E1190" i="26" s="1"/>
  <c r="G111" i="4"/>
  <c r="B1204" i="26" s="1"/>
  <c r="U111" i="4"/>
  <c r="B1217" i="26" s="1"/>
  <c r="G112" i="4"/>
  <c r="E1204" i="26" s="1"/>
  <c r="N112" i="4"/>
  <c r="U112"/>
  <c r="E1217" i="26" s="1"/>
  <c r="G113" i="4"/>
  <c r="B1235" i="26" s="1"/>
  <c r="U113" i="4"/>
  <c r="B1248" i="26" s="1"/>
  <c r="G115" i="4"/>
  <c r="B1262" i="26" s="1"/>
  <c r="U115" i="4"/>
  <c r="B1275" i="26" s="1"/>
  <c r="G116" i="4"/>
  <c r="E1262" i="26" s="1"/>
  <c r="U116" i="4"/>
  <c r="E1275" i="26" s="1"/>
  <c r="G117" i="4"/>
  <c r="B1294" i="26" s="1"/>
  <c r="U117" i="4"/>
  <c r="B1307" i="26" s="1"/>
  <c r="G118" i="4"/>
  <c r="E1294" i="26" s="1"/>
  <c r="U118" i="4"/>
  <c r="E1307" i="26" s="1"/>
  <c r="G119" i="4"/>
  <c r="B1321" i="26" s="1"/>
  <c r="U119" i="4"/>
  <c r="B1334" i="26" s="1"/>
  <c r="G120" i="4"/>
  <c r="N120"/>
  <c r="U120"/>
  <c r="G121"/>
  <c r="U121"/>
  <c r="U83" l="1"/>
  <c r="D91" i="30"/>
  <c r="E91" s="1"/>
  <c r="B1183" i="26"/>
  <c r="D80" i="30"/>
  <c r="E80" s="1"/>
  <c r="E1152" i="26"/>
  <c r="D79" i="30"/>
  <c r="E79" s="1"/>
  <c r="E247" i="26"/>
  <c r="D19" i="30"/>
  <c r="E19" s="1"/>
  <c r="E1210" i="26"/>
  <c r="D83" i="30"/>
  <c r="E83" s="1"/>
  <c r="B46" i="26"/>
  <c r="D5" i="30"/>
  <c r="E5" s="1"/>
  <c r="E1327" i="26"/>
  <c r="E1358"/>
  <c r="E1321"/>
  <c r="E1352"/>
  <c r="E1334"/>
  <c r="E1365"/>
  <c r="E620"/>
  <c r="E633"/>
  <c r="B272"/>
  <c r="G24" i="4"/>
  <c r="E227" i="26"/>
  <c r="B1352"/>
  <c r="B1365"/>
  <c r="G38" i="4"/>
  <c r="C5" i="22" s="1"/>
  <c r="U38" i="4"/>
  <c r="R5" i="22" s="1"/>
  <c r="G122" i="4"/>
  <c r="C7" i="11" s="1"/>
  <c r="U122" i="4"/>
  <c r="G52"/>
  <c r="C7" i="22" s="1"/>
  <c r="G98" i="4"/>
  <c r="C5" i="11" s="1"/>
  <c r="U98" i="4"/>
  <c r="N62"/>
  <c r="N22"/>
  <c r="V19"/>
  <c r="V5"/>
  <c r="N6"/>
  <c r="E220" i="26"/>
  <c r="N106" i="4"/>
  <c r="N36"/>
  <c r="N118"/>
  <c r="N46"/>
  <c r="N43"/>
  <c r="N33"/>
  <c r="N110"/>
  <c r="N50"/>
  <c r="E421" i="26"/>
  <c r="N30" i="4"/>
  <c r="N21"/>
  <c r="N20"/>
  <c r="N16"/>
  <c r="N10"/>
  <c r="N116"/>
  <c r="N104"/>
  <c r="N48"/>
  <c r="N96"/>
  <c r="N35"/>
  <c r="N94"/>
  <c r="N93"/>
  <c r="N29"/>
  <c r="U23"/>
  <c r="B343" i="26" s="1"/>
  <c r="N23" i="4"/>
  <c r="N61"/>
  <c r="N8"/>
  <c r="N4"/>
  <c r="V112"/>
  <c r="D91" i="29" s="1"/>
  <c r="V120" i="4"/>
  <c r="E1366" i="26" s="1"/>
  <c r="V108" i="4"/>
  <c r="V109"/>
  <c r="C33" i="12"/>
  <c r="N121" i="4"/>
  <c r="N119"/>
  <c r="N117"/>
  <c r="N115"/>
  <c r="N113"/>
  <c r="N111"/>
  <c r="N107"/>
  <c r="N105"/>
  <c r="N103"/>
  <c r="N49"/>
  <c r="N47"/>
  <c r="N45"/>
  <c r="U44"/>
  <c r="N44"/>
  <c r="N95"/>
  <c r="N34"/>
  <c r="N32"/>
  <c r="N31"/>
  <c r="N28"/>
  <c r="N65"/>
  <c r="N3"/>
  <c r="B22" i="26"/>
  <c r="B15"/>
  <c r="N63" i="4"/>
  <c r="N18"/>
  <c r="N17"/>
  <c r="N58"/>
  <c r="N11"/>
  <c r="N9"/>
  <c r="N7"/>
  <c r="Q3" i="11" l="1"/>
  <c r="U89" i="4"/>
  <c r="U123" s="1"/>
  <c r="N83"/>
  <c r="N89" s="1"/>
  <c r="D3" i="30"/>
  <c r="E3" s="1"/>
  <c r="D92"/>
  <c r="E92" s="1"/>
  <c r="G123" i="4"/>
  <c r="C3" i="11"/>
  <c r="Q7"/>
  <c r="D45" i="30"/>
  <c r="E336" i="26"/>
  <c r="D24" i="30"/>
  <c r="E24" s="1"/>
  <c r="B1067" i="26"/>
  <c r="D72" i="30"/>
  <c r="E72" s="1"/>
  <c r="B568" i="26"/>
  <c r="D37" i="30"/>
  <c r="E37" s="1"/>
  <c r="B1152" i="26"/>
  <c r="D78" i="30"/>
  <c r="E78" s="1"/>
  <c r="E15" i="26"/>
  <c r="D4" i="30"/>
  <c r="E4" s="1"/>
  <c r="E452" i="26"/>
  <c r="D31" i="30"/>
  <c r="E31" s="1"/>
  <c r="B305" i="26"/>
  <c r="D21" i="30"/>
  <c r="E21" s="1"/>
  <c r="E1183" i="26"/>
  <c r="D81" i="30"/>
  <c r="E81" s="1"/>
  <c r="E46" i="26"/>
  <c r="D6" i="30"/>
  <c r="E6" s="1"/>
  <c r="E684" i="26"/>
  <c r="D49" i="30"/>
  <c r="E49" s="1"/>
  <c r="B131" i="26"/>
  <c r="D11" i="30"/>
  <c r="E11" s="1"/>
  <c r="B711" i="26"/>
  <c r="D50" i="30"/>
  <c r="E50" s="1"/>
  <c r="E711" i="26"/>
  <c r="D52" i="30"/>
  <c r="E52" s="1"/>
  <c r="B452" i="26"/>
  <c r="D30" i="30"/>
  <c r="E30" s="1"/>
  <c r="B537" i="26"/>
  <c r="D35" i="30"/>
  <c r="E35" s="1"/>
  <c r="B1121" i="26"/>
  <c r="D76" i="30"/>
  <c r="E76" s="1"/>
  <c r="B336" i="26"/>
  <c r="D23" i="30"/>
  <c r="E23" s="1"/>
  <c r="E1036" i="26"/>
  <c r="D71" i="30"/>
  <c r="E71" s="1"/>
  <c r="E1094" i="26"/>
  <c r="D75" i="30"/>
  <c r="E75" s="1"/>
  <c r="E278" i="26"/>
  <c r="D20" i="30"/>
  <c r="E20" s="1"/>
  <c r="E595" i="26"/>
  <c r="D40" i="30"/>
  <c r="E40" s="1"/>
  <c r="E537" i="26"/>
  <c r="D36" i="30"/>
  <c r="E36" s="1"/>
  <c r="E305" i="26"/>
  <c r="D22" i="30"/>
  <c r="E22" s="1"/>
  <c r="B104" i="26"/>
  <c r="D9" i="30"/>
  <c r="E9" s="1"/>
  <c r="B247" i="26"/>
  <c r="D18" i="30"/>
  <c r="E18" s="1"/>
  <c r="E394" i="26"/>
  <c r="D28" i="30"/>
  <c r="E28" s="1"/>
  <c r="B1094" i="26"/>
  <c r="D74" i="30"/>
  <c r="E74" s="1"/>
  <c r="B684" i="26"/>
  <c r="D48" i="30"/>
  <c r="E48" s="1"/>
  <c r="B1036" i="26"/>
  <c r="D70" i="30"/>
  <c r="E70" s="1"/>
  <c r="E568" i="26"/>
  <c r="D38" i="30"/>
  <c r="E38" s="1"/>
  <c r="E189" i="26"/>
  <c r="D16" i="30"/>
  <c r="E16" s="1"/>
  <c r="B510" i="26"/>
  <c r="D33" i="30"/>
  <c r="E33" s="1"/>
  <c r="E1121" i="26"/>
  <c r="D77" i="30"/>
  <c r="B73" i="26"/>
  <c r="D7" i="30"/>
  <c r="E7" s="1"/>
  <c r="B220" i="26"/>
  <c r="D17" i="30"/>
  <c r="E17" s="1"/>
  <c r="B394" i="26"/>
  <c r="D27" i="30"/>
  <c r="E510" i="26"/>
  <c r="D34" i="30"/>
  <c r="E34" s="1"/>
  <c r="B595" i="26"/>
  <c r="D39" i="30"/>
  <c r="E39" s="1"/>
  <c r="B1210" i="26"/>
  <c r="D82" i="30"/>
  <c r="E82" s="1"/>
  <c r="E73" i="26"/>
  <c r="D8" i="30"/>
  <c r="E8" s="1"/>
  <c r="B363" i="26"/>
  <c r="D25" i="30"/>
  <c r="E25" s="1"/>
  <c r="E1067" i="26"/>
  <c r="D73" i="30"/>
  <c r="E73" s="1"/>
  <c r="E104" i="26"/>
  <c r="D10" i="30"/>
  <c r="E10" s="1"/>
  <c r="E363" i="26"/>
  <c r="D26" i="30"/>
  <c r="E26" s="1"/>
  <c r="B421" i="26"/>
  <c r="D29" i="30"/>
  <c r="E29" s="1"/>
  <c r="E479" i="26"/>
  <c r="D32" i="30"/>
  <c r="E32" s="1"/>
  <c r="B1300" i="26"/>
  <c r="D88" i="30"/>
  <c r="E88" s="1"/>
  <c r="E1268" i="26"/>
  <c r="D87" i="30"/>
  <c r="E87" s="1"/>
  <c r="E1300" i="26"/>
  <c r="D89" i="30"/>
  <c r="E89" s="1"/>
  <c r="B1268" i="26"/>
  <c r="D86" i="30"/>
  <c r="E86" s="1"/>
  <c r="B1327" i="26"/>
  <c r="D90" i="30"/>
  <c r="E90" s="1"/>
  <c r="B1241" i="26"/>
  <c r="D84" i="30"/>
  <c r="E84" s="1"/>
  <c r="B1191" i="26"/>
  <c r="D88" i="29"/>
  <c r="E1335" i="26"/>
  <c r="D99" i="29"/>
  <c r="E255" i="26"/>
  <c r="D17" i="29"/>
  <c r="E1160" i="26"/>
  <c r="D87" i="29"/>
  <c r="B54" i="26"/>
  <c r="D40" i="29"/>
  <c r="Q5" i="11"/>
  <c r="E626" i="26"/>
  <c r="B278"/>
  <c r="N24" i="4"/>
  <c r="U24"/>
  <c r="D94" i="16"/>
  <c r="E1218" i="26"/>
  <c r="B1358"/>
  <c r="U52" i="4"/>
  <c r="R7" i="22" s="1"/>
  <c r="E517" i="26"/>
  <c r="D65" i="16"/>
  <c r="D102"/>
  <c r="D90"/>
  <c r="D91"/>
  <c r="V43" i="4"/>
  <c r="N52"/>
  <c r="K7" i="22" s="1"/>
  <c r="G54" i="4"/>
  <c r="C3" i="22"/>
  <c r="C9" s="1"/>
  <c r="N38" i="4"/>
  <c r="K5" i="22" s="1"/>
  <c r="N98" i="4"/>
  <c r="J5" i="11" s="1"/>
  <c r="N122" i="4"/>
  <c r="J7" i="11" s="1"/>
  <c r="V16" i="4"/>
  <c r="V6"/>
  <c r="V96"/>
  <c r="V48"/>
  <c r="V116"/>
  <c r="D95" i="29" s="1"/>
  <c r="V118" i="4"/>
  <c r="V36"/>
  <c r="V20"/>
  <c r="V62"/>
  <c r="D70" i="29" s="1"/>
  <c r="V110" i="4"/>
  <c r="D89" i="29" s="1"/>
  <c r="V46" i="4"/>
  <c r="V22"/>
  <c r="V61"/>
  <c r="D69" i="29" s="1"/>
  <c r="C40" i="12"/>
  <c r="V104" i="4"/>
  <c r="V35"/>
  <c r="V33"/>
  <c r="V106"/>
  <c r="V23"/>
  <c r="V4"/>
  <c r="V21"/>
  <c r="V94"/>
  <c r="D19" i="16"/>
  <c r="V50" i="4"/>
  <c r="V93"/>
  <c r="V30"/>
  <c r="V29"/>
  <c r="V10"/>
  <c r="V8"/>
  <c r="V9"/>
  <c r="V3"/>
  <c r="V65"/>
  <c r="D72" i="29" s="1"/>
  <c r="V28" i="4"/>
  <c r="V31"/>
  <c r="V44"/>
  <c r="V45"/>
  <c r="V49"/>
  <c r="V105"/>
  <c r="V111"/>
  <c r="V113"/>
  <c r="V117"/>
  <c r="V121"/>
  <c r="D100" i="29" s="1"/>
  <c r="V7" i="4"/>
  <c r="V11"/>
  <c r="V58"/>
  <c r="V83" s="1"/>
  <c r="V89" s="1"/>
  <c r="V17"/>
  <c r="V18"/>
  <c r="V63"/>
  <c r="D71" i="29" s="1"/>
  <c r="V32" i="4"/>
  <c r="V34"/>
  <c r="V95"/>
  <c r="V47"/>
  <c r="V103"/>
  <c r="V107"/>
  <c r="V115"/>
  <c r="D94" i="29" s="1"/>
  <c r="V119" i="4"/>
  <c r="E77" i="30" l="1"/>
  <c r="D95"/>
  <c r="E27"/>
  <c r="E41" s="1"/>
  <c r="D41"/>
  <c r="E45"/>
  <c r="N123" i="4"/>
  <c r="J3" i="11"/>
  <c r="R3"/>
  <c r="D66" i="29"/>
  <c r="B81" i="26"/>
  <c r="D5" i="29"/>
  <c r="B1218" i="26"/>
  <c r="D90" i="29"/>
  <c r="E518" i="26"/>
  <c r="D33" i="29"/>
  <c r="B286" i="26"/>
  <c r="D18" i="29"/>
  <c r="E81" i="26"/>
  <c r="D6" i="29"/>
  <c r="B313" i="26"/>
  <c r="D20" i="29"/>
  <c r="E1129" i="26"/>
  <c r="D85" i="29"/>
  <c r="E429" i="26"/>
  <c r="E545"/>
  <c r="D35" i="29"/>
  <c r="E487" i="26"/>
  <c r="D31" i="29"/>
  <c r="E1075" i="26"/>
  <c r="D81" i="29"/>
  <c r="B1335" i="26"/>
  <c r="D98" i="29"/>
  <c r="B1102" i="26"/>
  <c r="D82" i="29"/>
  <c r="E402" i="26"/>
  <c r="D27" i="29"/>
  <c r="B1308" i="26"/>
  <c r="D96" i="29"/>
  <c r="B603" i="26"/>
  <c r="D38" i="29"/>
  <c r="E344" i="26"/>
  <c r="D23" i="29"/>
  <c r="B112" i="26"/>
  <c r="D7" i="29"/>
  <c r="B371" i="26"/>
  <c r="D24" i="29"/>
  <c r="E23" i="26"/>
  <c r="D3" i="29"/>
  <c r="E460" i="26"/>
  <c r="D30" i="29"/>
  <c r="E197" i="26"/>
  <c r="D14" i="29"/>
  <c r="B1160" i="26"/>
  <c r="D86" i="29"/>
  <c r="B460" i="26"/>
  <c r="D29" i="29"/>
  <c r="B228" i="26"/>
  <c r="D15" i="29"/>
  <c r="B1129" i="26"/>
  <c r="D84" i="29"/>
  <c r="B402" i="26"/>
  <c r="D26" i="29"/>
  <c r="E112" i="26"/>
  <c r="D8" i="29"/>
  <c r="E603" i="26"/>
  <c r="D39" i="29"/>
  <c r="B429" i="26"/>
  <c r="D28" i="29"/>
  <c r="E1308" i="26"/>
  <c r="D97" i="29"/>
  <c r="E54" i="26"/>
  <c r="D4" i="29"/>
  <c r="B518" i="26"/>
  <c r="D32" i="29"/>
  <c r="B255" i="26"/>
  <c r="D16" i="29"/>
  <c r="B1044" i="26"/>
  <c r="D78" i="29"/>
  <c r="B576" i="26"/>
  <c r="D36" i="29"/>
  <c r="B139" i="26"/>
  <c r="D9" i="29"/>
  <c r="B1249" i="26"/>
  <c r="D92" i="29"/>
  <c r="B545" i="26"/>
  <c r="D34" i="29"/>
  <c r="E371" i="26"/>
  <c r="D25" i="29"/>
  <c r="E1044" i="26"/>
  <c r="D79" i="29"/>
  <c r="B344" i="26"/>
  <c r="D22" i="29"/>
  <c r="E1102" i="26"/>
  <c r="D83" i="29"/>
  <c r="E313" i="26"/>
  <c r="D21" i="29"/>
  <c r="E286" i="26"/>
  <c r="D19" i="29"/>
  <c r="E576" i="26"/>
  <c r="D37" i="29"/>
  <c r="B1075" i="26"/>
  <c r="D80" i="29"/>
  <c r="E634" i="26"/>
  <c r="E228"/>
  <c r="V24" i="4"/>
  <c r="S3" i="22" s="1"/>
  <c r="B1366" i="26"/>
  <c r="D97" i="16"/>
  <c r="B1276" i="26"/>
  <c r="D74" i="16"/>
  <c r="B719" i="26"/>
  <c r="D75" i="16"/>
  <c r="E719" i="26"/>
  <c r="D72" i="16"/>
  <c r="B692" i="26"/>
  <c r="D73" i="16"/>
  <c r="E692" i="26"/>
  <c r="D98" i="16"/>
  <c r="E1276" i="26"/>
  <c r="B23"/>
  <c r="D92" i="16"/>
  <c r="E1191" i="26"/>
  <c r="D69" i="16"/>
  <c r="D99"/>
  <c r="D93"/>
  <c r="D100"/>
  <c r="D89"/>
  <c r="D103"/>
  <c r="D95"/>
  <c r="D87"/>
  <c r="D88"/>
  <c r="D86"/>
  <c r="D101"/>
  <c r="D85"/>
  <c r="D82"/>
  <c r="D84"/>
  <c r="D83"/>
  <c r="D81"/>
  <c r="K3" i="22"/>
  <c r="K9" s="1"/>
  <c r="N54" i="4"/>
  <c r="D35" i="16"/>
  <c r="U54" i="4"/>
  <c r="R3" i="22"/>
  <c r="R9" s="1"/>
  <c r="V38" i="4"/>
  <c r="S5" i="22" s="1"/>
  <c r="V122" i="4"/>
  <c r="V52"/>
  <c r="S7" i="22" s="1"/>
  <c r="V98" i="4"/>
  <c r="D15" i="16"/>
  <c r="D5"/>
  <c r="D40"/>
  <c r="D21"/>
  <c r="D42"/>
  <c r="D41"/>
  <c r="D39"/>
  <c r="D37"/>
  <c r="D34"/>
  <c r="D28"/>
  <c r="D27"/>
  <c r="D26"/>
  <c r="D36"/>
  <c r="D32"/>
  <c r="D25"/>
  <c r="D29"/>
  <c r="D38"/>
  <c r="D23"/>
  <c r="D24"/>
  <c r="D20"/>
  <c r="D18"/>
  <c r="D16"/>
  <c r="D10"/>
  <c r="D9"/>
  <c r="D8"/>
  <c r="D7"/>
  <c r="D6"/>
  <c r="D4"/>
  <c r="D33"/>
  <c r="D22"/>
  <c r="D30"/>
  <c r="D111" l="1"/>
  <c r="D106" i="29"/>
  <c r="E95" i="30"/>
  <c r="D66" i="16"/>
  <c r="R7" i="11"/>
  <c r="V123" i="4"/>
  <c r="T20" i="22"/>
  <c r="C12" i="33"/>
  <c r="D41" i="29"/>
  <c r="R5" i="11"/>
  <c r="S9" i="22"/>
  <c r="V54" i="4"/>
  <c r="D112" i="16" l="1"/>
  <c r="R9" i="11"/>
  <c r="M13" i="33" s="1"/>
  <c r="M12"/>
  <c r="D107" i="29"/>
  <c r="O13" i="22"/>
  <c r="O19" s="1"/>
  <c r="O21" s="1"/>
  <c r="O23" s="1"/>
  <c r="N12" i="33" l="1"/>
  <c r="F9" i="11"/>
  <c r="C15" s="1"/>
  <c r="D9"/>
  <c r="E9"/>
  <c r="C14" s="1"/>
  <c r="P9" l="1"/>
  <c r="H9"/>
  <c r="C16" s="1"/>
  <c r="U39" i="4"/>
  <c r="M9" i="11"/>
  <c r="H13" i="33" s="1"/>
  <c r="H15" s="1"/>
  <c r="L9" i="11"/>
  <c r="J13" i="33" s="1"/>
  <c r="O9" i="11"/>
  <c r="N11" i="35" s="1"/>
  <c r="T16" s="1"/>
  <c r="T20" s="1"/>
  <c r="G9" i="11"/>
  <c r="C18" s="1"/>
  <c r="I9"/>
  <c r="C17" s="1"/>
  <c r="K9"/>
  <c r="G13" i="33" s="1"/>
  <c r="G15" s="1"/>
  <c r="J9" i="11"/>
  <c r="N9"/>
  <c r="L13" i="33" l="1"/>
  <c r="S21" i="11"/>
  <c r="S23" s="1"/>
  <c r="C13" i="33"/>
  <c r="H19" i="11"/>
  <c r="D13" i="33"/>
  <c r="F13" s="1"/>
  <c r="F15" s="1"/>
  <c r="S9" i="11"/>
  <c r="C19"/>
  <c r="H17"/>
  <c r="N17"/>
  <c r="N16"/>
  <c r="H16"/>
  <c r="N19"/>
  <c r="H20"/>
  <c r="N18"/>
  <c r="H18"/>
  <c r="H15"/>
  <c r="N15"/>
  <c r="Q9"/>
  <c r="C20" l="1"/>
  <c r="C21" s="1"/>
  <c r="N11" i="36"/>
  <c r="N13" i="33"/>
  <c r="N14" i="11"/>
  <c r="N20" s="1"/>
  <c r="M22" s="1"/>
  <c r="M24" s="1"/>
  <c r="H22"/>
  <c r="E12" i="18"/>
  <c r="T21" i="22" l="1"/>
  <c r="T22" s="1"/>
  <c r="N14" i="33"/>
  <c r="N15" s="1"/>
  <c r="C14"/>
  <c r="C15" s="1"/>
  <c r="T16" i="36"/>
  <c r="T20"/>
  <c r="G12" i="18"/>
  <c r="M14" i="33" s="1"/>
  <c r="M15" s="1"/>
  <c r="F12" i="18"/>
  <c r="C9" i="11"/>
  <c r="J14" i="33" l="1"/>
  <c r="J15" s="1"/>
  <c r="L14"/>
  <c r="L15" s="1"/>
  <c r="G21" i="38" l="1"/>
  <c r="R42"/>
</calcChain>
</file>

<file path=xl/sharedStrings.xml><?xml version="1.0" encoding="utf-8"?>
<sst xmlns="http://schemas.openxmlformats.org/spreadsheetml/2006/main" count="7802" uniqueCount="1001">
  <si>
    <t>SR. NO</t>
  </si>
  <si>
    <t>TEACHER/EMPLOYEE'S             NAME &amp; DESIGNATION</t>
  </si>
  <si>
    <t>DATE OF INCR.</t>
  </si>
  <si>
    <t>SALARY</t>
  </si>
  <si>
    <t>PER PAY</t>
  </si>
  <si>
    <t>H.R.A.</t>
  </si>
  <si>
    <t>TOTAL SALARY</t>
  </si>
  <si>
    <t>L.I.C.</t>
  </si>
  <si>
    <t>I.T.</t>
  </si>
  <si>
    <t>CO.OP LOAN</t>
  </si>
  <si>
    <t>G.P.F.</t>
  </si>
  <si>
    <t>G.P.F. LOAN</t>
  </si>
  <si>
    <t>GR. INS</t>
  </si>
  <si>
    <t>TOTAL DEDU.</t>
  </si>
  <si>
    <t>TOTAL PAYMENT</t>
  </si>
  <si>
    <t>MGMT. SHARE (8%)</t>
  </si>
  <si>
    <t>REM</t>
  </si>
  <si>
    <t>Dr. Awadhesh Kr. Singh</t>
  </si>
  <si>
    <t>08.08.96</t>
  </si>
  <si>
    <t>Dr. Arvind Prakash</t>
  </si>
  <si>
    <t>Shri Shailendra Tripathi</t>
  </si>
  <si>
    <t>31.10.96</t>
  </si>
  <si>
    <t>Dr. Udai Bhan Singh</t>
  </si>
  <si>
    <t>14.05.96</t>
  </si>
  <si>
    <t>Shri Badri Dutt Mishra</t>
  </si>
  <si>
    <t>Shri Sanjay Kr. Singh</t>
  </si>
  <si>
    <t>TOTAL</t>
  </si>
  <si>
    <t>Smt. Kavita Dubey</t>
  </si>
  <si>
    <t xml:space="preserve"> </t>
  </si>
  <si>
    <t>Shri Neelanshu Kr. Agrawal</t>
  </si>
  <si>
    <t>Smt Yamini Sharma</t>
  </si>
  <si>
    <t>Dr. Sanjay Srivastava</t>
  </si>
  <si>
    <t>Dr. Smt Alka Shukla</t>
  </si>
  <si>
    <t>Dr. Smt. Sheela Srivastava</t>
  </si>
  <si>
    <t>15.11.88</t>
  </si>
  <si>
    <t>Dr. Ajay Kumar</t>
  </si>
  <si>
    <t>Dr. Sanjay Kr. Pandey</t>
  </si>
  <si>
    <t>Dr. Adarsh Kumar</t>
  </si>
  <si>
    <t>Dr. Rakesh Kumar</t>
  </si>
  <si>
    <t>Dr. Arun Kumar</t>
  </si>
  <si>
    <t>PHYSICAL DIRECTOR</t>
  </si>
  <si>
    <t>1st JULY</t>
  </si>
  <si>
    <t>Shri Alok Kr. Trivedi</t>
  </si>
  <si>
    <t>14.11.95</t>
  </si>
  <si>
    <t>Smt Chitra Mishra</t>
  </si>
  <si>
    <t>LIBRARY</t>
  </si>
  <si>
    <t>Shri Ramanuj Pathak</t>
  </si>
  <si>
    <t>Shri Ram Ashish Pal</t>
  </si>
  <si>
    <t>GRAND TOTAL</t>
  </si>
  <si>
    <t>LABORATORY ASSISTANT</t>
  </si>
  <si>
    <t>25.10.71</t>
  </si>
  <si>
    <t>Shri Satyam Sarvesh Tripathi (Mil. Sc.)</t>
  </si>
  <si>
    <t>Shri Ram Sumiran (Bot)</t>
  </si>
  <si>
    <t>Shri Shyam Lal (Zoo)</t>
  </si>
  <si>
    <t>Shri Ram Sunder (Physics)</t>
  </si>
  <si>
    <t>20.10.97</t>
  </si>
  <si>
    <t>FOURTH GRADE EMPLOYEES</t>
  </si>
  <si>
    <t>Shri Ram Bahadur</t>
  </si>
  <si>
    <t>Shri Ashok Kumar</t>
  </si>
  <si>
    <t xml:space="preserve">           </t>
  </si>
  <si>
    <t xml:space="preserve">        </t>
  </si>
  <si>
    <t xml:space="preserve">             </t>
  </si>
  <si>
    <t xml:space="preserve">              </t>
  </si>
  <si>
    <t>DETAILS OF SALARY DISTRIBUTION</t>
  </si>
  <si>
    <t>DEDUCTIONS</t>
  </si>
  <si>
    <t>D.A.</t>
  </si>
  <si>
    <t xml:space="preserve">L.I.C.                   </t>
  </si>
  <si>
    <t xml:space="preserve">INCOME TAX             </t>
  </si>
  <si>
    <t xml:space="preserve">CO-OP LOAN            </t>
  </si>
  <si>
    <t xml:space="preserve">G.P.F.                                    </t>
  </si>
  <si>
    <t xml:space="preserve">G.P.F. LOAN                  </t>
  </si>
  <si>
    <t>MANAGEMENT SHARE</t>
  </si>
  <si>
    <t>GROUP INSURANCE</t>
  </si>
  <si>
    <t xml:space="preserve">                                               </t>
  </si>
  <si>
    <t xml:space="preserve">TOTAL                                  </t>
  </si>
  <si>
    <t xml:space="preserve">L.I.C.                                                            </t>
  </si>
  <si>
    <t xml:space="preserve">INCOME TAX                                   </t>
  </si>
  <si>
    <t xml:space="preserve">CO-OP LOAN                              </t>
  </si>
  <si>
    <t xml:space="preserve">GR. INSURANCE                                  </t>
  </si>
  <si>
    <t xml:space="preserve">TOTAL                                                 </t>
  </si>
  <si>
    <t>ACCOUNT NO.</t>
  </si>
  <si>
    <t>Shri Harishchandra Srivastava</t>
  </si>
  <si>
    <t>Signed by:</t>
  </si>
  <si>
    <t>Principal</t>
  </si>
  <si>
    <t>Feroze Gandhi College, Rae Bareli</t>
  </si>
  <si>
    <t>DEPT. OF SANSKRIT</t>
  </si>
  <si>
    <t>SR NO</t>
  </si>
  <si>
    <t xml:space="preserve">DIFFERENCE                              </t>
  </si>
  <si>
    <t xml:space="preserve">TOTAL PAYABLE SALARY  </t>
  </si>
  <si>
    <t>Shri Chhannu Lal</t>
  </si>
  <si>
    <t>SALARY OF TEACHERS</t>
  </si>
  <si>
    <t>Sri Rakesh Kumar Bajpai</t>
  </si>
  <si>
    <t>Sri Neeraj Kumar Chaurasiya</t>
  </si>
  <si>
    <t>Sri Ram Chandra</t>
  </si>
  <si>
    <t>DATE OF APPTT.</t>
  </si>
  <si>
    <t>Dr. Yamini Sharma</t>
  </si>
  <si>
    <t>23.07.2003</t>
  </si>
  <si>
    <t>FEROZE GANDHI COLLEGE, RAEBARELI</t>
  </si>
  <si>
    <t>Shri Niranjan Kumar Singh</t>
  </si>
  <si>
    <t>11.09.2003</t>
  </si>
  <si>
    <t>25.08.2003</t>
  </si>
  <si>
    <t>Dr. Harish Chandra Srivastava</t>
  </si>
  <si>
    <t>DEPT. OF CHEMISTRY</t>
  </si>
  <si>
    <t>OFFICE</t>
  </si>
  <si>
    <t>DEPT. OF ZOOLOGY</t>
  </si>
  <si>
    <t>DEPT. OF ENGLISH</t>
  </si>
  <si>
    <t>FOURTH GRADE EMPLOYEE</t>
  </si>
  <si>
    <t>Total</t>
  </si>
  <si>
    <t>Sri Kesh Lal</t>
  </si>
  <si>
    <t>Dr. Awadhesh Kumar Singh</t>
  </si>
  <si>
    <t>Smt. Soni Srivastava</t>
  </si>
  <si>
    <t>Sri Sandeep Chandra Srivastava</t>
  </si>
  <si>
    <t>GRADE-3 EMPLOYEES</t>
  </si>
  <si>
    <t>GRADE-4 EMPLOYEES</t>
  </si>
  <si>
    <t>23.11.05</t>
  </si>
  <si>
    <t>Shri Rishi Sinha (Zoo)</t>
  </si>
  <si>
    <t>Shri Sandeep Chandra Srivastava</t>
  </si>
  <si>
    <t>Smt Soni Srivastava</t>
  </si>
  <si>
    <t>Dr. Rajesh Kumar</t>
  </si>
  <si>
    <t>Smt. Seema</t>
  </si>
  <si>
    <t>Sri Pramod Kumar</t>
  </si>
  <si>
    <t>Dr. Chhannu Lal</t>
  </si>
  <si>
    <t>Smt Chitra Dwivedi</t>
  </si>
  <si>
    <t>01.07.86</t>
  </si>
  <si>
    <t>08.01.91</t>
  </si>
  <si>
    <t>30.03.96</t>
  </si>
  <si>
    <t>19.03.97</t>
  </si>
  <si>
    <t>30.08.02</t>
  </si>
  <si>
    <t>13.09.04</t>
  </si>
  <si>
    <t>10.08.06</t>
  </si>
  <si>
    <t>04.05.87</t>
  </si>
  <si>
    <t>02.05.87</t>
  </si>
  <si>
    <t>05.03.99</t>
  </si>
  <si>
    <t>04.11.99</t>
  </si>
  <si>
    <t>05.11.88</t>
  </si>
  <si>
    <t>29.08.01</t>
  </si>
  <si>
    <t>01.02.89</t>
  </si>
  <si>
    <t>03.03.99</t>
  </si>
  <si>
    <t>23.05.06</t>
  </si>
  <si>
    <t>25.05.96</t>
  </si>
  <si>
    <t>28.02.94</t>
  </si>
  <si>
    <t>S. N.</t>
  </si>
  <si>
    <t>Shri Sandeep Ch. Srivastava</t>
  </si>
  <si>
    <t>Grand Total</t>
  </si>
  <si>
    <t>Shri Suresh Kumar</t>
  </si>
  <si>
    <t>Shri Ganga Vishnu Yadav</t>
  </si>
  <si>
    <t>Shri Rakesh Kumar Bajpai</t>
  </si>
  <si>
    <t>Shri Neeraj Kumar Chaurasiya</t>
  </si>
  <si>
    <t>Shri Ram Chandra</t>
  </si>
  <si>
    <t>Shri Kesh Lal</t>
  </si>
  <si>
    <t>Shri Pramod Kumar</t>
  </si>
  <si>
    <t>Dr. Smt. Sheila Srivastava</t>
  </si>
  <si>
    <t>Shri Sushil Kumar Maurya (Bot.)</t>
  </si>
  <si>
    <t>09.06.08</t>
  </si>
  <si>
    <t>Sri Manoj Kumar</t>
  </si>
  <si>
    <t>Sri Ghanshyam</t>
  </si>
  <si>
    <t>11.06.08</t>
  </si>
  <si>
    <t>14.06.08</t>
  </si>
  <si>
    <t>Dr.(Smt) Alka Singh</t>
  </si>
  <si>
    <t>Sri Sandeep Kumar</t>
  </si>
  <si>
    <t>02.03.09</t>
  </si>
  <si>
    <t>GRADE PAY</t>
  </si>
  <si>
    <t>C.C.A.</t>
  </si>
  <si>
    <t>PAY BAND</t>
  </si>
  <si>
    <t>PAY</t>
  </si>
  <si>
    <t>TOTAL PAY</t>
  </si>
  <si>
    <t xml:space="preserve">D.A              </t>
  </si>
  <si>
    <t>Dr. Smt Deoyani Gupta</t>
  </si>
  <si>
    <t xml:space="preserve">TEACHER/EMPLOYEE'S            NAME </t>
  </si>
  <si>
    <t>H.A.</t>
  </si>
  <si>
    <t>Handicap Allowance</t>
  </si>
  <si>
    <t>NAME</t>
  </si>
  <si>
    <t>POST</t>
  </si>
  <si>
    <t>DESIGNATION</t>
  </si>
  <si>
    <t>DATE OF BIRTH</t>
  </si>
  <si>
    <t>DATE OF JOINING THE PLAN</t>
  </si>
  <si>
    <t>PREMIUM DEDUCTION AMOUNT</t>
  </si>
  <si>
    <t>GSLI- 104113</t>
  </si>
  <si>
    <t>GI-104954</t>
  </si>
  <si>
    <t>Teacher</t>
  </si>
  <si>
    <t>11.10.61</t>
  </si>
  <si>
    <t>Aug., 1996</t>
  </si>
  <si>
    <t>14.05.66</t>
  </si>
  <si>
    <t>08.12.66</t>
  </si>
  <si>
    <t>Oct., 1996</t>
  </si>
  <si>
    <t>02.08.69</t>
  </si>
  <si>
    <t>May, 1996</t>
  </si>
  <si>
    <t>11.09.03</t>
  </si>
  <si>
    <t>Feb.2004</t>
  </si>
  <si>
    <t>13.07.65</t>
  </si>
  <si>
    <t>Feb., 1994</t>
  </si>
  <si>
    <t>01.01.68</t>
  </si>
  <si>
    <t>Jan.1996</t>
  </si>
  <si>
    <t>08.07.96</t>
  </si>
  <si>
    <t>July, 2006</t>
  </si>
  <si>
    <t>16.06.66</t>
  </si>
  <si>
    <t>March,1999</t>
  </si>
  <si>
    <t>19.02.73</t>
  </si>
  <si>
    <t>Nov. 1999</t>
  </si>
  <si>
    <t>24.04.62</t>
  </si>
  <si>
    <t>Feb. 1989</t>
  </si>
  <si>
    <t>10.07.65</t>
  </si>
  <si>
    <t>Aug. 2001</t>
  </si>
  <si>
    <t>13.02.63</t>
  </si>
  <si>
    <t>Nov. 1988</t>
  </si>
  <si>
    <t>05.07.75</t>
  </si>
  <si>
    <t>05.05.64</t>
  </si>
  <si>
    <t>Shri Channu Lal</t>
  </si>
  <si>
    <t>28.12.66</t>
  </si>
  <si>
    <t>March, 1999</t>
  </si>
  <si>
    <t>Third Grade</t>
  </si>
  <si>
    <t>Clerk</t>
  </si>
  <si>
    <t>May, 1987</t>
  </si>
  <si>
    <t>14.07.65</t>
  </si>
  <si>
    <t>Nov. 1995</t>
  </si>
  <si>
    <t>05.07.78</t>
  </si>
  <si>
    <t>March, 1997</t>
  </si>
  <si>
    <t>22.09.78</t>
  </si>
  <si>
    <t>July, 2003</t>
  </si>
  <si>
    <t>07.08.76</t>
  </si>
  <si>
    <t>25.08.03</t>
  </si>
  <si>
    <t>Feb, 2004</t>
  </si>
  <si>
    <t>6.7.1963</t>
  </si>
  <si>
    <t>28.6.85</t>
  </si>
  <si>
    <t>June, 1985</t>
  </si>
  <si>
    <t>21.01.64</t>
  </si>
  <si>
    <t>Lab Assistant</t>
  </si>
  <si>
    <t xml:space="preserve">Shri Ram Sumiran </t>
  </si>
  <si>
    <t>15.09.61</t>
  </si>
  <si>
    <t xml:space="preserve">Shri Shyam Lal </t>
  </si>
  <si>
    <t>16.05.63</t>
  </si>
  <si>
    <t>May, 1988</t>
  </si>
  <si>
    <t xml:space="preserve">Shri Ram Sunder </t>
  </si>
  <si>
    <t>10.05.68</t>
  </si>
  <si>
    <t>Oct. 1997</t>
  </si>
  <si>
    <t>Sri Rishi Sinha</t>
  </si>
  <si>
    <t>08.12.86</t>
  </si>
  <si>
    <t>Nov. 2005</t>
  </si>
  <si>
    <t>Sri Sushil Kumar Maurya</t>
  </si>
  <si>
    <t>25.05.79</t>
  </si>
  <si>
    <t>Book Lifter</t>
  </si>
  <si>
    <t>Forth Grade</t>
  </si>
  <si>
    <t>Smt Seema</t>
  </si>
  <si>
    <t>04.07.80</t>
  </si>
  <si>
    <t>Jan, 2007</t>
  </si>
  <si>
    <t>Peon</t>
  </si>
  <si>
    <t>03.06.61</t>
  </si>
  <si>
    <t>July, 1986</t>
  </si>
  <si>
    <t>12.07.67</t>
  </si>
  <si>
    <t>Jan. 1991</t>
  </si>
  <si>
    <t>Suresh Kumar</t>
  </si>
  <si>
    <t>06.06.70</t>
  </si>
  <si>
    <t>March,1996</t>
  </si>
  <si>
    <t>Ganga Vishnu Yadav</t>
  </si>
  <si>
    <t>21.02.78</t>
  </si>
  <si>
    <t>10.5.1978</t>
  </si>
  <si>
    <t>Sept. 2002</t>
  </si>
  <si>
    <t>03.05.74</t>
  </si>
  <si>
    <t>08.06.70</t>
  </si>
  <si>
    <t>20.03.84</t>
  </si>
  <si>
    <t>Jan. 2005</t>
  </si>
  <si>
    <t>07.05.85</t>
  </si>
  <si>
    <t>Jan,2007</t>
  </si>
  <si>
    <t>06.10.80</t>
  </si>
  <si>
    <t>15.07.74</t>
  </si>
  <si>
    <t>16.06.81</t>
  </si>
  <si>
    <t>Dr. Dinkar Tripathi</t>
  </si>
  <si>
    <t>27.08.2010</t>
  </si>
  <si>
    <t>Dr. Reeta Rani</t>
  </si>
  <si>
    <t>16.08.10</t>
  </si>
  <si>
    <t>16.08.2010</t>
  </si>
  <si>
    <t>Sri Pankaj Kumar</t>
  </si>
  <si>
    <t xml:space="preserve">Km Ekta </t>
  </si>
  <si>
    <t>Sri Ram Milan</t>
  </si>
  <si>
    <t>Sri Sunder Lal</t>
  </si>
  <si>
    <t>Sri Anand Prakash</t>
  </si>
  <si>
    <t>Sri Panchraj</t>
  </si>
  <si>
    <t>Sri Ramesh Kumar</t>
  </si>
  <si>
    <t>Sri Hansraj</t>
  </si>
  <si>
    <t>Sri Baijnath</t>
  </si>
  <si>
    <t xml:space="preserve">Km. Ekta </t>
  </si>
  <si>
    <t>26.09.2007</t>
  </si>
  <si>
    <t>27.09.2007</t>
  </si>
  <si>
    <t>08.10.2007</t>
  </si>
  <si>
    <t>Sri Raja Ram</t>
  </si>
  <si>
    <t>10.06.2011</t>
  </si>
  <si>
    <t>Dr. Arvind Singh</t>
  </si>
  <si>
    <t>Dr. Nilanshu Kr. Agarwal</t>
  </si>
  <si>
    <t>17.03.2012</t>
  </si>
  <si>
    <t>Sri Vinay Kumar</t>
  </si>
  <si>
    <t>;ksx</t>
  </si>
  <si>
    <t>Dr. Sanjay Kr. Singh</t>
  </si>
  <si>
    <t>Dr. Rita Rani</t>
  </si>
  <si>
    <t>04.08.2011</t>
  </si>
  <si>
    <t>Sri Trilochan Kant Shukla</t>
  </si>
  <si>
    <t>17.10.2012</t>
  </si>
  <si>
    <t>Dr.Dinkar Tripathi</t>
  </si>
  <si>
    <t>07.09.78</t>
  </si>
  <si>
    <t>27.08.10</t>
  </si>
  <si>
    <t>Aug.2010</t>
  </si>
  <si>
    <t>Dr.Reeta Rani</t>
  </si>
  <si>
    <t>22.09.79</t>
  </si>
  <si>
    <t xml:space="preserve"> Dr.Arvind Singh</t>
  </si>
  <si>
    <t>02.04.79</t>
  </si>
  <si>
    <t>04.08.11</t>
  </si>
  <si>
    <t>Dec.2011</t>
  </si>
  <si>
    <t>Km.Ekta</t>
  </si>
  <si>
    <t>01.01.82</t>
  </si>
  <si>
    <t>03.04.90</t>
  </si>
  <si>
    <t>16.06.10</t>
  </si>
  <si>
    <t>15.11.1985</t>
  </si>
  <si>
    <t>10.06.11</t>
  </si>
  <si>
    <t>15.11.68</t>
  </si>
  <si>
    <t>26.09.07</t>
  </si>
  <si>
    <t>10.04.75</t>
  </si>
  <si>
    <t>28.10.71</t>
  </si>
  <si>
    <t>27.09.07</t>
  </si>
  <si>
    <t>17.06.84</t>
  </si>
  <si>
    <t>08.10.07</t>
  </si>
  <si>
    <t>18.07.71</t>
  </si>
  <si>
    <t>21.06.82</t>
  </si>
  <si>
    <t>Sri Hanshraj</t>
  </si>
  <si>
    <t>01.01.78</t>
  </si>
  <si>
    <t>09.07.70</t>
  </si>
  <si>
    <t>28.09.86</t>
  </si>
  <si>
    <t>17.03.11</t>
  </si>
  <si>
    <t>Dr. Kavita Dubey</t>
  </si>
  <si>
    <t>Dr. Badri Dutt Mishra</t>
  </si>
  <si>
    <t>S.NO.</t>
  </si>
  <si>
    <t>DEPT. OF PHYSICS</t>
  </si>
  <si>
    <t>Sri Sundar Lal</t>
  </si>
  <si>
    <t>SR N</t>
  </si>
  <si>
    <t>Smt. Savitri Devi</t>
  </si>
  <si>
    <t>13.10.2014</t>
  </si>
  <si>
    <t>Ø-la-</t>
  </si>
  <si>
    <t>inuke</t>
  </si>
  <si>
    <t>Lohd`r in</t>
  </si>
  <si>
    <t>dk;Zjr</t>
  </si>
  <si>
    <t>'ks"k</t>
  </si>
  <si>
    <t>izkpk;Z</t>
  </si>
  <si>
    <t>f'k{kd</t>
  </si>
  <si>
    <t>r`rh; Js.kh</t>
  </si>
  <si>
    <t>prqFkZ Js.kh</t>
  </si>
  <si>
    <t>Nil</t>
  </si>
  <si>
    <t>Sri Trilochankant Shukla</t>
  </si>
  <si>
    <t>17.10.12</t>
  </si>
  <si>
    <t>16.07.72</t>
  </si>
  <si>
    <t>Dr. Tuneera</t>
  </si>
  <si>
    <t>Dr. Ajay Singh Chauhan</t>
  </si>
  <si>
    <t>Dr. Shikha Jaiswal</t>
  </si>
  <si>
    <t>Smt. Vidya Devi</t>
  </si>
  <si>
    <t>03.10.2015</t>
  </si>
  <si>
    <t>Dr. Kiran Srivastava</t>
  </si>
  <si>
    <t>.</t>
  </si>
  <si>
    <t>Dr.Laxmi Kant Tripathi</t>
  </si>
  <si>
    <t>1st July</t>
  </si>
  <si>
    <t>29.10.2001</t>
  </si>
  <si>
    <t>Dr.Sanjay Bharatiya</t>
  </si>
  <si>
    <t>Dr. Laxmi Kant Tripathi</t>
  </si>
  <si>
    <t>Dr.Anil Kumar</t>
  </si>
  <si>
    <t>Dr. Ram Babu</t>
  </si>
  <si>
    <t>Dr. Anil Kumar</t>
  </si>
  <si>
    <t>Dr. Sanjay Bharatiya</t>
  </si>
  <si>
    <t>Dr.Sanjay Bharti</t>
  </si>
  <si>
    <t>Dr.Laxmikant Tripathi</t>
  </si>
  <si>
    <t>Dr. Daisy Rani</t>
  </si>
  <si>
    <t>Dr. Tunira</t>
  </si>
  <si>
    <t>Dr. Shaifali Srivastava</t>
  </si>
  <si>
    <t>Shri Santosh Kumar Pandey</t>
  </si>
  <si>
    <t>Smt. Babita Srivastava</t>
  </si>
  <si>
    <t>Dr. Ajendra Pratap Singh</t>
  </si>
  <si>
    <t>Dr. Vinay Kumar Singh</t>
  </si>
  <si>
    <t>Dr. Abhay Singh</t>
  </si>
  <si>
    <t>Dr. Pragati Srivastava</t>
  </si>
  <si>
    <t>Dr. Prashasya Mitra</t>
  </si>
  <si>
    <t>Dr. Taj Mohd. Rayini</t>
  </si>
  <si>
    <t>Dr. B.D. Singh</t>
  </si>
  <si>
    <t>Dr.R.B. Srivastava</t>
  </si>
  <si>
    <t>Dr.K.P.Baranwal</t>
  </si>
  <si>
    <t>Dr.V.K.Chaturvedi</t>
  </si>
  <si>
    <t>Dr.Champa Srivastava</t>
  </si>
  <si>
    <t>Dr.Snehlata</t>
  </si>
  <si>
    <t>Name of Retd Teachers</t>
  </si>
  <si>
    <t>Dr. Niranjan Kumar Singh</t>
  </si>
  <si>
    <t>izk/;kid@f'k{k.ksRrj deZ0</t>
  </si>
  <si>
    <t>lsokfuo`Rr ekuns;</t>
  </si>
  <si>
    <t>Total Amt. Payble</t>
  </si>
  <si>
    <t>Amt. ot TDS deducted (10.0%)</t>
  </si>
  <si>
    <t>Balance Amt. Payble</t>
  </si>
  <si>
    <t>Remarks</t>
  </si>
  <si>
    <t xml:space="preserve">Total Bill amt. in words - </t>
  </si>
  <si>
    <t>Certified that the no. of lectures delivered by each teachers is based on</t>
  </si>
  <si>
    <t>forwarded to the Managing Secretary for sanction.</t>
  </si>
  <si>
    <t>Sr.  No.</t>
  </si>
  <si>
    <t>Months</t>
  </si>
  <si>
    <t>Total Salary</t>
  </si>
  <si>
    <t>G.P.F</t>
  </si>
  <si>
    <t>Gr. Ins.</t>
  </si>
  <si>
    <t>Name – Dr. Avadhesh Kumar Sinigh</t>
  </si>
  <si>
    <t>Name – Dr. Dinkar Tripathi</t>
  </si>
  <si>
    <t>Name – Dr. Arvind Prakash</t>
  </si>
  <si>
    <t>Name – Dr. Shailendra Tripathi</t>
  </si>
  <si>
    <t>Name – Dr. Udai Bhan Singh</t>
  </si>
  <si>
    <t>Name – Dr. Niranjan Kumar Singh</t>
  </si>
  <si>
    <t>Name – Dr. Badridutt Mishra</t>
  </si>
  <si>
    <t>Name – Dr. Sanjay Kumar Singh</t>
  </si>
  <si>
    <t>Name – Dr. Sneh Lata</t>
  </si>
  <si>
    <t>Name – Dr. Rajesh Kumar</t>
  </si>
  <si>
    <t>Name – Smt. Kavita Dubey</t>
  </si>
  <si>
    <t>Name – Shri Jageshwar Dayal Dwivedi</t>
  </si>
  <si>
    <t>Name – Dr. Ratna Sirkar</t>
  </si>
  <si>
    <t>Name – Dr. Yamini Sharma</t>
  </si>
  <si>
    <t>Name – Dr. Sanjay Srivastava</t>
  </si>
  <si>
    <t>Name – Dr. Gopi Ahuja</t>
  </si>
  <si>
    <t>Name – Dr. (Smt.) Alka Shukla</t>
  </si>
  <si>
    <t>Name – Dr. (Smt) Abha Tripathi</t>
  </si>
  <si>
    <t>Name – Dr. (Smt) Alka Singh</t>
  </si>
  <si>
    <t>Name – Dr. Ajay Kumar</t>
  </si>
  <si>
    <t>Name – Dr. Sanjay Kumar Pandey</t>
  </si>
  <si>
    <t>Name – Dr. Reeta Rani</t>
  </si>
  <si>
    <t>Name – Dr. Neeraj</t>
  </si>
  <si>
    <t>Name – Dr. Adarsh Kumar</t>
  </si>
  <si>
    <t>Name – Dr. Rakesh Kumar</t>
  </si>
  <si>
    <t>Name – Dr. Bhupendra Dev Singh</t>
  </si>
  <si>
    <t>Name – Dr. Harishchandra Srivastava</t>
  </si>
  <si>
    <t>Name – Dr. Arun Kumar</t>
  </si>
  <si>
    <t>Name – Dr. Arvind Singh</t>
  </si>
  <si>
    <t>Name – Dr. Chhannu Lal</t>
  </si>
  <si>
    <t>Name – Shri Shrikant Tiwari</t>
  </si>
  <si>
    <t>Name – Dr. Kiran Srivastava</t>
  </si>
  <si>
    <t>Name – Dr. Shaifali Srivastava</t>
  </si>
  <si>
    <t>Name – Dr. Ajendra Pratap Singh</t>
  </si>
  <si>
    <t>Name – Dr. Vinay Kumar Singh</t>
  </si>
  <si>
    <t>Name – Dr. Abhay Singh</t>
  </si>
  <si>
    <t>Name – Dr. Pragati Srivastava</t>
  </si>
  <si>
    <t>Name – Dr. Babita Srivastava</t>
  </si>
  <si>
    <t>Bonus</t>
  </si>
  <si>
    <t>Name – Shri Shiv Nath Pal</t>
  </si>
  <si>
    <t>Name – Shri Vinod Kumar Mishra</t>
  </si>
  <si>
    <t>Name – Shri Alok Kumar Trivedi</t>
  </si>
  <si>
    <t>Name – Smt. Chitra Dwivedi</t>
  </si>
  <si>
    <t>Name – Shri Umesh Kumar Tiwari</t>
  </si>
  <si>
    <t>Name – Shri Sandeep Chandra Srivastava</t>
  </si>
  <si>
    <t>Name – Smt Soni Srivastava</t>
  </si>
  <si>
    <t>Name – Smt Ramanuj Pathak</t>
  </si>
  <si>
    <t>Name – Shri Ram Ashish Pal</t>
  </si>
  <si>
    <t>Name – Shri Sadguru Sharan Vidyarthi</t>
  </si>
  <si>
    <t xml:space="preserve">Name – Shri Ram Asrey Gupta </t>
  </si>
  <si>
    <t>Name – Shri Ram Singh</t>
  </si>
  <si>
    <t>Name – Shri Satyam Sarvesh Tripathi</t>
  </si>
  <si>
    <t>Name – Shri Ram Sumiran</t>
  </si>
  <si>
    <t>Name – Shri Shyamlal</t>
  </si>
  <si>
    <t>Name – Shri Rajendra Prasad Singh</t>
  </si>
  <si>
    <t>Name – Shri Ram Sunder</t>
  </si>
  <si>
    <t>Name – Shri Rishi Sinha</t>
  </si>
  <si>
    <t>Name – Shri Ram Bahadur</t>
  </si>
  <si>
    <t>Name – Shri Sita Ram</t>
  </si>
  <si>
    <t>Name – Shri Ashok Kumar</t>
  </si>
  <si>
    <t>Name – Dr. Ajai Singh Chauhan</t>
  </si>
  <si>
    <t>Name – Dr. Sanstosh Kumar Pandey</t>
  </si>
  <si>
    <t>Name – Dr. Daizy Rani</t>
  </si>
  <si>
    <t>Name – Shri Susheel Kumar Maurya</t>
  </si>
  <si>
    <t>Name – Shri Ganga Vishnu Yadav</t>
  </si>
  <si>
    <t>Name – Shri Suresh Kumar</t>
  </si>
  <si>
    <t>Name – Shri Kesh Lal</t>
  </si>
  <si>
    <t>Name – Shri Nizamuddin Zafri</t>
  </si>
  <si>
    <t>Total Salary /Mandey</t>
  </si>
  <si>
    <t>Name - Dr. Neelanshu Kumar Agarwal</t>
  </si>
  <si>
    <t>Total Salary/ Mandey</t>
  </si>
  <si>
    <t>Name – Dr. Ashok Kumar Singh</t>
  </si>
  <si>
    <t>Arrears DA</t>
  </si>
  <si>
    <t>Arrears  DA</t>
  </si>
  <si>
    <t xml:space="preserve">Arrears DA </t>
  </si>
  <si>
    <t>­</t>
  </si>
  <si>
    <t>Mandey</t>
  </si>
  <si>
    <t>Name – Km. Ekta</t>
  </si>
  <si>
    <t>N.S.C.</t>
  </si>
  <si>
    <t>Name – Shri Rakesh Kumar Bajpai</t>
  </si>
  <si>
    <t>Name – Shri Neeraj Kumar Chaurasia</t>
  </si>
  <si>
    <t>Name – Shri Ram Asrey (Chaukidar)</t>
  </si>
  <si>
    <t>Name – Smt. Seema (Library)</t>
  </si>
  <si>
    <t>Name – Shri Ram Chander (Sweeper)</t>
  </si>
  <si>
    <t>Dr.Shikha Jaiswal</t>
  </si>
  <si>
    <t>Dr.(Smt.)Sheila Srivastava</t>
  </si>
  <si>
    <t>Dr. Laxmi kant Tripathi</t>
  </si>
  <si>
    <t>Name – Dr. Ram Babu</t>
  </si>
  <si>
    <t>Name – Dr. Sanjay Bhartiya</t>
  </si>
  <si>
    <t>Name – Dr.Deoyani Gupta</t>
  </si>
  <si>
    <t>Name – Dr. Tuneera</t>
  </si>
  <si>
    <t>Name – Dinesh Singh</t>
  </si>
  <si>
    <t>Name – Suresh</t>
  </si>
  <si>
    <t>Dr. Durgesh Kumar Singh</t>
  </si>
  <si>
    <t>1st Julu</t>
  </si>
  <si>
    <t>14.09.2017</t>
  </si>
  <si>
    <t>Dr.Shamini Srivastava</t>
  </si>
  <si>
    <t>Dr. Shamini Srivastava</t>
  </si>
  <si>
    <t>Dr.Durgesh Kumar Singh</t>
  </si>
  <si>
    <t>Shri. Amish</t>
  </si>
  <si>
    <t>Shri. Subhash Chandra</t>
  </si>
  <si>
    <t>03.10.2017</t>
  </si>
  <si>
    <t xml:space="preserve">Shri. Praveen Kumar </t>
  </si>
  <si>
    <t>Shri. Mohd.Iqbal Yusuf Ansari</t>
  </si>
  <si>
    <t xml:space="preserve">TEACHER/EMPLOYEE'S NAME </t>
  </si>
  <si>
    <t>Sri Manoj Kumar S/0 RamSanehi</t>
  </si>
  <si>
    <t>Sri Manoj Kumar S/0 Ram Kumar</t>
  </si>
  <si>
    <t>5200-20200 / 5</t>
  </si>
  <si>
    <t>PAY BAND / LEVEL</t>
  </si>
  <si>
    <t>5200-20200 / 4</t>
  </si>
  <si>
    <t>5200-20200 /4</t>
  </si>
  <si>
    <t>5200-20200 / 2</t>
  </si>
  <si>
    <t>9300-34800 /6</t>
  </si>
  <si>
    <t>9300-34800 / 6</t>
  </si>
  <si>
    <t>5200-20200 / 1</t>
  </si>
  <si>
    <t>5200-20200 /  5</t>
  </si>
  <si>
    <t>5200-20200  / 5</t>
  </si>
  <si>
    <t>5200-20200 /  4</t>
  </si>
  <si>
    <t>5200-20200 /2</t>
  </si>
  <si>
    <t>Shri Raja Ram</t>
  </si>
  <si>
    <t xml:space="preserve">Dr.Ram Babu </t>
  </si>
  <si>
    <t>SR N o</t>
  </si>
  <si>
    <t>OFF/LIB/LAB EMPLOYEES</t>
  </si>
  <si>
    <t>01.01.2002</t>
  </si>
  <si>
    <t>05.12.2002</t>
  </si>
  <si>
    <t>Shri. Devendra Prasad</t>
  </si>
  <si>
    <t>12.10.2018</t>
  </si>
  <si>
    <t>06.08.2011</t>
  </si>
  <si>
    <t>TEACHER/EMPLOYEE'S  NAME &amp; DESIGNATION</t>
  </si>
  <si>
    <t>1st Jul</t>
  </si>
  <si>
    <t>TEACHER/EMPLOYEE'S NAME &amp; DESIGNATION</t>
  </si>
  <si>
    <t>Shri Harish Chandra Srivastava</t>
  </si>
  <si>
    <t>Sri Manoj Kumar S/o Ram Kumar</t>
  </si>
  <si>
    <t>Sri Pramod Kumar S/o RamSwaroop</t>
  </si>
  <si>
    <t>Basic + D.A.</t>
  </si>
  <si>
    <t>N.P.S.</t>
  </si>
  <si>
    <t>S. NO.</t>
  </si>
  <si>
    <t>Shri Pramod Kumar(S/0 Shri Ram Adhar)</t>
  </si>
  <si>
    <t>D.D.O.</t>
  </si>
  <si>
    <t>PRAN</t>
  </si>
  <si>
    <t>EMP NAME</t>
  </si>
  <si>
    <t>GOVT. CONTRIBUTION</t>
  </si>
  <si>
    <t>PAY MONTH</t>
  </si>
  <si>
    <t>PAY YEAR</t>
  </si>
  <si>
    <t>CONT. TYPE</t>
  </si>
  <si>
    <t>SUBSCRIBER'S CONTRIBUTION</t>
  </si>
  <si>
    <t>BOTANY DEPT.</t>
  </si>
  <si>
    <t>POLITICAL SCIENCE DEPT.</t>
  </si>
  <si>
    <t>ECONOMICS DEPT.</t>
  </si>
  <si>
    <t>SOCIOLOGY DEPT.</t>
  </si>
  <si>
    <t>HINDI  DEPT.</t>
  </si>
  <si>
    <t>ENGLISH DEPT.</t>
  </si>
  <si>
    <t>MILITARY STUDIES  DEPT.</t>
  </si>
  <si>
    <t>PHYSICS  DEPT.</t>
  </si>
  <si>
    <t>MATHEMATICS DEPT.</t>
  </si>
  <si>
    <t>BOTANY  DEPT.</t>
  </si>
  <si>
    <t xml:space="preserve"> DEPT. OF COMMERCE</t>
  </si>
  <si>
    <t xml:space="preserve"> DEPT. OF B.ED</t>
  </si>
  <si>
    <t>DEPT. OF POLITICAL SCIENCE</t>
  </si>
  <si>
    <t>DEPT. OF PSYCOLOGY</t>
  </si>
  <si>
    <t>DEPT. O FB.ED</t>
  </si>
  <si>
    <t>DEPT. OF B.ED</t>
  </si>
  <si>
    <t>BASIC+ D.A.</t>
  </si>
  <si>
    <t xml:space="preserve">          </t>
  </si>
  <si>
    <t>REGULAR</t>
  </si>
  <si>
    <t>27.02.1990</t>
  </si>
  <si>
    <t>1st JAN</t>
  </si>
  <si>
    <t>Dr.Shaifali Srivastava</t>
  </si>
  <si>
    <t>Dr. Santosh Kumar Pandey</t>
  </si>
  <si>
    <t>Dr. Babita Srivastava</t>
  </si>
  <si>
    <t>Dr.Pragati Srivastava</t>
  </si>
  <si>
    <t>DEPT. OF HINDI</t>
  </si>
  <si>
    <t>18.05.2017</t>
  </si>
  <si>
    <t>08.03.2019</t>
  </si>
  <si>
    <t>Dr. Puneet Kumar Gupta</t>
  </si>
  <si>
    <t>25.03.2019</t>
  </si>
  <si>
    <t>Dr.(Smt.) Kiran Srivastava</t>
  </si>
  <si>
    <t>Dr. Ajai singh Chauhan</t>
  </si>
  <si>
    <t>Dr. Santosh Pandey</t>
  </si>
  <si>
    <t>Dr.(Smt.)Daisy Rani</t>
  </si>
  <si>
    <t>Dr. (Smt.) Babita Srivastava</t>
  </si>
  <si>
    <t>Dr. Amish</t>
  </si>
  <si>
    <t>CO-OPERATIVE LOAN</t>
  </si>
  <si>
    <t xml:space="preserve">  DIFF.</t>
  </si>
  <si>
    <t xml:space="preserve">NAME </t>
  </si>
  <si>
    <t>Sri Sandeep</t>
  </si>
  <si>
    <t>Shri Keshlal</t>
  </si>
  <si>
    <t>Shri Sundar Lal</t>
  </si>
  <si>
    <t xml:space="preserve">                                                             </t>
  </si>
  <si>
    <t>DEPT. OF POL.SCIENCE</t>
  </si>
  <si>
    <t>DEPT. OF BOTANY</t>
  </si>
  <si>
    <t xml:space="preserve"> N.P.S. GOVT. SHARE</t>
  </si>
  <si>
    <t xml:space="preserve"> GOVT.SHARE</t>
  </si>
  <si>
    <t>DEPT. OF SOCIOLOGY</t>
  </si>
  <si>
    <t>DEPT. OF PSYCHOLOGY</t>
  </si>
  <si>
    <t>Dr.Yadav Shailesh kumar RamaAdhar</t>
  </si>
  <si>
    <t>Shri Hansraj</t>
  </si>
  <si>
    <t>D.O.B.</t>
  </si>
  <si>
    <t>01.07.1959</t>
  </si>
  <si>
    <t>11.10.1961</t>
  </si>
  <si>
    <t>07.03.1964</t>
  </si>
  <si>
    <t>14.05.1966</t>
  </si>
  <si>
    <t>08.12.1966</t>
  </si>
  <si>
    <t>02.08.1969</t>
  </si>
  <si>
    <t>25.10.1971</t>
  </si>
  <si>
    <t>13.07.1965</t>
  </si>
  <si>
    <t>01.01.1968</t>
  </si>
  <si>
    <t>16.06.1966</t>
  </si>
  <si>
    <t>19.02.1973</t>
  </si>
  <si>
    <t>01.10.1961</t>
  </si>
  <si>
    <t>20.05.1968</t>
  </si>
  <si>
    <t>24.04.1962</t>
  </si>
  <si>
    <t>10.07.1965</t>
  </si>
  <si>
    <t>13.02.1963</t>
  </si>
  <si>
    <t>18.04.1961</t>
  </si>
  <si>
    <t>05.05.1964</t>
  </si>
  <si>
    <t>26.02.1958</t>
  </si>
  <si>
    <t>01.07.1971</t>
  </si>
  <si>
    <t>28.12.1966</t>
  </si>
  <si>
    <t>07.09.1978</t>
  </si>
  <si>
    <t>08.07.1976</t>
  </si>
  <si>
    <t>27.08.1981</t>
  </si>
  <si>
    <t>05.09.1986</t>
  </si>
  <si>
    <t>05.07.1975</t>
  </si>
  <si>
    <t>23.10.1978</t>
  </si>
  <si>
    <t>22.09.1979</t>
  </si>
  <si>
    <t>21.04.1962</t>
  </si>
  <si>
    <t>02.04.1979</t>
  </si>
  <si>
    <t>19.07.1978</t>
  </si>
  <si>
    <t>25.04.1982</t>
  </si>
  <si>
    <t>08.12.1983</t>
  </si>
  <si>
    <t>02.07.1985</t>
  </si>
  <si>
    <t>15.08.1962</t>
  </si>
  <si>
    <t>05.04.1975</t>
  </si>
  <si>
    <t>08.12.1972</t>
  </si>
  <si>
    <t>01.03.1978</t>
  </si>
  <si>
    <t>29.07.1968</t>
  </si>
  <si>
    <t>06.02.1977</t>
  </si>
  <si>
    <t>30.09.1969</t>
  </si>
  <si>
    <t>20.08.1979</t>
  </si>
  <si>
    <t>10.08.1979</t>
  </si>
  <si>
    <t>27.02.1986</t>
  </si>
  <si>
    <t>20.12.1983</t>
  </si>
  <si>
    <t>08.08.1996</t>
  </si>
  <si>
    <t>31.10.1996</t>
  </si>
  <si>
    <t>14.05.1996</t>
  </si>
  <si>
    <t>28.02.1994</t>
  </si>
  <si>
    <t>25.05.1996</t>
  </si>
  <si>
    <t>04.11.1999</t>
  </si>
  <si>
    <t>01.02.1989</t>
  </si>
  <si>
    <t>29.08.2001</t>
  </si>
  <si>
    <t>15.11.1988</t>
  </si>
  <si>
    <t>12.01.1989</t>
  </si>
  <si>
    <t>05.11.1988</t>
  </si>
  <si>
    <t>05.03.1999</t>
  </si>
  <si>
    <t>14.11.1995</t>
  </si>
  <si>
    <t>19.03.1997</t>
  </si>
  <si>
    <t>28.06.1985</t>
  </si>
  <si>
    <t>02.05.1987</t>
  </si>
  <si>
    <t>04.05.1987</t>
  </si>
  <si>
    <t>20.10.1997</t>
  </si>
  <si>
    <t>01.07.1986</t>
  </si>
  <si>
    <t>08.01.1991</t>
  </si>
  <si>
    <t>30.03.1996</t>
  </si>
  <si>
    <t>30.08.2002</t>
  </si>
  <si>
    <t>13.09.2004</t>
  </si>
  <si>
    <t>23.05.2006</t>
  </si>
  <si>
    <t>06.02.2009</t>
  </si>
  <si>
    <t>14.03.2009</t>
  </si>
  <si>
    <t>05.09.2017</t>
  </si>
  <si>
    <t>10.08.2006</t>
  </si>
  <si>
    <t>23.11.2005</t>
  </si>
  <si>
    <t>09.06.2008</t>
  </si>
  <si>
    <t>11.06.2008</t>
  </si>
  <si>
    <t>14.06.2008</t>
  </si>
  <si>
    <t>02.03.2009</t>
  </si>
  <si>
    <t>Jan. 2017</t>
  </si>
  <si>
    <t>31.12.2001</t>
  </si>
  <si>
    <t>25.05.1968</t>
  </si>
  <si>
    <t>Jan. 2018</t>
  </si>
  <si>
    <t>Dr. Subhash Chandra</t>
  </si>
  <si>
    <t>06.08.11</t>
  </si>
  <si>
    <t>Jul.2009</t>
  </si>
  <si>
    <t>Dr. Alka Singh</t>
  </si>
  <si>
    <t>July.2009</t>
  </si>
  <si>
    <t>23.07.03</t>
  </si>
  <si>
    <t xml:space="preserve">  </t>
  </si>
  <si>
    <t>21+25</t>
  </si>
  <si>
    <t>CHEMISTRY DEPT.</t>
  </si>
  <si>
    <t>lkekU; ns;d izi=&amp;105 dk layXud&amp;laLFkkokj@Cykdokj vClVsªV osru fcy</t>
  </si>
  <si>
    <t>tuin dk uke&amp;jk;cjsyh</t>
  </si>
  <si>
    <t>dks"kkxkj dk uke&amp;jk;cjsyh</t>
  </si>
  <si>
    <t>dks"kkxkj dk dksM&amp; 4566</t>
  </si>
  <si>
    <t>vk0fo0v0 dk dksM] 4566</t>
  </si>
  <si>
    <t>2202&amp; lkekU; f'k{kk v;kstusRrj&amp;</t>
  </si>
  <si>
    <t>3&amp; fo'ofo|ky; rFkk mPprj f'k{kk</t>
  </si>
  <si>
    <t>104&amp; v'kkldh; dkystksa vkSj laLFkkuksa dh lgk;rk</t>
  </si>
  <si>
    <t xml:space="preserve">3&amp;xSj ljdkjh egkfo|ky;ksa dh lgk;rk iq:"k@efg0 </t>
  </si>
  <si>
    <r>
      <t xml:space="preserve">31&amp; lgk;rk vuqnku &amp;lkekU; </t>
    </r>
    <r>
      <rPr>
        <sz val="14"/>
        <rFont val="Arial"/>
        <family val="2"/>
      </rPr>
      <t>(</t>
    </r>
    <r>
      <rPr>
        <sz val="14"/>
        <rFont val="Kruti Dev 010"/>
      </rPr>
      <t xml:space="preserve"> osru </t>
    </r>
    <r>
      <rPr>
        <sz val="14"/>
        <rFont val="Arial"/>
        <family val="2"/>
      </rPr>
      <t>)</t>
    </r>
  </si>
  <si>
    <t>egkfo|ky; dk uke</t>
  </si>
  <si>
    <t>ns;d dh lQy jkf'k</t>
  </si>
  <si>
    <t>fu;fer</t>
  </si>
  <si>
    <t>vfxze dh okilh</t>
  </si>
  <si>
    <t>Hkkjrh; thou chek dh dVkSrh</t>
  </si>
  <si>
    <t>f'k{kd lgdkjh  lfefr dh dVkSrh</t>
  </si>
  <si>
    <t>LVkEi 'kqYd dh dVkSrh</t>
  </si>
  <si>
    <t>vk;dj dh dVkSfr;ka</t>
  </si>
  <si>
    <t>vU; dVkSfr;ka</t>
  </si>
  <si>
    <t xml:space="preserve"> 'kq) ns; /kujkf'k</t>
  </si>
  <si>
    <t xml:space="preserve"> osru lank; dh /kujkf'k</t>
  </si>
  <si>
    <t>izk/;kidksa@ deZpkfj;ksa ds [kkrs dh /kujkf'k</t>
  </si>
  <si>
    <t>Qhjkst xka/kh dkyst] jk;cjsyh</t>
  </si>
  <si>
    <t>isaa'kuj</t>
  </si>
  <si>
    <t>uku isas'kuj</t>
  </si>
  <si>
    <t>izk/;kid@ f'k{k.ksRrj deZ0</t>
  </si>
  <si>
    <t>Hkfo"; fuf/k@,u0ih0,l0 dh dVkSrh</t>
  </si>
  <si>
    <t>ys[kk 'kh"kZd dk fooj.k</t>
  </si>
  <si>
    <t>vk0fo0v0&amp;mPp f'k{kk vf/kdkjh] y[kuÅ</t>
  </si>
  <si>
    <t>ossru ekg&amp; flrEcj&amp;2019</t>
  </si>
  <si>
    <t>Dr. Vibha Mishra</t>
  </si>
  <si>
    <t>05.09.2019</t>
  </si>
  <si>
    <t>Dr.Vibha Mishra</t>
  </si>
  <si>
    <t>15600-39100/ 10</t>
  </si>
  <si>
    <t>37400-67000/ 13A</t>
  </si>
  <si>
    <t>15600- 39100/ 10</t>
  </si>
  <si>
    <t>15600-39100/ 12</t>
  </si>
  <si>
    <t>15600-39100 / 11</t>
  </si>
  <si>
    <t>15600-39100  / 11</t>
  </si>
  <si>
    <t>dks"kkxkj izi=&amp;2</t>
  </si>
  <si>
    <t>foRrh; fu;e laxzg [k.M&amp;Hkkx&amp;2</t>
  </si>
  <si>
    <t>/kujkf'k tek djus dk pkyku QkeZ</t>
  </si>
  <si>
    <t>midks"kkxkj@cSSad dk uke o 'kk[kk</t>
  </si>
  <si>
    <t>dkss"kkxkj&amp; jk;cjsyh</t>
  </si>
  <si>
    <t>ftl O;fDr(inuke ;fn vko';d gks) ;k laLFkk ds uke ls /kujkf'k tek dh tk jgh gS mldk uke</t>
  </si>
  <si>
    <t>irk% Qhjkst xka/kh dkyst] jk;cjsyh</t>
  </si>
  <si>
    <t>pkyku dh ldy jkf'k%</t>
  </si>
  <si>
    <t>ys[kk 'kh"kZd dk iw.kZ fooj.k@ys[kk 'kh"kZd dh eksgj</t>
  </si>
  <si>
    <r>
      <t xml:space="preserve">izi= la[;k 43 , </t>
    </r>
    <r>
      <rPr>
        <sz val="16"/>
        <rFont val="Arial"/>
        <family val="2"/>
      </rPr>
      <t>(</t>
    </r>
    <r>
      <rPr>
        <sz val="16"/>
        <rFont val="Kruti Dev 010"/>
      </rPr>
      <t>1</t>
    </r>
    <r>
      <rPr>
        <sz val="16"/>
        <rFont val="Arial"/>
        <family val="2"/>
      </rPr>
      <t>)</t>
    </r>
  </si>
  <si>
    <r>
      <rPr>
        <sz val="16"/>
        <rFont val="Arial"/>
        <family val="2"/>
      </rPr>
      <t xml:space="preserve">( </t>
    </r>
    <r>
      <rPr>
        <sz val="16"/>
        <rFont val="Kruti Dev 010"/>
      </rPr>
      <t>izLrj 417 ,oa 478 nsf[k,</t>
    </r>
    <r>
      <rPr>
        <sz val="16"/>
        <rFont val="Arial"/>
        <family val="2"/>
      </rPr>
      <t>)</t>
    </r>
  </si>
  <si>
    <t xml:space="preserve">th0ih0,Q0 dVkSrh osru ekg&amp; </t>
  </si>
  <si>
    <t>8009&amp; jkT; Hkfo"; fuf/k;ka 60&amp; vU; Hkfo"; fuf/k;ka   103 vU; fof/k Hkfo"; fuf/k;ka  05 lgk;rk izkIr v'kkldh; fo|ky;ksa ds deZpkfj;ksa ds Hkfo"; fuf/k;ksa dk ysunsu</t>
  </si>
  <si>
    <r>
      <t xml:space="preserve">/kujkf'k </t>
    </r>
    <r>
      <rPr>
        <sz val="16"/>
        <rFont val="Arial"/>
        <family val="2"/>
      </rPr>
      <t>(</t>
    </r>
    <r>
      <rPr>
        <sz val="16"/>
        <rFont val="Kruti Dev 010"/>
      </rPr>
      <t>'kCnksa esa</t>
    </r>
    <r>
      <rPr>
        <sz val="16"/>
        <rFont val="Arial"/>
        <family val="2"/>
      </rPr>
      <t>)</t>
    </r>
  </si>
  <si>
    <t>pkyku esa ys[kk'kh"kZd dh iqf"V djus okys foHkkxh; vf/kdkjh ds gLrk{kj eqgj lfgr</t>
  </si>
  <si>
    <t>tekdrkZ dk uke o gLrk{kj</t>
  </si>
  <si>
    <t>dsoy mi dks"kkxkj@ cSad ds iz;ksxkFkZ</t>
  </si>
  <si>
    <t xml:space="preserve">pkyku la[;k </t>
  </si>
  <si>
    <t>fnukad %</t>
  </si>
  <si>
    <t>izkIrdrkZ ds gLrk{kj ,oa dks"kkxkj@ cSad dh eqgj lfgr</t>
  </si>
  <si>
    <r>
      <t xml:space="preserve">Qhjkst xka/kh dkyst] jk;cjsyh </t>
    </r>
    <r>
      <rPr>
        <sz val="14"/>
        <rFont val="Arial"/>
        <family val="2"/>
      </rPr>
      <t>(</t>
    </r>
    <r>
      <rPr>
        <sz val="14"/>
        <rFont val="Kruti Dev 010"/>
      </rPr>
      <t>m0iz0</t>
    </r>
    <r>
      <rPr>
        <sz val="14"/>
        <rFont val="Arial"/>
        <family val="2"/>
      </rPr>
      <t>)</t>
    </r>
  </si>
  <si>
    <r>
      <t xml:space="preserve">ithdj.k la[;k@i{k dk uke o okn%         la[;k </t>
    </r>
    <r>
      <rPr>
        <sz val="14"/>
        <rFont val="Arial"/>
        <family val="2"/>
      </rPr>
      <t>(</t>
    </r>
    <r>
      <rPr>
        <sz val="14"/>
        <rFont val="Kruti Dev 010"/>
      </rPr>
      <t xml:space="preserve"> ;fn vko';d gks</t>
    </r>
    <r>
      <rPr>
        <sz val="14"/>
        <rFont val="Arial"/>
        <family val="2"/>
      </rPr>
      <t>)</t>
    </r>
  </si>
  <si>
    <r>
      <t xml:space="preserve">tek dh tk jgh /kujkf'k dk iw.kZ fooj.k%    </t>
    </r>
    <r>
      <rPr>
        <sz val="14"/>
        <rFont val="Arial"/>
        <family val="2"/>
      </rPr>
      <t>(</t>
    </r>
    <r>
      <rPr>
        <sz val="14"/>
        <rFont val="Kruti Dev 010"/>
      </rPr>
      <t>/kujkf'k fdl gsrq tek dh tk jgh gS</t>
    </r>
    <r>
      <rPr>
        <sz val="14"/>
        <rFont val="Arial"/>
        <family val="2"/>
      </rPr>
      <t>)</t>
    </r>
    <r>
      <rPr>
        <sz val="14"/>
        <rFont val="Kruti Dev 010"/>
      </rPr>
      <t xml:space="preserve"> rFkk</t>
    </r>
  </si>
  <si>
    <r>
      <t xml:space="preserve">f'k{kd@deZpkjh           th0ih0,Q0 </t>
    </r>
    <r>
      <rPr>
        <sz val="14"/>
        <rFont val="Times New Roman"/>
        <family val="1"/>
      </rPr>
      <t>II, III,&amp; IV -</t>
    </r>
  </si>
  <si>
    <r>
      <t xml:space="preserve">izekf.kr fd;k tkrk gS] fd v/;kidksa deZpkfj;ksa dk osru bl fcy esa fudkyk tk jgk gSA ;s vf/kfu;e dh /kkjk 60 dk rFkk </t>
    </r>
    <r>
      <rPr>
        <sz val="14"/>
        <rFont val="Arial"/>
        <family val="2"/>
      </rPr>
      <t>(</t>
    </r>
    <r>
      <rPr>
        <sz val="16"/>
        <rFont val="Kruti Dev 011"/>
      </rPr>
      <t>3</t>
    </r>
    <r>
      <rPr>
        <sz val="14"/>
        <rFont val="Arial"/>
        <family val="2"/>
      </rPr>
      <t>)</t>
    </r>
    <r>
      <rPr>
        <sz val="16"/>
        <rFont val="Kruti Dev 011"/>
      </rPr>
      <t xml:space="preserve"> ds vuqlkj ekU; gS] rFkk os lEcfU/kr vof/k ij dk;Z dj jgsa gSaA xr ekg dk fcy Hkqxrku gsrq izLrqr djus ds Ik'pkr~ ;fn dksbZ vodk'k vFkok vuqifLFkfr ekeys gq, gSa] rks mUgsa bl fcy esa vafdr dj fn;k x;k gSA xr ekg ds fcy dk Hkqxrku ;Fkkfof/k gks x;k gS] rFkk izR;sd dh jkf'k muds lsfoax cSad ,dkmUV esa tek gks x;h gS vFkok psd }kjk lEcfU/kr jkf'k dk Hkqxrku dj fn;k x;k gS] xr ekg ds f'k{kd@ deZpkfj;ksa  dks vodk'k osru fn;k gS mUgsa fu;ekuqlkj vodk'k Lohd`r fd;k tk pqdk gS rFkk mudk vodk'k fooj.k fu;ekuqlkj rS;kj dj fn;k x;k gSA  fo|ky; ls  izkIr  lEcfU/kr  ekg  dh  'qkYdk; dh /kujkf'k foRrh; fu;e laxzg [k.M &amp;5] Hkkx 2 izi= la0 43, </t>
    </r>
    <r>
      <rPr>
        <sz val="16"/>
        <rFont val="Arial"/>
        <family val="2"/>
      </rPr>
      <t>(</t>
    </r>
    <r>
      <rPr>
        <sz val="16"/>
        <rFont val="Kruti Dev 011"/>
      </rPr>
      <t>1</t>
    </r>
    <r>
      <rPr>
        <sz val="16"/>
        <rFont val="Arial"/>
        <family val="2"/>
      </rPr>
      <t>)</t>
    </r>
    <r>
      <rPr>
        <sz val="16"/>
        <rFont val="Kruti Dev 011"/>
      </rPr>
      <t xml:space="preserve"> ds ek/;e ls ftyk dks"kkxkj jk;cjsyh ds ys[kk 'khZ"kd 0200110399esa tek dj fn;k x;k gSA</t>
    </r>
  </si>
  <si>
    <r>
      <t xml:space="preserve">dks"kkxkj izi=&amp;209 </t>
    </r>
    <r>
      <rPr>
        <sz val="14"/>
        <rFont val="Arial"/>
        <family val="2"/>
      </rPr>
      <t>(</t>
    </r>
    <r>
      <rPr>
        <sz val="14"/>
        <rFont val="Kruti Dev 010"/>
      </rPr>
      <t>1</t>
    </r>
    <r>
      <rPr>
        <sz val="14"/>
        <rFont val="Arial"/>
        <family val="2"/>
      </rPr>
      <t>)</t>
    </r>
  </si>
  <si>
    <t>foRrh; fu;e laxzg [k.M&amp;5 Hkkx&amp;2</t>
  </si>
  <si>
    <r>
      <t xml:space="preserve">izi= la[;k 43, </t>
    </r>
    <r>
      <rPr>
        <sz val="14"/>
        <rFont val="Arial"/>
        <family val="2"/>
      </rPr>
      <t>(</t>
    </r>
    <r>
      <rPr>
        <sz val="14"/>
        <rFont val="Kruti Dev 010"/>
      </rPr>
      <t>1</t>
    </r>
    <r>
      <rPr>
        <sz val="14"/>
        <rFont val="Arial"/>
        <family val="2"/>
      </rPr>
      <t>)</t>
    </r>
  </si>
  <si>
    <t>irk</t>
  </si>
  <si>
    <t>pkyku dh ldy jkf'k</t>
  </si>
  <si>
    <t>pkyku dh fucy jkf'k</t>
  </si>
  <si>
    <t>ys[kk'kh"kZd dk iw.kZ fooj.k@ys[kk'kh"kZd dh eqgj</t>
  </si>
  <si>
    <t>ys[kk'kh"kZd dk 13 fMftV dksM</t>
  </si>
  <si>
    <t xml:space="preserve">eq[; ys[kk 'kh"kZd </t>
  </si>
  <si>
    <t>mi eq[;'kh"kZd</t>
  </si>
  <si>
    <t>y/kq 'kh"kZd</t>
  </si>
  <si>
    <t>mi 'kh"kZd</t>
  </si>
  <si>
    <t>C;kSjsokj 'kh"kZd</t>
  </si>
  <si>
    <t>Grand Total                                 (Pensioner+ Non Pensioners)</t>
  </si>
  <si>
    <r>
      <t xml:space="preserve">ftl O;fDr </t>
    </r>
    <r>
      <rPr>
        <sz val="14"/>
        <rFont val="Arial"/>
        <family val="2"/>
      </rPr>
      <t>(</t>
    </r>
    <r>
      <rPr>
        <sz val="14"/>
        <rFont val="Kruti Dev 010"/>
      </rPr>
      <t xml:space="preserve"> inuke ;fn vko';d gks</t>
    </r>
    <r>
      <rPr>
        <sz val="14"/>
        <rFont val="Arial"/>
        <family val="2"/>
      </rPr>
      <t>)</t>
    </r>
    <r>
      <rPr>
        <sz val="14"/>
        <rFont val="Kruti Dev 010"/>
      </rPr>
      <t xml:space="preserve"> ;k laLFkk dss uke ls /kujkf'k tek dh tk jgh gS mldk uke</t>
    </r>
  </si>
  <si>
    <r>
      <rPr>
        <sz val="14"/>
        <rFont val="Arial"/>
        <family val="2"/>
      </rPr>
      <t xml:space="preserve">( </t>
    </r>
    <r>
      <rPr>
        <sz val="14"/>
        <rFont val="Kruti Dev 010"/>
      </rPr>
      <t>izLrj 417 ,oa 478 nsf[k,</t>
    </r>
    <r>
      <rPr>
        <sz val="14"/>
        <rFont val="Arial"/>
        <family val="2"/>
      </rPr>
      <t>)</t>
    </r>
  </si>
  <si>
    <r>
      <t xml:space="preserve">/kujkf'k </t>
    </r>
    <r>
      <rPr>
        <sz val="14"/>
        <rFont val="Arial"/>
        <family val="2"/>
      </rPr>
      <t>(</t>
    </r>
    <r>
      <rPr>
        <sz val="14"/>
        <rFont val="Kruti Dev 010"/>
      </rPr>
      <t>vadks esa</t>
    </r>
    <r>
      <rPr>
        <sz val="14"/>
        <rFont val="Arial"/>
        <family val="2"/>
      </rPr>
      <t>)</t>
    </r>
  </si>
  <si>
    <r>
      <t xml:space="preserve">iathdj.k la[;k@i{k dk uke o okn la[;k             </t>
    </r>
    <r>
      <rPr>
        <sz val="14"/>
        <rFont val="Arial"/>
        <family val="2"/>
      </rPr>
      <t xml:space="preserve">( </t>
    </r>
    <r>
      <rPr>
        <sz val="14"/>
        <rFont val="Kruti Dev 010"/>
      </rPr>
      <t>;fn vko';d gks</t>
    </r>
    <r>
      <rPr>
        <sz val="14"/>
        <rFont val="Arial"/>
        <family val="2"/>
      </rPr>
      <t>)</t>
    </r>
  </si>
  <si>
    <r>
      <t xml:space="preserve">tek dh tk jgh /kujkf'k dk iw.kZ fooj.k         </t>
    </r>
    <r>
      <rPr>
        <sz val="14"/>
        <rFont val="Arial"/>
        <family val="2"/>
      </rPr>
      <t>(</t>
    </r>
    <r>
      <rPr>
        <sz val="14"/>
        <rFont val="Kruti Dev 010"/>
      </rPr>
      <t>/kujkf'k fdl gsrq tek dh tk jgh gS</t>
    </r>
    <r>
      <rPr>
        <sz val="14"/>
        <rFont val="Arial"/>
        <family val="2"/>
      </rPr>
      <t>)</t>
    </r>
  </si>
  <si>
    <t>pkyku la[;k</t>
  </si>
  <si>
    <t>vadks esa :0</t>
  </si>
  <si>
    <t>fnukad</t>
  </si>
  <si>
    <t xml:space="preserve"> 'kCnksa esa :0</t>
  </si>
  <si>
    <t>izkIr fd;k</t>
  </si>
  <si>
    <t>izkIrdrkZ ds gLrk{kj midks"kkxkj@</t>
  </si>
  <si>
    <t>cSad dh eqgj</t>
  </si>
  <si>
    <t xml:space="preserve">             uku isa'kuj</t>
  </si>
  <si>
    <t xml:space="preserve">   midks"kkxkj@cSad dk uke o 'kk[kk</t>
  </si>
  <si>
    <t>jk;cjsyh</t>
  </si>
  <si>
    <t>SAL OCT-19</t>
  </si>
  <si>
    <t>N.P.S. GOVT.SHARE(14%)</t>
  </si>
  <si>
    <t xml:space="preserve">Shri. Vishnu Sharan </t>
  </si>
  <si>
    <t>05.10.2019</t>
  </si>
  <si>
    <t>15600- 39100/ 11</t>
  </si>
  <si>
    <t>21+26</t>
  </si>
  <si>
    <r>
      <t xml:space="preserve">/kujkf'k </t>
    </r>
    <r>
      <rPr>
        <sz val="14"/>
        <rFont val="Arial"/>
        <family val="2"/>
      </rPr>
      <t>(</t>
    </r>
    <r>
      <rPr>
        <sz val="14"/>
        <rFont val="Kruti Dev 010"/>
      </rPr>
      <t>'kCnksa esa</t>
    </r>
    <r>
      <rPr>
        <sz val="14"/>
        <rFont val="Arial"/>
        <family val="2"/>
      </rPr>
      <t>)</t>
    </r>
    <r>
      <rPr>
        <sz val="14"/>
        <rFont val="Kruti Dev 010"/>
      </rPr>
      <t xml:space="preserve">                          ;ksx pkyku esa ys[kk'khZ"kd dh iqf"V djus okys foHkkxh; vf/kdjh dh gLrk{kj eqgj lfgr</t>
    </r>
  </si>
  <si>
    <t xml:space="preserve">                     uku isa'kuj</t>
  </si>
  <si>
    <t>D.A              (17%)</t>
  </si>
  <si>
    <t>Dr. Alka Shukla</t>
  </si>
  <si>
    <t>Dr. Shiv Naik Singh</t>
  </si>
  <si>
    <t>lsok0fu0 ekuns;</t>
  </si>
  <si>
    <t>Shri Vishnu Sharan</t>
  </si>
  <si>
    <r>
      <t xml:space="preserve">izekf.kr fd;k tkrk gS] fd v/;kidksa deZpkfj;ksa dk osru bl fcy esa fudkyk tk jgk gSA ;s vf/kfu;e dh /kkjk 60 dk rFkk </t>
    </r>
    <r>
      <rPr>
        <sz val="14"/>
        <rFont val="Arial"/>
        <family val="2"/>
      </rPr>
      <t>(</t>
    </r>
    <r>
      <rPr>
        <sz val="16"/>
        <rFont val="Kruti Dev 011"/>
      </rPr>
      <t>3</t>
    </r>
    <r>
      <rPr>
        <sz val="14"/>
        <rFont val="Arial"/>
        <family val="2"/>
      </rPr>
      <t>)</t>
    </r>
    <r>
      <rPr>
        <sz val="16"/>
        <rFont val="Kruti Dev 011"/>
      </rPr>
      <t xml:space="preserve"> ds vuqlkj ekU; gS] rFkk os lEcfU/kr vof/k ij dk;Z dj jgsa gSaA xr ekg dk fcy Hkqxrku gsrq izLrqr djus ds Ik'pkr~ ;fn dksbZ vodk'k vFkok vuqifLFkfr ekeys gq, gSa] rks mUgsa bl fcy esa vafdr dj fn;k x;k gSA xr ekg ds fcy dk Hkqxrku ;Fkkfof/k gks x;k gS] rFkk izR;sd dh jkf'k muds lsfoax cSad ,dkmUV esa tek gks x;h gS vFkok psd }kjk lEcfU/kr jkf'k dk Hkqxrku dj fn;k x;k gS] xr ekg ds  f'k{kd@ deZpkfj;ksa  dks vodk'k osru fn;k gS mUgsa fu;ekuqlkj vodk'k Lohd`r fd;k  tk pqdk gS rFkk mudk vodk'k fooj.k fu;ekuqlkj rS;kj dj fn;k   x;k gSA  fo|ky; ls  izkIr  lEcfU/kr  ekg  dh  'qkYdk; dh jktkKk la0 </t>
    </r>
    <r>
      <rPr>
        <sz val="12"/>
        <rFont val="Arial"/>
        <family val="2"/>
      </rPr>
      <t>(</t>
    </r>
    <r>
      <rPr>
        <sz val="16"/>
        <rFont val="Kruti Dev 011"/>
      </rPr>
      <t>11</t>
    </r>
    <r>
      <rPr>
        <sz val="12"/>
        <rFont val="Arial"/>
        <family val="2"/>
      </rPr>
      <t>)</t>
    </r>
    <r>
      <rPr>
        <sz val="16"/>
        <rFont val="Kruti Dev 011"/>
      </rPr>
      <t>3242 fnukad 9</t>
    </r>
    <r>
      <rPr>
        <sz val="16"/>
        <rFont val="Arial"/>
        <family val="2"/>
      </rPr>
      <t>.</t>
    </r>
    <r>
      <rPr>
        <sz val="16"/>
        <rFont val="Kruti Dev 011"/>
      </rPr>
      <t>5</t>
    </r>
    <r>
      <rPr>
        <sz val="16"/>
        <rFont val="Arial"/>
        <family val="2"/>
      </rPr>
      <t>.</t>
    </r>
    <r>
      <rPr>
        <sz val="16"/>
        <rFont val="Kruti Dev 011"/>
      </rPr>
      <t>75 }kjk fu'dkf'kr vaa'k osru lank; ys[ks esa tek fd;k tk pqdk gSA</t>
    </r>
  </si>
  <si>
    <t>1nd July</t>
  </si>
  <si>
    <t>Shri Garun Kumar Seth</t>
  </si>
  <si>
    <t>Dr. Prvesh Kumar</t>
  </si>
  <si>
    <t>03.01.1987</t>
  </si>
  <si>
    <t>23.10.2019</t>
  </si>
  <si>
    <t xml:space="preserve">Dr. Prvesh Kumar </t>
  </si>
  <si>
    <t>Shri. Garun Kumar Seth</t>
  </si>
  <si>
    <t>19.02.1979</t>
  </si>
  <si>
    <t>21.10.2019</t>
  </si>
  <si>
    <t>17.01.1980</t>
  </si>
  <si>
    <t>17.09.1989</t>
  </si>
  <si>
    <t>Dr. Pravesh Kumar</t>
  </si>
  <si>
    <t>SAL NOV-19</t>
  </si>
  <si>
    <t>DIFF.</t>
  </si>
  <si>
    <t>*Important: Please see notes overleaf before filling up the challan</t>
  </si>
  <si>
    <t>Single Copy ( to be sent to the ZAO)</t>
  </si>
  <si>
    <t>T.D.S./TCS TAX CHALLAN</t>
  </si>
  <si>
    <t>Assessment Year</t>
  </si>
  <si>
    <t>CHALLAN NO./</t>
  </si>
  <si>
    <t>Tax Applicable (Tick One)*</t>
  </si>
  <si>
    <t>ITNS</t>
  </si>
  <si>
    <t>TAX DEDUCTED/ COLLECTED AT SOURCE FROM</t>
  </si>
  <si>
    <t>(0020) COMPANY</t>
  </si>
  <si>
    <t>(0021) NON - COMPANY</t>
  </si>
  <si>
    <t>DEDUCTEES</t>
  </si>
  <si>
    <t>Tax Deduction Account No.(TAN)</t>
  </si>
  <si>
    <t>Full Name</t>
  </si>
  <si>
    <t>Complete Address with City &amp; State</t>
  </si>
  <si>
    <t>Tel. NO.</t>
  </si>
  <si>
    <t xml:space="preserve">                                                         Pin</t>
  </si>
  <si>
    <t xml:space="preserve">Code*    </t>
  </si>
  <si>
    <t>TDS/TCS Payable by Taxpayer</t>
  </si>
  <si>
    <t xml:space="preserve">(Please see overleaf)     </t>
  </si>
  <si>
    <t xml:space="preserve">             (Tick One)</t>
  </si>
  <si>
    <t xml:space="preserve">         Type of Payment</t>
  </si>
  <si>
    <t>TDS/TCS Regular Assessment (Raised by I.T. Deptt.</t>
  </si>
  <si>
    <t>DETAILS OF PAYMENT</t>
  </si>
  <si>
    <t>Amount (in Rs. Only)</t>
  </si>
  <si>
    <t>Income Tax</t>
  </si>
  <si>
    <t>Surcharge</t>
  </si>
  <si>
    <t>Education Cess</t>
  </si>
  <si>
    <t>Interest</t>
  </si>
  <si>
    <t>Penalty</t>
  </si>
  <si>
    <t>Total (in words)</t>
  </si>
  <si>
    <t>CRORES</t>
  </si>
  <si>
    <t>LACS</t>
  </si>
  <si>
    <t>THOUSAND</t>
  </si>
  <si>
    <t>HUNDREDS</t>
  </si>
  <si>
    <t>TENS</t>
  </si>
  <si>
    <t>UNITS</t>
  </si>
  <si>
    <t>-</t>
  </si>
  <si>
    <t>Paid in Cash/Debit to A/c/Cheque No.</t>
  </si>
  <si>
    <t>Dated</t>
  </si>
  <si>
    <t>Drawn on</t>
  </si>
  <si>
    <t>(Name of the Bank and Branch)</t>
  </si>
  <si>
    <t>Date</t>
  </si>
  <si>
    <t>Rs.</t>
  </si>
  <si>
    <t xml:space="preserve">                           Signature of Person making payment</t>
  </si>
  <si>
    <t>SPACE FOR BANK SEAL</t>
  </si>
  <si>
    <r>
      <rPr>
        <b/>
        <sz val="10"/>
        <rFont val="Arial"/>
        <family val="2"/>
      </rPr>
      <t>Taxpayers Counterfoil</t>
    </r>
    <r>
      <rPr>
        <sz val="10"/>
        <rFont val="Arial"/>
        <family val="2"/>
      </rPr>
      <t xml:space="preserve"> (To be filled up by taxpayer)</t>
    </r>
  </si>
  <si>
    <t>TAN</t>
  </si>
  <si>
    <t>Received from</t>
  </si>
  <si>
    <t>(Name)</t>
  </si>
  <si>
    <t>FOR USE IN RECEIVING BANK</t>
  </si>
  <si>
    <t>D</t>
  </si>
  <si>
    <t>M</t>
  </si>
  <si>
    <t>Y</t>
  </si>
  <si>
    <t>Cash/Debit to A/c Cheque No.</t>
  </si>
  <si>
    <t>For Rs.</t>
  </si>
  <si>
    <t>Rs.( In wirds)</t>
  </si>
  <si>
    <t>drawn on</t>
  </si>
  <si>
    <t>Company Non-Company Deductees</t>
  </si>
  <si>
    <t>(Strike out whichever is not applicable)</t>
  </si>
  <si>
    <t>for the Assessment Year</t>
  </si>
  <si>
    <t>200)</t>
  </si>
  <si>
    <t>400)</t>
  </si>
  <si>
    <t>L</t>
  </si>
  <si>
    <t>K</t>
  </si>
  <si>
    <t>N</t>
  </si>
  <si>
    <t>F</t>
  </si>
  <si>
    <t>G</t>
  </si>
  <si>
    <t>R</t>
  </si>
  <si>
    <t>I</t>
  </si>
  <si>
    <t>C</t>
  </si>
  <si>
    <t>A</t>
  </si>
  <si>
    <t>E</t>
  </si>
  <si>
    <t>O</t>
  </si>
  <si>
    <t>Z</t>
  </si>
  <si>
    <t>H</t>
  </si>
  <si>
    <t>B</t>
  </si>
  <si>
    <t xml:space="preserve">                                                                                          (Name of the Bank and Branch)</t>
  </si>
  <si>
    <t>on account of Tax Deducted at source (TDS) tax collected at source (TCS) from ____( fill up code )</t>
  </si>
  <si>
    <t>5200-20200 /5</t>
  </si>
  <si>
    <t>No. of Lectures delivered (@ 600/- )</t>
  </si>
  <si>
    <t>Designation/Deptt.</t>
  </si>
  <si>
    <t>Asso.Prof./ Zoo</t>
  </si>
  <si>
    <t>Asso.Prof./ Comm.</t>
  </si>
  <si>
    <t>Asso.Prof./ Bot.</t>
  </si>
  <si>
    <t>Asso.Prof./ Hindi</t>
  </si>
  <si>
    <t>Asso.Prof./ B.Ed</t>
  </si>
  <si>
    <t>Asso.Prof./Maths</t>
  </si>
  <si>
    <t>izca/kea=h th }kjk Lohd`fr gsrq laLrqfr lfgr vxzlkfjrA</t>
  </si>
  <si>
    <t xml:space="preserve">routine record maintained everyday in the College.Recommended &amp; </t>
  </si>
  <si>
    <t>N.P.S. GOVT. SHARE</t>
  </si>
  <si>
    <t>Name:</t>
  </si>
  <si>
    <t>Sr. No.</t>
  </si>
  <si>
    <t>Month</t>
  </si>
  <si>
    <t>Gr.Ins</t>
  </si>
  <si>
    <t>March,18</t>
  </si>
  <si>
    <t>Aprl, 18</t>
  </si>
  <si>
    <t>May, 18</t>
  </si>
  <si>
    <t>Jun, 18</t>
  </si>
  <si>
    <t>July, 18</t>
  </si>
  <si>
    <t>Aug, 18</t>
  </si>
  <si>
    <t>Sept, 18</t>
  </si>
  <si>
    <t>Oct, 18</t>
  </si>
  <si>
    <t>Nov, 18</t>
  </si>
  <si>
    <t>Dec, 18</t>
  </si>
  <si>
    <t>Jan, 19</t>
  </si>
  <si>
    <t>Feb, 19</t>
  </si>
  <si>
    <t>Arriears D.A.</t>
  </si>
  <si>
    <t>Dr.Niranjan Kumar Singh</t>
  </si>
  <si>
    <t>Dr. B.D.Mishra</t>
  </si>
  <si>
    <t>Dr.Sanjay Kumar Singh</t>
  </si>
  <si>
    <t>Dr. Neeraj</t>
  </si>
  <si>
    <t>Dr. Deoyani Gupta</t>
  </si>
  <si>
    <t>Dr. Sanjay Bhartiya</t>
  </si>
  <si>
    <t>Arriears 7th pay</t>
  </si>
  <si>
    <t>Shri Subhash Chandra</t>
  </si>
  <si>
    <t>rest sal Sept-17</t>
  </si>
  <si>
    <t>Arriears 7th Pay</t>
  </si>
  <si>
    <t>Shri Mohd.Iqbal Yusuf Ansari</t>
  </si>
  <si>
    <t>Shri Praveen Kumar</t>
  </si>
  <si>
    <t>Dr. Gopi Ahuja</t>
  </si>
  <si>
    <t>Shri Alok Kumar</t>
  </si>
  <si>
    <t>Smt. Chitra Dwivedi</t>
  </si>
  <si>
    <t>7th pay arreae</t>
  </si>
  <si>
    <t>Ms. Ekta</t>
  </si>
  <si>
    <t>N.P.S./P.P.F.</t>
  </si>
  <si>
    <t>Shri Ram Asheesh Pal</t>
  </si>
  <si>
    <t>Dr. Satguru Sharan Vidyarthi</t>
  </si>
  <si>
    <t>Shri Ram Asray Gupta</t>
  </si>
  <si>
    <t>Shri Satyam Sarvesh Tripathi</t>
  </si>
  <si>
    <t>Shri Ram Sumiran</t>
  </si>
  <si>
    <t>Shri Shyam Lal</t>
  </si>
  <si>
    <t>Shri Rajendra Prasad Singh</t>
  </si>
  <si>
    <t>Shri Ram Sunder</t>
  </si>
  <si>
    <t>Shri Rishi Sinha</t>
  </si>
  <si>
    <t>Sushil Kumar Maurya</t>
  </si>
  <si>
    <t>Ram Asray S/0 Medi Lal</t>
  </si>
  <si>
    <t>ACP Arrear</t>
  </si>
  <si>
    <t>Shri Ganga Vishun</t>
  </si>
  <si>
    <t>Shri Niraj Chaurasia</t>
  </si>
  <si>
    <t>Shri Pramod Kumar (Library)</t>
  </si>
  <si>
    <t>7th Pay Arrear</t>
  </si>
  <si>
    <t>Shri Manoj Kumar (S/0 Ram Sanehi)</t>
  </si>
  <si>
    <t>Shri Ghanshyam</t>
  </si>
  <si>
    <t>Shri Sandeep Kumar</t>
  </si>
  <si>
    <t>Shri Pankaj Kumar</t>
  </si>
  <si>
    <t>Shri Vinay Kumar</t>
  </si>
  <si>
    <t>Shri Trilochan Kant Shukla</t>
  </si>
  <si>
    <t xml:space="preserve">Smt. Savitri Devi </t>
  </si>
  <si>
    <t xml:space="preserve">Smt. Vidya Devi </t>
  </si>
  <si>
    <t xml:space="preserve">Shri Ram Milan </t>
  </si>
  <si>
    <t>Shri Pramod Kumar S/O/ Ram Adhar(Sanskrit)</t>
  </si>
  <si>
    <t>Shri Anand Prakash</t>
  </si>
  <si>
    <t>Shri Panchraj</t>
  </si>
  <si>
    <t>Shri Ramesh Kumar</t>
  </si>
  <si>
    <t>Shri Manoj Kumar (S/o Ram Kumar)</t>
  </si>
  <si>
    <t>Shri Hans Raj</t>
  </si>
  <si>
    <t>Shri Baij Nath</t>
  </si>
  <si>
    <t>SGV150357G</t>
  </si>
  <si>
    <t>lkekU; ns;d izi= &amp;105 dk layXud&amp;laLFkkokj@Cykdokj vClVSªDV osru fcy</t>
  </si>
  <si>
    <t>dks"kkxkj dk dksM &amp; 45</t>
  </si>
  <si>
    <t>dks"kkxkj dk dksM&amp;</t>
  </si>
  <si>
    <t>ekg &amp;</t>
  </si>
  <si>
    <t>ys[kk 'kh"kZd dk dksM&amp;</t>
  </si>
  <si>
    <t>2071          01</t>
  </si>
  <si>
    <t>vk0fo0v0 &amp;</t>
  </si>
  <si>
    <t>{ks=h; mPp f'k{kk vf/kdkjh] y[kuÅ</t>
  </si>
  <si>
    <t>ns;d dh ldy jkf'k</t>
  </si>
  <si>
    <t>dVkSrh</t>
  </si>
  <si>
    <t>dqy dVkSrh dk ;kssx</t>
  </si>
  <si>
    <t>vU;</t>
  </si>
  <si>
    <t>th0ih0,Q0</t>
  </si>
  <si>
    <t xml:space="preserve"> 'ks"k</t>
  </si>
  <si>
    <t>v        2071 &amp; isa'ku rFkk vU; lsokfuo`fRr fgr ykHk</t>
  </si>
  <si>
    <t xml:space="preserve">          01   &amp; flfoy</t>
  </si>
  <si>
    <t xml:space="preserve">          117  &amp;  fu/kkZZfjr va'knku isa'ku Ldhe ds fy, ljdkjh va'knku </t>
  </si>
  <si>
    <t xml:space="preserve">          02  &amp; lgk;rk izkIr f'k{k.k laLFkkvksa dss f'k{kd@ f'k{k.ksRrj deZpkfj;ksa ds fy, fV;j &amp;1</t>
  </si>
  <si>
    <t xml:space="preserve">          03  &amp; jkT; ljdkj dk va'knku</t>
  </si>
  <si>
    <t>Qhjkst xka/kh dkyst] jk;cjssyh</t>
  </si>
  <si>
    <t>&amp;</t>
  </si>
  <si>
    <r>
      <t xml:space="preserve">dks"kkxkj dk uke &amp; tuin &amp; jk;cjsyh </t>
    </r>
    <r>
      <rPr>
        <b/>
        <sz val="16"/>
        <rFont val="Arial"/>
        <family val="2"/>
      </rPr>
      <t>(</t>
    </r>
    <r>
      <rPr>
        <b/>
        <sz val="16"/>
        <rFont val="Kruti Dev 010"/>
      </rPr>
      <t>m0iz0</t>
    </r>
    <r>
      <rPr>
        <b/>
        <sz val="16"/>
        <rFont val="Arial"/>
        <family val="2"/>
      </rPr>
      <t>)</t>
    </r>
  </si>
  <si>
    <t>N.P.S.     14 %</t>
  </si>
  <si>
    <t xml:space="preserve">{ks=h; mPp f'k{kk vf/kdkjh] </t>
  </si>
  <si>
    <r>
      <t>y[kuÅ</t>
    </r>
    <r>
      <rPr>
        <b/>
        <sz val="14"/>
        <rFont val="Arial"/>
        <family val="2"/>
      </rPr>
      <t xml:space="preserve"> (</t>
    </r>
    <r>
      <rPr>
        <b/>
        <sz val="14"/>
        <rFont val="Kruti Dev 010"/>
      </rPr>
      <t>m0iz0</t>
    </r>
    <r>
      <rPr>
        <b/>
        <sz val="14"/>
        <rFont val="Arial"/>
        <family val="2"/>
      </rPr>
      <t>)</t>
    </r>
  </si>
  <si>
    <r>
      <t xml:space="preserve">tuin dk uke&amp;  jk;cjsyh </t>
    </r>
    <r>
      <rPr>
        <b/>
        <sz val="16"/>
        <rFont val="Arial"/>
        <family val="2"/>
      </rPr>
      <t>(</t>
    </r>
    <r>
      <rPr>
        <b/>
        <sz val="16"/>
        <rFont val="Kruti Dev 010"/>
      </rPr>
      <t>m0iz0</t>
    </r>
    <r>
      <rPr>
        <b/>
        <sz val="16"/>
        <rFont val="Arial"/>
        <family val="2"/>
      </rPr>
      <t>)</t>
    </r>
  </si>
  <si>
    <t>TOTAL PAYMENTS (DEC-2019)</t>
  </si>
  <si>
    <t>TOTAL PAYMENTS (NOV. 2019)</t>
  </si>
  <si>
    <t>fnlEcj&amp;19</t>
  </si>
  <si>
    <r>
      <t>10</t>
    </r>
    <r>
      <rPr>
        <b/>
        <sz val="12"/>
        <rFont val="Arial"/>
        <family val="2"/>
      </rPr>
      <t>% NPS</t>
    </r>
    <r>
      <rPr>
        <b/>
        <sz val="18"/>
        <rFont val="Arial"/>
        <family val="2"/>
      </rPr>
      <t xml:space="preserve"> </t>
    </r>
    <r>
      <rPr>
        <b/>
        <sz val="18"/>
        <rFont val="Kruti Dev 010"/>
      </rPr>
      <t>dVkSrh osru fnlEcj&amp;2019</t>
    </r>
  </si>
  <si>
    <r>
      <t>14</t>
    </r>
    <r>
      <rPr>
        <b/>
        <sz val="12"/>
        <rFont val="Arial"/>
        <family val="2"/>
      </rPr>
      <t>% NPS</t>
    </r>
    <r>
      <rPr>
        <b/>
        <sz val="18"/>
        <rFont val="Arial"/>
        <family val="2"/>
      </rPr>
      <t xml:space="preserve"> </t>
    </r>
    <r>
      <rPr>
        <b/>
        <sz val="18"/>
        <rFont val="Kruti Dev 010"/>
      </rPr>
      <t>dVkSrh osru fnlEcj&amp;2019</t>
    </r>
  </si>
  <si>
    <t>fnlEcj&amp;2019</t>
  </si>
  <si>
    <t>DEC</t>
  </si>
  <si>
    <t>TOTAL PAYMENTS(NOV- 2019)</t>
  </si>
  <si>
    <t>EIGHT LACS TWENTY FIVE THOUSAND SEVEN HUNDRED  ONLY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</si>
</sst>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71">
    <font>
      <sz val="10"/>
      <name val="Arial"/>
    </font>
    <font>
      <sz val="12"/>
      <name val="Arial"/>
      <family val="2"/>
    </font>
    <font>
      <sz val="16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name val="Amar"/>
      <family val="5"/>
    </font>
    <font>
      <sz val="16"/>
      <name val="Kruti Dev 010"/>
    </font>
    <font>
      <b/>
      <sz val="12"/>
      <name val="Arial"/>
      <family val="2"/>
    </font>
    <font>
      <sz val="20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4"/>
      <name val="Kruti Dev 010"/>
    </font>
    <font>
      <b/>
      <sz val="14"/>
      <name val="Kruti Dev 010"/>
    </font>
    <font>
      <b/>
      <sz val="11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Agency FB"/>
      <family val="2"/>
    </font>
    <font>
      <sz val="16"/>
      <name val="Kruti Dev 011"/>
    </font>
    <font>
      <b/>
      <sz val="16"/>
      <name val="Kruti Dev 01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20"/>
      <name val="Times New Roman"/>
      <family val="1"/>
    </font>
    <font>
      <sz val="20"/>
      <color indexed="8"/>
      <name val="Times New Roman"/>
      <family val="1"/>
    </font>
    <font>
      <b/>
      <sz val="20"/>
      <name val="Times New Roman"/>
      <family val="1"/>
    </font>
    <font>
      <b/>
      <sz val="15"/>
      <name val="Arial"/>
      <family val="2"/>
    </font>
    <font>
      <sz val="22"/>
      <color indexed="8"/>
      <name val="Arial"/>
      <family val="2"/>
    </font>
    <font>
      <b/>
      <sz val="18"/>
      <color indexed="8"/>
      <name val="Times New Roman"/>
      <family val="1"/>
    </font>
    <font>
      <b/>
      <sz val="24"/>
      <color indexed="8"/>
      <name val="Times New Roman"/>
      <family val="1"/>
    </font>
    <font>
      <b/>
      <sz val="20"/>
      <color indexed="8"/>
      <name val="Times New Roman"/>
      <family val="1"/>
    </font>
    <font>
      <b/>
      <sz val="24"/>
      <color indexed="8"/>
      <name val="Arial"/>
      <family val="2"/>
    </font>
    <font>
      <u/>
      <sz val="16"/>
      <name val="Arial"/>
      <family val="2"/>
    </font>
    <font>
      <b/>
      <sz val="20"/>
      <name val="Arial"/>
      <family val="2"/>
    </font>
    <font>
      <sz val="16"/>
      <color indexed="8"/>
      <name val="Arial"/>
      <family val="2"/>
    </font>
    <font>
      <sz val="15"/>
      <name val="Arial"/>
      <family val="2"/>
    </font>
    <font>
      <b/>
      <sz val="15"/>
      <color theme="1"/>
      <name val="Arial"/>
      <family val="2"/>
    </font>
    <font>
      <b/>
      <u/>
      <sz val="20"/>
      <name val="Kruti Dev 010"/>
    </font>
    <font>
      <b/>
      <sz val="16"/>
      <name val="Kruti Dev 010"/>
    </font>
    <font>
      <sz val="14"/>
      <name val="Times New Roman"/>
      <family val="1"/>
    </font>
    <font>
      <b/>
      <u/>
      <sz val="22"/>
      <name val="Kruti Dev 010"/>
    </font>
    <font>
      <b/>
      <sz val="18"/>
      <name val="Kruti Dev 010"/>
    </font>
    <font>
      <b/>
      <u/>
      <sz val="16"/>
      <name val="Kruti Dev 010"/>
    </font>
    <font>
      <b/>
      <u/>
      <sz val="14"/>
      <name val="Kruti Dev 010"/>
    </font>
    <font>
      <sz val="18"/>
      <color indexed="8"/>
      <name val="Arial"/>
      <family val="2"/>
    </font>
    <font>
      <b/>
      <sz val="16"/>
      <color indexed="8"/>
      <name val="Times New Roman"/>
      <family val="1"/>
    </font>
    <font>
      <sz val="18"/>
      <name val="Arial"/>
      <family val="2"/>
    </font>
    <font>
      <b/>
      <sz val="20"/>
      <color indexed="8"/>
      <name val="Arial"/>
      <family val="2"/>
    </font>
    <font>
      <b/>
      <sz val="26"/>
      <color indexed="8"/>
      <name val="Times New Roman"/>
      <family val="1"/>
    </font>
    <font>
      <sz val="12"/>
      <name val="Kruti Dev 010"/>
    </font>
    <font>
      <sz val="12"/>
      <color theme="1"/>
      <name val="Arial"/>
      <family val="2"/>
    </font>
    <font>
      <sz val="10"/>
      <name val="Arial"/>
      <family val="2"/>
    </font>
    <font>
      <sz val="9.5"/>
      <name val="Arial"/>
      <family val="2"/>
    </font>
    <font>
      <b/>
      <i/>
      <sz val="16"/>
      <name val="Arial"/>
      <family val="2"/>
    </font>
    <font>
      <sz val="14"/>
      <name val="Kruti Dev 010 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3"/>
      <name val="Arial"/>
      <family val="2"/>
    </font>
    <font>
      <sz val="36"/>
      <name val="Kruti Dev 010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4" fillId="0" borderId="0"/>
    <xf numFmtId="43" fontId="64" fillId="0" borderId="0" applyFont="0" applyFill="0" applyBorder="0" applyAlignment="0" applyProtection="0"/>
  </cellStyleXfs>
  <cellXfs count="632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2" fontId="4" fillId="0" borderId="0" xfId="0" applyNumberFormat="1" applyFont="1"/>
    <xf numFmtId="2" fontId="5" fillId="0" borderId="0" xfId="0" applyNumberFormat="1" applyFont="1"/>
    <xf numFmtId="0" fontId="7" fillId="0" borderId="1" xfId="0" applyFont="1" applyBorder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vertical="top" wrapText="1"/>
    </xf>
    <xf numFmtId="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2" fontId="4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0" xfId="0" applyFont="1"/>
    <xf numFmtId="2" fontId="4" fillId="0" borderId="0" xfId="0" applyNumberFormat="1" applyFont="1" applyBorder="1"/>
    <xf numFmtId="0" fontId="5" fillId="0" borderId="0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5" fillId="0" borderId="1" xfId="0" applyFont="1" applyBorder="1" applyAlignment="1">
      <alignment horizontal="center" vertical="top"/>
    </xf>
    <xf numFmtId="0" fontId="8" fillId="0" borderId="1" xfId="0" applyFont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Border="1"/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1" fillId="0" borderId="1" xfId="0" applyFont="1" applyBorder="1" applyAlignment="1">
      <alignment horizontal="center" vertical="top" wrapText="1"/>
    </xf>
    <xf numFmtId="9" fontId="5" fillId="0" borderId="1" xfId="0" applyNumberFormat="1" applyFont="1" applyBorder="1" applyAlignment="1">
      <alignment horizontal="center" vertical="top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" fontId="4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shrinkToFit="1"/>
    </xf>
    <xf numFmtId="0" fontId="15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5" fillId="0" borderId="1" xfId="1" quotePrefix="1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7" fontId="15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5" fillId="0" borderId="1" xfId="0" applyFont="1" applyFill="1" applyBorder="1"/>
    <xf numFmtId="2" fontId="5" fillId="0" borderId="1" xfId="0" applyNumberFormat="1" applyFont="1" applyBorder="1" applyAlignment="1">
      <alignment horizontal="center" vertical="top"/>
    </xf>
    <xf numFmtId="2" fontId="5" fillId="0" borderId="1" xfId="0" applyNumberFormat="1" applyFont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0" borderId="5" xfId="1" applyFont="1" applyFill="1" applyBorder="1" applyAlignment="1">
      <alignment horizontal="left" vertical="center" wrapText="1"/>
    </xf>
    <xf numFmtId="0" fontId="15" fillId="0" borderId="5" xfId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15" fillId="0" borderId="4" xfId="1" applyFont="1" applyFill="1" applyBorder="1" applyAlignment="1">
      <alignment horizontal="left" vertical="center" wrapText="1"/>
    </xf>
    <xf numFmtId="0" fontId="15" fillId="0" borderId="4" xfId="1" applyFont="1" applyFill="1" applyBorder="1" applyAlignment="1">
      <alignment horizontal="center" vertical="center" wrapText="1"/>
    </xf>
    <xf numFmtId="0" fontId="15" fillId="0" borderId="4" xfId="1" quotePrefix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0" fontId="19" fillId="0" borderId="0" xfId="0" applyFont="1"/>
    <xf numFmtId="0" fontId="20" fillId="0" borderId="0" xfId="0" applyFont="1" applyBorder="1"/>
    <xf numFmtId="2" fontId="19" fillId="0" borderId="0" xfId="0" applyNumberFormat="1" applyFont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17" fontId="6" fillId="0" borderId="1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3" fillId="0" borderId="1" xfId="0" applyFont="1" applyBorder="1" applyAlignment="1">
      <alignment vertical="top" wrapText="1"/>
    </xf>
    <xf numFmtId="0" fontId="24" fillId="0" borderId="0" xfId="0" applyFont="1" applyAlignment="1">
      <alignment horizontal="left" indent="15"/>
    </xf>
    <xf numFmtId="0" fontId="25" fillId="0" borderId="0" xfId="0" applyFont="1" applyAlignment="1">
      <alignment horizontal="left" indent="15"/>
    </xf>
    <xf numFmtId="0" fontId="25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17" fontId="23" fillId="0" borderId="1" xfId="0" applyNumberFormat="1" applyFont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right" vertical="top" wrapText="1"/>
    </xf>
    <xf numFmtId="0" fontId="23" fillId="0" borderId="0" xfId="0" applyFont="1" applyBorder="1" applyAlignment="1">
      <alignment horizontal="center" vertical="top" wrapText="1"/>
    </xf>
    <xf numFmtId="0" fontId="25" fillId="0" borderId="0" xfId="0" applyFont="1" applyBorder="1" applyAlignment="1">
      <alignment horizontal="right" vertical="top" wrapText="1"/>
    </xf>
    <xf numFmtId="0" fontId="25" fillId="0" borderId="0" xfId="0" applyFont="1" applyBorder="1" applyAlignment="1">
      <alignment vertical="top" wrapText="1"/>
    </xf>
    <xf numFmtId="0" fontId="23" fillId="0" borderId="0" xfId="0" applyFont="1" applyBorder="1" applyAlignment="1">
      <alignment vertical="top" wrapText="1"/>
    </xf>
    <xf numFmtId="0" fontId="25" fillId="0" borderId="7" xfId="0" applyFont="1" applyBorder="1" applyAlignment="1">
      <alignment vertical="top" wrapText="1"/>
    </xf>
    <xf numFmtId="0" fontId="16" fillId="0" borderId="0" xfId="0" applyFont="1"/>
    <xf numFmtId="0" fontId="27" fillId="0" borderId="1" xfId="0" applyFont="1" applyBorder="1" applyAlignment="1">
      <alignment horizontal="center" vertical="top" wrapText="1"/>
    </xf>
    <xf numFmtId="0" fontId="23" fillId="2" borderId="0" xfId="0" applyFont="1" applyFill="1" applyBorder="1" applyAlignment="1">
      <alignment horizontal="center" vertical="top" wrapText="1"/>
    </xf>
    <xf numFmtId="0" fontId="25" fillId="2" borderId="0" xfId="0" applyFont="1" applyFill="1" applyBorder="1" applyAlignment="1">
      <alignment horizontal="right" vertical="top" wrapText="1"/>
    </xf>
    <xf numFmtId="0" fontId="23" fillId="2" borderId="0" xfId="0" applyFont="1" applyFill="1" applyBorder="1" applyAlignment="1">
      <alignment vertical="top" wrapText="1"/>
    </xf>
    <xf numFmtId="0" fontId="25" fillId="2" borderId="0" xfId="0" applyFont="1" applyFill="1" applyBorder="1" applyAlignment="1">
      <alignment vertical="top" wrapText="1"/>
    </xf>
    <xf numFmtId="0" fontId="23" fillId="0" borderId="1" xfId="0" applyFont="1" applyBorder="1"/>
    <xf numFmtId="0" fontId="0" fillId="0" borderId="1" xfId="0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right" vertical="top" wrapText="1"/>
    </xf>
    <xf numFmtId="1" fontId="23" fillId="0" borderId="1" xfId="0" applyNumberFormat="1" applyFont="1" applyBorder="1" applyAlignment="1">
      <alignment vertical="top" wrapText="1"/>
    </xf>
    <xf numFmtId="2" fontId="25" fillId="0" borderId="1" xfId="0" applyNumberFormat="1" applyFont="1" applyBorder="1" applyAlignment="1">
      <alignment vertical="top" wrapText="1"/>
    </xf>
    <xf numFmtId="0" fontId="0" fillId="0" borderId="0" xfId="0" applyAlignment="1"/>
    <xf numFmtId="0" fontId="25" fillId="0" borderId="0" xfId="0" applyFont="1" applyBorder="1" applyAlignment="1">
      <alignment horizontal="left" indent="15"/>
    </xf>
    <xf numFmtId="17" fontId="23" fillId="0" borderId="0" xfId="0" applyNumberFormat="1" applyFont="1" applyBorder="1" applyAlignment="1">
      <alignment vertical="top" wrapText="1"/>
    </xf>
    <xf numFmtId="0" fontId="23" fillId="0" borderId="0" xfId="0" applyFont="1" applyBorder="1"/>
    <xf numFmtId="0" fontId="24" fillId="0" borderId="0" xfId="0" applyFont="1" applyBorder="1" applyAlignment="1">
      <alignment horizontal="left" indent="15"/>
    </xf>
    <xf numFmtId="0" fontId="25" fillId="0" borderId="0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vertical="top" wrapText="1"/>
    </xf>
    <xf numFmtId="0" fontId="23" fillId="0" borderId="7" xfId="0" applyFont="1" applyBorder="1" applyAlignment="1">
      <alignment vertical="top" wrapText="1"/>
    </xf>
    <xf numFmtId="2" fontId="25" fillId="0" borderId="0" xfId="0" applyNumberFormat="1" applyFont="1" applyBorder="1" applyAlignment="1">
      <alignment vertical="top" wrapText="1"/>
    </xf>
    <xf numFmtId="1" fontId="2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2" fontId="29" fillId="0" borderId="1" xfId="0" applyNumberFormat="1" applyFont="1" applyBorder="1" applyAlignment="1">
      <alignment horizontal="center"/>
    </xf>
    <xf numFmtId="0" fontId="29" fillId="0" borderId="1" xfId="0" quotePrefix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30" fillId="0" borderId="0" xfId="0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31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2" fontId="30" fillId="0" borderId="0" xfId="0" applyNumberFormat="1" applyFont="1" applyBorder="1" applyAlignment="1">
      <alignment horizontal="left"/>
    </xf>
    <xf numFmtId="0" fontId="32" fillId="0" borderId="0" xfId="0" applyFont="1" applyBorder="1" applyAlignment="1">
      <alignment horizontal="left"/>
    </xf>
    <xf numFmtId="2" fontId="25" fillId="0" borderId="0" xfId="0" applyNumberFormat="1" applyFont="1" applyBorder="1" applyAlignment="1">
      <alignment horizontal="left"/>
    </xf>
    <xf numFmtId="0" fontId="33" fillId="0" borderId="0" xfId="0" applyFont="1" applyBorder="1" applyAlignment="1">
      <alignment horizontal="left"/>
    </xf>
    <xf numFmtId="1" fontId="30" fillId="0" borderId="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9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34" fillId="0" borderId="0" xfId="0" applyFont="1" applyBorder="1" applyAlignment="1">
      <alignment horizontal="left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39" fillId="0" borderId="1" xfId="0" applyFont="1" applyBorder="1" applyAlignment="1">
      <alignment horizontal="center" vertical="center" wrapText="1"/>
    </xf>
    <xf numFmtId="1" fontId="39" fillId="0" borderId="1" xfId="0" applyNumberFormat="1" applyFont="1" applyBorder="1" applyAlignment="1">
      <alignment horizontal="center" vertical="center" wrapText="1"/>
    </xf>
    <xf numFmtId="2" fontId="39" fillId="0" borderId="1" xfId="0" applyNumberFormat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left"/>
    </xf>
    <xf numFmtId="0" fontId="40" fillId="0" borderId="1" xfId="0" applyFont="1" applyBorder="1" applyAlignment="1">
      <alignment horizontal="left" vertical="center"/>
    </xf>
    <xf numFmtId="1" fontId="38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 shrinkToFit="1"/>
    </xf>
    <xf numFmtId="0" fontId="2" fillId="0" borderId="1" xfId="0" applyFont="1" applyBorder="1" applyAlignment="1">
      <alignment vertical="center" wrapText="1"/>
    </xf>
    <xf numFmtId="9" fontId="2" fillId="0" borderId="1" xfId="0" applyNumberFormat="1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Border="1"/>
    <xf numFmtId="2" fontId="2" fillId="0" borderId="0" xfId="0" applyNumberFormat="1" applyFont="1" applyBorder="1"/>
    <xf numFmtId="0" fontId="2" fillId="0" borderId="1" xfId="0" applyFont="1" applyFill="1" applyBorder="1" applyAlignment="1">
      <alignment vertical="center"/>
    </xf>
    <xf numFmtId="0" fontId="41" fillId="0" borderId="0" xfId="0" applyFont="1"/>
    <xf numFmtId="2" fontId="41" fillId="0" borderId="0" xfId="0" applyNumberFormat="1" applyFont="1" applyAlignment="1">
      <alignment horizontal="center"/>
    </xf>
    <xf numFmtId="1" fontId="40" fillId="0" borderId="1" xfId="0" quotePrefix="1" applyNumberFormat="1" applyFont="1" applyBorder="1" applyAlignment="1">
      <alignment horizontal="center" vertical="center"/>
    </xf>
    <xf numFmtId="1" fontId="40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left" vertical="center"/>
    </xf>
    <xf numFmtId="1" fontId="43" fillId="0" borderId="1" xfId="0" quotePrefix="1" applyNumberFormat="1" applyFont="1" applyBorder="1" applyAlignment="1">
      <alignment horizontal="center" vertical="center"/>
    </xf>
    <xf numFmtId="1" fontId="43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" fontId="2" fillId="0" borderId="1" xfId="0" quotePrefix="1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43" fillId="0" borderId="1" xfId="0" quotePrefix="1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2" fontId="3" fillId="0" borderId="5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5" fillId="0" borderId="0" xfId="0" applyFont="1" applyAlignment="1">
      <alignment wrapText="1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 shrinkToFi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7" fontId="15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vertical="center"/>
    </xf>
    <xf numFmtId="1" fontId="35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5" fillId="0" borderId="1" xfId="0" applyFont="1" applyBorder="1"/>
    <xf numFmtId="14" fontId="35" fillId="0" borderId="1" xfId="0" applyNumberFormat="1" applyFont="1" applyBorder="1" applyAlignment="1">
      <alignment horizontal="left" vertical="center"/>
    </xf>
    <xf numFmtId="0" fontId="35" fillId="0" borderId="1" xfId="0" applyFont="1" applyBorder="1" applyAlignment="1">
      <alignment horizontal="center" vertical="center" wrapText="1" shrinkToFit="1"/>
    </xf>
    <xf numFmtId="9" fontId="35" fillId="0" borderId="1" xfId="0" applyNumberFormat="1" applyFont="1" applyBorder="1" applyAlignment="1">
      <alignment horizontal="center" vertical="center" wrapText="1"/>
    </xf>
    <xf numFmtId="2" fontId="35" fillId="0" borderId="1" xfId="0" applyNumberFormat="1" applyFont="1" applyBorder="1" applyAlignment="1">
      <alignment horizontal="center" vertical="center" wrapText="1"/>
    </xf>
    <xf numFmtId="2" fontId="35" fillId="0" borderId="1" xfId="0" applyNumberFormat="1" applyFont="1" applyBorder="1"/>
    <xf numFmtId="1" fontId="35" fillId="0" borderId="1" xfId="0" applyNumberFormat="1" applyFont="1" applyBorder="1" applyAlignment="1">
      <alignment vertical="center"/>
    </xf>
    <xf numFmtId="2" fontId="35" fillId="0" borderId="1" xfId="0" applyNumberFormat="1" applyFont="1" applyBorder="1" applyAlignment="1">
      <alignment vertical="center"/>
    </xf>
    <xf numFmtId="0" fontId="35" fillId="0" borderId="1" xfId="0" applyFont="1" applyBorder="1" applyAlignment="1">
      <alignment horizontal="left" vertical="center"/>
    </xf>
    <xf numFmtId="2" fontId="35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 wrapText="1"/>
    </xf>
    <xf numFmtId="9" fontId="35" fillId="0" borderId="1" xfId="0" applyNumberFormat="1" applyFont="1" applyBorder="1" applyAlignment="1">
      <alignment vertical="center" wrapText="1"/>
    </xf>
    <xf numFmtId="2" fontId="35" fillId="0" borderId="1" xfId="0" applyNumberFormat="1" applyFont="1" applyBorder="1" applyAlignment="1">
      <alignment vertical="center" wrapText="1"/>
    </xf>
    <xf numFmtId="0" fontId="45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14" fontId="35" fillId="0" borderId="1" xfId="0" applyNumberFormat="1" applyFont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1" xfId="0" applyFont="1" applyBorder="1"/>
    <xf numFmtId="0" fontId="10" fillId="0" borderId="16" xfId="0" applyFont="1" applyBorder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Border="1" applyAlignment="1">
      <alignment vertical="top"/>
    </xf>
    <xf numFmtId="1" fontId="1" fillId="0" borderId="1" xfId="0" applyNumberFormat="1" applyFont="1" applyBorder="1" applyAlignment="1">
      <alignment horizontal="center" vertical="center"/>
    </xf>
    <xf numFmtId="0" fontId="28" fillId="0" borderId="0" xfId="0" applyFont="1" applyAlignment="1">
      <alignment vertical="top" wrapText="1"/>
    </xf>
    <xf numFmtId="0" fontId="51" fillId="0" borderId="0" xfId="0" applyFont="1"/>
    <xf numFmtId="0" fontId="52" fillId="0" borderId="0" xfId="0" applyFont="1" applyBorder="1" applyAlignment="1">
      <alignment vertical="center"/>
    </xf>
    <xf numFmtId="0" fontId="19" fillId="0" borderId="1" xfId="0" applyFont="1" applyBorder="1"/>
    <xf numFmtId="0" fontId="30" fillId="0" borderId="1" xfId="0" applyFont="1" applyBorder="1" applyAlignment="1">
      <alignment horizontal="center"/>
    </xf>
    <xf numFmtId="1" fontId="30" fillId="0" borderId="1" xfId="0" applyNumberFormat="1" applyFont="1" applyBorder="1" applyAlignment="1">
      <alignment horizontal="center" vertical="center"/>
    </xf>
    <xf numFmtId="1" fontId="53" fillId="0" borderId="1" xfId="0" quotePrefix="1" applyNumberFormat="1" applyFont="1" applyBorder="1" applyAlignment="1">
      <alignment horizontal="center" vertical="center"/>
    </xf>
    <xf numFmtId="0" fontId="54" fillId="0" borderId="1" xfId="0" applyFont="1" applyBorder="1" applyAlignment="1">
      <alignment horizontal="left" vertical="center" wrapText="1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left" vertical="center"/>
    </xf>
    <xf numFmtId="1" fontId="53" fillId="0" borderId="1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vertical="center"/>
    </xf>
    <xf numFmtId="0" fontId="55" fillId="0" borderId="0" xfId="0" applyFont="1" applyBorder="1" applyAlignment="1">
      <alignment horizontal="left" vertical="center"/>
    </xf>
    <xf numFmtId="1" fontId="55" fillId="0" borderId="1" xfId="0" quotePrefix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1" fontId="55" fillId="0" borderId="1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3" fillId="0" borderId="1" xfId="0" quotePrefix="1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1" fontId="37" fillId="0" borderId="1" xfId="0" applyNumberFormat="1" applyFont="1" applyBorder="1" applyAlignment="1">
      <alignment horizontal="center" vertical="center" wrapText="1"/>
    </xf>
    <xf numFmtId="2" fontId="37" fillId="0" borderId="1" xfId="0" applyNumberFormat="1" applyFont="1" applyBorder="1" applyAlignment="1">
      <alignment horizontal="center" vertical="center" wrapText="1"/>
    </xf>
    <xf numFmtId="0" fontId="56" fillId="0" borderId="1" xfId="0" applyFont="1" applyBorder="1" applyAlignment="1">
      <alignment horizontal="left" vertical="center"/>
    </xf>
    <xf numFmtId="1" fontId="56" fillId="0" borderId="1" xfId="0" quotePrefix="1" applyNumberFormat="1" applyFont="1" applyBorder="1" applyAlignment="1">
      <alignment horizontal="center" vertical="center"/>
    </xf>
    <xf numFmtId="1" fontId="56" fillId="0" borderId="1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  <xf numFmtId="1" fontId="57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19" fillId="0" borderId="1" xfId="0" applyFont="1" applyBorder="1" applyAlignment="1">
      <alignment horizontal="center"/>
    </xf>
    <xf numFmtId="0" fontId="58" fillId="0" borderId="0" xfId="0" applyFont="1" applyBorder="1"/>
    <xf numFmtId="0" fontId="58" fillId="0" borderId="0" xfId="0" applyFont="1" applyBorder="1" applyAlignment="1">
      <alignment horizontal="center"/>
    </xf>
    <xf numFmtId="0" fontId="19" fillId="0" borderId="17" xfId="0" applyFont="1" applyBorder="1"/>
    <xf numFmtId="0" fontId="19" fillId="0" borderId="0" xfId="0" applyFont="1" applyBorder="1" applyAlignment="1"/>
    <xf numFmtId="0" fontId="19" fillId="0" borderId="6" xfId="0" applyFont="1" applyBorder="1" applyAlignment="1"/>
    <xf numFmtId="0" fontId="19" fillId="0" borderId="6" xfId="0" applyFont="1" applyBorder="1"/>
    <xf numFmtId="0" fontId="19" fillId="0" borderId="0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18" fillId="0" borderId="0" xfId="0" applyFont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/>
    </xf>
    <xf numFmtId="0" fontId="28" fillId="0" borderId="7" xfId="0" applyFont="1" applyBorder="1" applyAlignment="1">
      <alignment horizontal="left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8" fillId="0" borderId="2" xfId="0" applyFont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55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18" fillId="0" borderId="0" xfId="0" applyFont="1"/>
    <xf numFmtId="2" fontId="18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18" fillId="0" borderId="0" xfId="0" applyNumberFormat="1" applyFont="1" applyAlignment="1">
      <alignment horizontal="left" vertical="center"/>
    </xf>
    <xf numFmtId="1" fontId="5" fillId="0" borderId="1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1" fillId="0" borderId="0" xfId="0" applyFont="1"/>
    <xf numFmtId="0" fontId="1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60" fillId="0" borderId="14" xfId="0" applyFont="1" applyBorder="1" applyAlignment="1">
      <alignment horizontal="center" vertical="center"/>
    </xf>
    <xf numFmtId="0" fontId="60" fillId="0" borderId="6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63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6" fillId="0" borderId="3" xfId="0" applyFont="1" applyBorder="1" applyAlignment="1">
      <alignment horizontal="left" vertical="center"/>
    </xf>
    <xf numFmtId="0" fontId="66" fillId="0" borderId="0" xfId="0" applyFont="1"/>
    <xf numFmtId="0" fontId="67" fillId="0" borderId="5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67" fillId="0" borderId="0" xfId="0" applyFont="1"/>
    <xf numFmtId="16" fontId="0" fillId="0" borderId="1" xfId="0" applyNumberForma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66" fillId="0" borderId="3" xfId="0" applyFont="1" applyBorder="1"/>
    <xf numFmtId="0" fontId="0" fillId="0" borderId="4" xfId="0" applyBorder="1"/>
    <xf numFmtId="0" fontId="65" fillId="0" borderId="4" xfId="0" applyFont="1" applyBorder="1" applyAlignment="1">
      <alignment horizontal="center" vertical="center"/>
    </xf>
    <xf numFmtId="0" fontId="0" fillId="0" borderId="11" xfId="0" applyBorder="1"/>
    <xf numFmtId="0" fontId="65" fillId="0" borderId="5" xfId="0" applyFont="1" applyBorder="1" applyAlignment="1">
      <alignment horizontal="center" vertical="center"/>
    </xf>
    <xf numFmtId="0" fontId="66" fillId="0" borderId="0" xfId="0" applyFont="1" applyBorder="1" applyAlignment="1">
      <alignment horizontal="left" vertical="center"/>
    </xf>
    <xf numFmtId="0" fontId="68" fillId="0" borderId="0" xfId="0" applyFont="1" applyAlignment="1">
      <alignment vertical="center"/>
    </xf>
    <xf numFmtId="0" fontId="66" fillId="0" borderId="0" xfId="0" applyFont="1" applyBorder="1"/>
    <xf numFmtId="0" fontId="67" fillId="0" borderId="0" xfId="0" applyFont="1" applyBorder="1"/>
    <xf numFmtId="0" fontId="0" fillId="0" borderId="5" xfId="0" applyBorder="1"/>
    <xf numFmtId="0" fontId="66" fillId="0" borderId="6" xfId="0" applyFont="1" applyBorder="1" applyAlignment="1">
      <alignment vertical="center"/>
    </xf>
    <xf numFmtId="0" fontId="66" fillId="0" borderId="0" xfId="0" applyFont="1" applyAlignment="1"/>
    <xf numFmtId="0" fontId="66" fillId="0" borderId="1" xfId="0" applyFont="1" applyBorder="1" applyAlignment="1">
      <alignment vertical="center"/>
    </xf>
    <xf numFmtId="43" fontId="66" fillId="0" borderId="0" xfId="2" applyFont="1" applyBorder="1" applyAlignment="1">
      <alignment vertical="center"/>
    </xf>
    <xf numFmtId="43" fontId="66" fillId="0" borderId="0" xfId="2" applyFont="1" applyBorder="1" applyAlignment="1"/>
    <xf numFmtId="0" fontId="66" fillId="0" borderId="0" xfId="0" applyFont="1" applyBorder="1" applyAlignment="1">
      <alignment vertical="center"/>
    </xf>
    <xf numFmtId="0" fontId="66" fillId="0" borderId="0" xfId="0" applyFont="1" applyBorder="1" applyAlignment="1"/>
    <xf numFmtId="0" fontId="67" fillId="0" borderId="0" xfId="0" applyFont="1" applyBorder="1" applyAlignment="1">
      <alignment horizontal="center"/>
    </xf>
    <xf numFmtId="0" fontId="66" fillId="0" borderId="9" xfId="0" applyFont="1" applyBorder="1" applyAlignment="1">
      <alignment horizontal="left" vertical="center"/>
    </xf>
    <xf numFmtId="0" fontId="6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47" fillId="0" borderId="1" xfId="0" applyFont="1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0" fontId="47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47" fillId="0" borderId="19" xfId="0" applyFont="1" applyBorder="1" applyAlignment="1">
      <alignment vertical="center"/>
    </xf>
    <xf numFmtId="0" fontId="47" fillId="0" borderId="19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6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2" fontId="18" fillId="0" borderId="7" xfId="0" applyNumberFormat="1" applyFont="1" applyBorder="1" applyAlignment="1">
      <alignment horizontal="left"/>
    </xf>
    <xf numFmtId="2" fontId="18" fillId="0" borderId="8" xfId="0" applyNumberFormat="1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2" fillId="0" borderId="8" xfId="0" applyFont="1" applyBorder="1" applyAlignment="1">
      <alignment horizontal="left"/>
    </xf>
    <xf numFmtId="2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28" fillId="0" borderId="0" xfId="0" applyFont="1" applyAlignment="1">
      <alignment horizontal="left" vertical="center" wrapText="1"/>
    </xf>
    <xf numFmtId="0" fontId="29" fillId="0" borderId="7" xfId="0" applyFont="1" applyBorder="1" applyAlignment="1">
      <alignment horizontal="left"/>
    </xf>
    <xf numFmtId="0" fontId="29" fillId="0" borderId="8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2" fontId="8" fillId="0" borderId="7" xfId="0" applyNumberFormat="1" applyFont="1" applyBorder="1" applyAlignment="1">
      <alignment horizontal="left"/>
    </xf>
    <xf numFmtId="2" fontId="8" fillId="0" borderId="8" xfId="0" applyNumberFormat="1" applyFont="1" applyBorder="1" applyAlignment="1">
      <alignment horizontal="left"/>
    </xf>
    <xf numFmtId="2" fontId="8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2" fontId="8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28" fillId="0" borderId="0" xfId="0" applyFont="1" applyAlignment="1">
      <alignment horizontal="left" vertical="top" wrapText="1"/>
    </xf>
    <xf numFmtId="0" fontId="28" fillId="0" borderId="1" xfId="0" applyFont="1" applyBorder="1" applyAlignment="1">
      <alignment horizontal="left"/>
    </xf>
    <xf numFmtId="0" fontId="28" fillId="0" borderId="7" xfId="0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2" fontId="18" fillId="0" borderId="7" xfId="0" applyNumberFormat="1" applyFont="1" applyBorder="1" applyAlignment="1">
      <alignment horizontal="center"/>
    </xf>
    <xf numFmtId="2" fontId="18" fillId="0" borderId="8" xfId="0" applyNumberFormat="1" applyFont="1" applyBorder="1" applyAlignment="1">
      <alignment horizontal="center"/>
    </xf>
    <xf numFmtId="0" fontId="28" fillId="0" borderId="2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9" fillId="0" borderId="1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top"/>
    </xf>
    <xf numFmtId="0" fontId="46" fillId="0" borderId="0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9" fillId="0" borderId="14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right"/>
    </xf>
    <xf numFmtId="0" fontId="47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60" fillId="0" borderId="6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3" xfId="0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0" fillId="0" borderId="24" xfId="0" applyBorder="1" applyAlignment="1"/>
    <xf numFmtId="0" fontId="0" fillId="0" borderId="25" xfId="0" applyBorder="1" applyAlignment="1"/>
    <xf numFmtId="0" fontId="16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0" fillId="0" borderId="21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60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0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0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0" fillId="0" borderId="7" xfId="0" applyFont="1" applyBorder="1" applyAlignment="1">
      <alignment horizontal="left" vertical="center"/>
    </xf>
    <xf numFmtId="0" fontId="60" fillId="0" borderId="2" xfId="0" applyFont="1" applyBorder="1" applyAlignment="1">
      <alignment horizontal="left" vertical="center"/>
    </xf>
    <xf numFmtId="0" fontId="60" fillId="0" borderId="2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left" vertical="center"/>
    </xf>
    <xf numFmtId="2" fontId="11" fillId="0" borderId="8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60" fillId="0" borderId="8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60" fillId="0" borderId="2" xfId="0" applyFont="1" applyBorder="1" applyAlignment="1">
      <alignment horizontal="right" vertical="center"/>
    </xf>
    <xf numFmtId="0" fontId="60" fillId="0" borderId="8" xfId="0" applyFont="1" applyBorder="1" applyAlignment="1">
      <alignment horizontal="right" vertical="center"/>
    </xf>
    <xf numFmtId="0" fontId="60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60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6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60" fillId="0" borderId="7" xfId="0" applyFont="1" applyBorder="1" applyAlignment="1">
      <alignment horizontal="left" vertical="center" wrapText="1"/>
    </xf>
    <xf numFmtId="0" fontId="60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60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 wrapText="1"/>
    </xf>
    <xf numFmtId="2" fontId="18" fillId="0" borderId="0" xfId="0" applyNumberFormat="1" applyFont="1" applyBorder="1" applyAlignment="1">
      <alignment horizontal="left" vertical="center"/>
    </xf>
    <xf numFmtId="0" fontId="1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center" wrapText="1"/>
    </xf>
    <xf numFmtId="0" fontId="19" fillId="0" borderId="3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58" fillId="0" borderId="0" xfId="0" applyFont="1" applyBorder="1" applyAlignment="1">
      <alignment horizontal="center" vertical="top" wrapText="1"/>
    </xf>
    <xf numFmtId="0" fontId="58" fillId="0" borderId="1" xfId="0" applyFont="1" applyBorder="1" applyAlignment="1">
      <alignment horizontal="center"/>
    </xf>
    <xf numFmtId="0" fontId="5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 vertical="top" wrapText="1"/>
    </xf>
    <xf numFmtId="0" fontId="19" fillId="0" borderId="0" xfId="0" applyFont="1" applyBorder="1" applyAlignment="1">
      <alignment horizontal="right"/>
    </xf>
    <xf numFmtId="0" fontId="19" fillId="0" borderId="0" xfId="0" applyFont="1" applyBorder="1" applyAlignment="1">
      <alignment horizontal="left"/>
    </xf>
    <xf numFmtId="0" fontId="50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 wrapText="1"/>
    </xf>
    <xf numFmtId="0" fontId="47" fillId="0" borderId="0" xfId="0" applyFont="1" applyBorder="1" applyAlignment="1">
      <alignment horizontal="left"/>
    </xf>
    <xf numFmtId="0" fontId="47" fillId="0" borderId="0" xfId="0" applyFont="1" applyBorder="1" applyAlignment="1">
      <alignment horizontal="center" vertical="top"/>
    </xf>
    <xf numFmtId="2" fontId="62" fillId="0" borderId="0" xfId="0" applyNumberFormat="1" applyFont="1" applyBorder="1" applyAlignment="1">
      <alignment horizontal="left" vertical="center"/>
    </xf>
    <xf numFmtId="0" fontId="49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 vertical="center"/>
    </xf>
    <xf numFmtId="0" fontId="20" fillId="0" borderId="0" xfId="0" applyFont="1" applyAlignment="1">
      <alignment horizontal="center"/>
    </xf>
    <xf numFmtId="0" fontId="47" fillId="0" borderId="1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 wrapText="1"/>
    </xf>
    <xf numFmtId="0" fontId="58" fillId="0" borderId="10" xfId="0" applyFont="1" applyBorder="1" applyAlignment="1">
      <alignment horizontal="left" vertical="center" wrapText="1"/>
    </xf>
    <xf numFmtId="0" fontId="58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2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7" fontId="2" fillId="0" borderId="6" xfId="0" applyNumberFormat="1" applyFont="1" applyBorder="1" applyAlignment="1">
      <alignment horizontal="center"/>
    </xf>
    <xf numFmtId="17" fontId="2" fillId="0" borderId="13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center" vertical="center"/>
    </xf>
    <xf numFmtId="2" fontId="18" fillId="0" borderId="8" xfId="0" applyNumberFormat="1" applyFont="1" applyBorder="1" applyAlignment="1">
      <alignment horizontal="center" vertical="center"/>
    </xf>
    <xf numFmtId="17" fontId="2" fillId="0" borderId="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" fontId="2" fillId="0" borderId="1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6" fillId="0" borderId="2" xfId="0" applyFont="1" applyBorder="1" applyAlignment="1">
      <alignment horizontal="left" vertical="center"/>
    </xf>
    <xf numFmtId="0" fontId="66" fillId="0" borderId="2" xfId="0" applyFont="1" applyBorder="1" applyAlignment="1">
      <alignment vertical="center"/>
    </xf>
    <xf numFmtId="0" fontId="66" fillId="0" borderId="3" xfId="0" applyFont="1" applyBorder="1" applyAlignment="1">
      <alignment horizontal="left" vertical="center"/>
    </xf>
    <xf numFmtId="0" fontId="66" fillId="0" borderId="7" xfId="0" applyFont="1" applyBorder="1" applyAlignment="1">
      <alignment vertical="center"/>
    </xf>
    <xf numFmtId="43" fontId="66" fillId="0" borderId="0" xfId="2" applyFont="1" applyBorder="1" applyAlignment="1">
      <alignment vertical="center"/>
    </xf>
    <xf numFmtId="0" fontId="66" fillId="0" borderId="0" xfId="0" applyFont="1" applyBorder="1" applyAlignment="1">
      <alignment vertical="center"/>
    </xf>
    <xf numFmtId="0" fontId="66" fillId="0" borderId="0" xfId="0" applyFont="1" applyBorder="1" applyAlignment="1">
      <alignment horizontal="left" vertical="center"/>
    </xf>
  </cellXfs>
  <cellStyles count="3">
    <cellStyle name="Comma" xfId="2" builtinId="3"/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503464</xdr:colOff>
      <xdr:row>89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9145250" y="36249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ary%20Aug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nual%20Income%20tax/income%20tax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ary"/>
      <sheetName val="Summary(1)"/>
      <sheetName val="Summary2"/>
      <sheetName val="GPF"/>
      <sheetName val="Retired"/>
      <sheetName val="bank stmt feed "/>
      <sheetName val="bank stmt print"/>
      <sheetName val="Group Ins."/>
      <sheetName val="I.T."/>
      <sheetName val="N.P.S."/>
      <sheetName val="PAY SLIP"/>
      <sheetName val="DIFF"/>
      <sheetName val="co opr loan"/>
      <sheetName val="sheet 105"/>
      <sheetName val="Sheet2"/>
    </sheetNames>
    <sheetDataSet>
      <sheetData sheetId="0">
        <row r="48">
          <cell r="B48" t="str">
            <v>Sri Neeraj Kumar Chaurasiya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MARCH 1"/>
      <sheetName val="APR"/>
      <sheetName val="MAY1"/>
      <sheetName val="JUN"/>
      <sheetName val="JULY"/>
      <sheetName val="AUG"/>
      <sheetName val="SEPT"/>
      <sheetName val="OCT"/>
      <sheetName val="NOV1"/>
      <sheetName val="dec"/>
      <sheetName val="jan"/>
      <sheetName val="feb-20"/>
      <sheetName val="retd.mandey"/>
      <sheetName val="Sheet3"/>
    </sheetNames>
    <sheetDataSet>
      <sheetData sheetId="0"/>
      <sheetData sheetId="1">
        <row r="3"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4"/>
  <sheetViews>
    <sheetView tabSelected="1" view="pageBreakPreview" zoomScale="59" zoomScaleNormal="75" zoomScaleSheetLayoutView="59" zoomScalePageLayoutView="61" workbookViewId="0">
      <selection activeCell="W56" sqref="W56"/>
    </sheetView>
  </sheetViews>
  <sheetFormatPr defaultColWidth="9.28515625" defaultRowHeight="18"/>
  <cols>
    <col min="1" max="1" width="7.140625" style="37" customWidth="1"/>
    <col min="2" max="2" width="32.28515625" style="230" customWidth="1"/>
    <col min="3" max="3" width="18.7109375" style="19" customWidth="1"/>
    <col min="4" max="4" width="20.85546875" style="19" customWidth="1"/>
    <col min="5" max="5" width="15.7109375" style="19" customWidth="1"/>
    <col min="6" max="6" width="27.42578125" style="19" customWidth="1"/>
    <col min="7" max="7" width="15.5703125" style="19" customWidth="1"/>
    <col min="8" max="8" width="12.85546875" style="19" customWidth="1"/>
    <col min="9" max="9" width="14.7109375" style="19" customWidth="1"/>
    <col min="10" max="10" width="13" style="19" customWidth="1"/>
    <col min="11" max="11" width="10.7109375" style="19" customWidth="1"/>
    <col min="12" max="12" width="12.42578125" style="19" customWidth="1"/>
    <col min="13" max="13" width="13.28515625" style="19" customWidth="1"/>
    <col min="14" max="14" width="14.42578125" style="19" customWidth="1"/>
    <col min="15" max="15" width="15" style="232" customWidth="1"/>
    <col min="16" max="16" width="13" style="19" customWidth="1"/>
    <col min="17" max="17" width="13.85546875" style="19" customWidth="1"/>
    <col min="18" max="18" width="13.42578125" style="19" customWidth="1"/>
    <col min="19" max="19" width="13.140625" style="19" customWidth="1"/>
    <col min="20" max="20" width="11.42578125" style="19" customWidth="1"/>
    <col min="21" max="21" width="13.7109375" style="4" customWidth="1"/>
    <col min="22" max="22" width="14.85546875" style="4" customWidth="1"/>
    <col min="23" max="23" width="15.7109375" style="14" customWidth="1"/>
    <col min="24" max="24" width="18.28515625" style="19" bestFit="1" customWidth="1"/>
    <col min="25" max="16384" width="9.28515625" style="19"/>
  </cols>
  <sheetData>
    <row r="1" spans="1:23" s="156" customFormat="1" ht="98.25" customHeight="1">
      <c r="A1" s="40" t="s">
        <v>86</v>
      </c>
      <c r="B1" s="40" t="s">
        <v>526</v>
      </c>
      <c r="C1" s="40" t="s">
        <v>595</v>
      </c>
      <c r="D1" s="40" t="s">
        <v>94</v>
      </c>
      <c r="E1" s="40" t="s">
        <v>2</v>
      </c>
      <c r="F1" s="248" t="s">
        <v>506</v>
      </c>
      <c r="G1" s="40" t="s">
        <v>164</v>
      </c>
      <c r="H1" s="154" t="s">
        <v>161</v>
      </c>
      <c r="I1" s="154" t="s">
        <v>26</v>
      </c>
      <c r="J1" s="40" t="s">
        <v>788</v>
      </c>
      <c r="K1" s="40" t="s">
        <v>169</v>
      </c>
      <c r="L1" s="72" t="s">
        <v>5</v>
      </c>
      <c r="M1" s="72" t="s">
        <v>162</v>
      </c>
      <c r="N1" s="40" t="s">
        <v>6</v>
      </c>
      <c r="O1" s="72" t="s">
        <v>8</v>
      </c>
      <c r="P1" s="72" t="s">
        <v>10</v>
      </c>
      <c r="Q1" s="40" t="s">
        <v>11</v>
      </c>
      <c r="R1" s="40" t="s">
        <v>580</v>
      </c>
      <c r="S1" s="40" t="s">
        <v>7</v>
      </c>
      <c r="T1" s="40" t="s">
        <v>12</v>
      </c>
      <c r="U1" s="155" t="s">
        <v>13</v>
      </c>
      <c r="V1" s="155" t="s">
        <v>14</v>
      </c>
      <c r="W1" s="40" t="s">
        <v>589</v>
      </c>
    </row>
    <row r="2" spans="1:23" s="156" customFormat="1" ht="35.1" customHeight="1">
      <c r="A2" s="72"/>
      <c r="B2" s="40">
        <v>1</v>
      </c>
      <c r="C2" s="72">
        <v>2</v>
      </c>
      <c r="D2" s="72">
        <v>3</v>
      </c>
      <c r="E2" s="40">
        <v>4</v>
      </c>
      <c r="F2" s="72">
        <v>5</v>
      </c>
      <c r="G2" s="72">
        <v>6</v>
      </c>
      <c r="H2" s="40">
        <v>7</v>
      </c>
      <c r="I2" s="72">
        <v>8</v>
      </c>
      <c r="J2" s="40">
        <v>9</v>
      </c>
      <c r="K2" s="72">
        <v>10</v>
      </c>
      <c r="L2" s="72">
        <v>11</v>
      </c>
      <c r="M2" s="40">
        <v>12</v>
      </c>
      <c r="N2" s="72">
        <v>13</v>
      </c>
      <c r="O2" s="72">
        <v>14</v>
      </c>
      <c r="P2" s="40">
        <v>15</v>
      </c>
      <c r="Q2" s="72">
        <v>16</v>
      </c>
      <c r="R2" s="40">
        <v>17</v>
      </c>
      <c r="S2" s="72">
        <v>18</v>
      </c>
      <c r="T2" s="72">
        <v>19</v>
      </c>
      <c r="U2" s="40">
        <v>20</v>
      </c>
      <c r="V2" s="72">
        <v>21</v>
      </c>
      <c r="W2" s="72">
        <v>22</v>
      </c>
    </row>
    <row r="3" spans="1:23" s="232" customFormat="1" ht="38.1" customHeight="1">
      <c r="A3" s="152">
        <v>1</v>
      </c>
      <c r="B3" s="229" t="s">
        <v>101</v>
      </c>
      <c r="C3" s="243" t="s">
        <v>596</v>
      </c>
      <c r="D3" s="243" t="s">
        <v>640</v>
      </c>
      <c r="E3" s="243" t="s">
        <v>41</v>
      </c>
      <c r="F3" s="243" t="s">
        <v>721</v>
      </c>
      <c r="G3" s="166">
        <f>(I3-H3)</f>
        <v>178300</v>
      </c>
      <c r="H3" s="166">
        <v>9000</v>
      </c>
      <c r="I3" s="166">
        <v>187300</v>
      </c>
      <c r="J3" s="166">
        <f>ROUND(I3*17%,0)</f>
        <v>31841</v>
      </c>
      <c r="K3" s="166"/>
      <c r="L3" s="166">
        <v>7280</v>
      </c>
      <c r="M3" s="166">
        <v>200</v>
      </c>
      <c r="N3" s="166">
        <f>SUM(I3:M3)</f>
        <v>226621</v>
      </c>
      <c r="O3" s="166">
        <v>45000</v>
      </c>
      <c r="P3" s="166">
        <f>CEILING(I3*10%, 500)</f>
        <v>19000</v>
      </c>
      <c r="Q3" s="166"/>
      <c r="R3" s="166"/>
      <c r="S3" s="166"/>
      <c r="T3" s="166">
        <v>0</v>
      </c>
      <c r="U3" s="244">
        <f>SUM(O3:T3)</f>
        <v>64000</v>
      </c>
      <c r="V3" s="244">
        <f t="shared" ref="V3:V23" si="0">(N3-U3)</f>
        <v>162621</v>
      </c>
      <c r="W3" s="129"/>
    </row>
    <row r="4" spans="1:23" ht="38.1" customHeight="1">
      <c r="A4" s="240">
        <v>2</v>
      </c>
      <c r="B4" s="229" t="s">
        <v>109</v>
      </c>
      <c r="C4" s="243" t="s">
        <v>597</v>
      </c>
      <c r="D4" s="243" t="s">
        <v>641</v>
      </c>
      <c r="E4" s="243" t="s">
        <v>41</v>
      </c>
      <c r="F4" s="243" t="s">
        <v>721</v>
      </c>
      <c r="G4" s="166">
        <f t="shared" ref="G4:G23" si="1">(I4-H4)</f>
        <v>157400</v>
      </c>
      <c r="H4" s="166">
        <v>9000</v>
      </c>
      <c r="I4" s="166">
        <v>166400</v>
      </c>
      <c r="J4" s="166">
        <f t="shared" ref="J4:J23" si="2">ROUND(I4*17%,0)</f>
        <v>28288</v>
      </c>
      <c r="K4" s="166"/>
      <c r="L4" s="166">
        <v>7280</v>
      </c>
      <c r="M4" s="166">
        <v>200</v>
      </c>
      <c r="N4" s="166">
        <f t="shared" ref="N4:N23" si="3">SUM(I4:M4)</f>
        <v>202168</v>
      </c>
      <c r="O4" s="166">
        <v>35000</v>
      </c>
      <c r="P4" s="166">
        <f>CEILING(I4*20%, 500)</f>
        <v>33500</v>
      </c>
      <c r="Q4" s="166"/>
      <c r="R4" s="166">
        <v>26500</v>
      </c>
      <c r="S4" s="166"/>
      <c r="T4" s="166">
        <v>0</v>
      </c>
      <c r="U4" s="244">
        <f t="shared" ref="U4:U23" si="4">SUM(O4:T4)</f>
        <v>95000</v>
      </c>
      <c r="V4" s="244">
        <f t="shared" si="0"/>
        <v>107168</v>
      </c>
    </row>
    <row r="5" spans="1:23" ht="38.1" customHeight="1">
      <c r="A5" s="152">
        <v>3</v>
      </c>
      <c r="B5" s="229" t="s">
        <v>354</v>
      </c>
      <c r="C5" s="243" t="s">
        <v>598</v>
      </c>
      <c r="D5" s="243" t="s">
        <v>521</v>
      </c>
      <c r="E5" s="243" t="s">
        <v>355</v>
      </c>
      <c r="F5" s="243" t="s">
        <v>721</v>
      </c>
      <c r="G5" s="166">
        <f t="shared" si="1"/>
        <v>138900</v>
      </c>
      <c r="H5" s="166">
        <v>9000</v>
      </c>
      <c r="I5" s="166">
        <v>147900</v>
      </c>
      <c r="J5" s="166">
        <f t="shared" si="2"/>
        <v>25143</v>
      </c>
      <c r="K5" s="166"/>
      <c r="L5" s="166">
        <v>7280</v>
      </c>
      <c r="M5" s="166">
        <v>200</v>
      </c>
      <c r="N5" s="166">
        <f t="shared" si="3"/>
        <v>180523</v>
      </c>
      <c r="O5" s="166">
        <v>25000</v>
      </c>
      <c r="P5" s="166">
        <f t="shared" ref="P5:P17" si="5">CEILING(I5*10%, 500)</f>
        <v>15000</v>
      </c>
      <c r="Q5" s="166"/>
      <c r="R5" s="166"/>
      <c r="S5" s="166"/>
      <c r="T5" s="166">
        <v>0</v>
      </c>
      <c r="U5" s="244">
        <f t="shared" si="4"/>
        <v>40000</v>
      </c>
      <c r="V5" s="244">
        <f t="shared" si="0"/>
        <v>140523</v>
      </c>
    </row>
    <row r="6" spans="1:23" ht="38.1" customHeight="1">
      <c r="A6" s="152">
        <v>4</v>
      </c>
      <c r="B6" s="229" t="s">
        <v>19</v>
      </c>
      <c r="C6" s="243" t="s">
        <v>599</v>
      </c>
      <c r="D6" s="243" t="s">
        <v>641</v>
      </c>
      <c r="E6" s="243" t="s">
        <v>41</v>
      </c>
      <c r="F6" s="243" t="s">
        <v>721</v>
      </c>
      <c r="G6" s="166">
        <f t="shared" si="1"/>
        <v>157400</v>
      </c>
      <c r="H6" s="166">
        <v>9000</v>
      </c>
      <c r="I6" s="166">
        <v>166400</v>
      </c>
      <c r="J6" s="166">
        <f t="shared" si="2"/>
        <v>28288</v>
      </c>
      <c r="K6" s="166"/>
      <c r="L6" s="166">
        <v>7280</v>
      </c>
      <c r="M6" s="166">
        <v>200</v>
      </c>
      <c r="N6" s="166">
        <f t="shared" si="3"/>
        <v>202168</v>
      </c>
      <c r="O6" s="166">
        <v>35000</v>
      </c>
      <c r="P6" s="166">
        <f>CEILING(I6*20%, 500)</f>
        <v>33500</v>
      </c>
      <c r="Q6" s="166"/>
      <c r="R6" s="166"/>
      <c r="S6" s="166"/>
      <c r="T6" s="166">
        <v>0</v>
      </c>
      <c r="U6" s="244">
        <f t="shared" si="4"/>
        <v>68500</v>
      </c>
      <c r="V6" s="244">
        <f t="shared" si="0"/>
        <v>133668</v>
      </c>
    </row>
    <row r="7" spans="1:23" ht="38.1" customHeight="1">
      <c r="A7" s="240">
        <v>5</v>
      </c>
      <c r="B7" s="229" t="s">
        <v>20</v>
      </c>
      <c r="C7" s="243" t="s">
        <v>600</v>
      </c>
      <c r="D7" s="243" t="s">
        <v>642</v>
      </c>
      <c r="E7" s="243" t="s">
        <v>41</v>
      </c>
      <c r="F7" s="243" t="s">
        <v>721</v>
      </c>
      <c r="G7" s="166">
        <f t="shared" si="1"/>
        <v>147900</v>
      </c>
      <c r="H7" s="166">
        <v>9000</v>
      </c>
      <c r="I7" s="166">
        <v>156900</v>
      </c>
      <c r="J7" s="166">
        <f t="shared" si="2"/>
        <v>26673</v>
      </c>
      <c r="K7" s="166"/>
      <c r="L7" s="166">
        <v>7280</v>
      </c>
      <c r="M7" s="166">
        <v>200</v>
      </c>
      <c r="N7" s="166">
        <f t="shared" si="3"/>
        <v>191053</v>
      </c>
      <c r="O7" s="166">
        <v>30000</v>
      </c>
      <c r="P7" s="166">
        <f t="shared" si="5"/>
        <v>16000</v>
      </c>
      <c r="Q7" s="166"/>
      <c r="R7" s="166"/>
      <c r="S7" s="166">
        <v>292</v>
      </c>
      <c r="T7" s="166">
        <v>0</v>
      </c>
      <c r="U7" s="244">
        <f t="shared" si="4"/>
        <v>46292</v>
      </c>
      <c r="V7" s="244">
        <f t="shared" si="0"/>
        <v>144761</v>
      </c>
    </row>
    <row r="8" spans="1:23" ht="38.1" customHeight="1">
      <c r="A8" s="152">
        <v>6</v>
      </c>
      <c r="B8" s="229" t="s">
        <v>22</v>
      </c>
      <c r="C8" s="243" t="s">
        <v>601</v>
      </c>
      <c r="D8" s="243" t="s">
        <v>643</v>
      </c>
      <c r="E8" s="243" t="s">
        <v>41</v>
      </c>
      <c r="F8" s="243" t="s">
        <v>721</v>
      </c>
      <c r="G8" s="166">
        <f t="shared" si="1"/>
        <v>157400</v>
      </c>
      <c r="H8" s="166">
        <v>9000</v>
      </c>
      <c r="I8" s="166">
        <v>166400</v>
      </c>
      <c r="J8" s="166">
        <f t="shared" si="2"/>
        <v>28288</v>
      </c>
      <c r="K8" s="166"/>
      <c r="L8" s="166">
        <v>7280</v>
      </c>
      <c r="M8" s="166">
        <v>200</v>
      </c>
      <c r="N8" s="166">
        <f t="shared" si="3"/>
        <v>202168</v>
      </c>
      <c r="O8" s="166">
        <v>35000</v>
      </c>
      <c r="P8" s="166">
        <f>CEILING(I8*20%, 500)</f>
        <v>33500</v>
      </c>
      <c r="Q8" s="166"/>
      <c r="R8" s="166"/>
      <c r="S8" s="166">
        <v>0</v>
      </c>
      <c r="T8" s="166">
        <v>0</v>
      </c>
      <c r="U8" s="244">
        <f t="shared" si="4"/>
        <v>68500</v>
      </c>
      <c r="V8" s="244">
        <f t="shared" si="0"/>
        <v>133668</v>
      </c>
    </row>
    <row r="9" spans="1:23" ht="38.1" customHeight="1">
      <c r="A9" s="152">
        <v>7</v>
      </c>
      <c r="B9" s="229" t="s">
        <v>383</v>
      </c>
      <c r="C9" s="243" t="s">
        <v>602</v>
      </c>
      <c r="D9" s="243" t="s">
        <v>99</v>
      </c>
      <c r="E9" s="243" t="s">
        <v>41</v>
      </c>
      <c r="F9" s="243" t="s">
        <v>721</v>
      </c>
      <c r="G9" s="166">
        <f t="shared" si="1"/>
        <v>138900</v>
      </c>
      <c r="H9" s="166">
        <v>9000</v>
      </c>
      <c r="I9" s="166">
        <v>147900</v>
      </c>
      <c r="J9" s="166">
        <f t="shared" si="2"/>
        <v>25143</v>
      </c>
      <c r="K9" s="166"/>
      <c r="L9" s="166">
        <v>7280</v>
      </c>
      <c r="M9" s="166">
        <v>200</v>
      </c>
      <c r="N9" s="166">
        <f t="shared" si="3"/>
        <v>180523</v>
      </c>
      <c r="O9" s="166">
        <v>40000</v>
      </c>
      <c r="P9" s="166">
        <f>CEILING(I9*15%, 500)</f>
        <v>22500</v>
      </c>
      <c r="Q9" s="166"/>
      <c r="R9" s="166"/>
      <c r="S9" s="166"/>
      <c r="T9" s="166">
        <v>0</v>
      </c>
      <c r="U9" s="244">
        <f t="shared" si="4"/>
        <v>62500</v>
      </c>
      <c r="V9" s="244">
        <f t="shared" si="0"/>
        <v>118023</v>
      </c>
    </row>
    <row r="10" spans="1:23" ht="38.1" customHeight="1">
      <c r="A10" s="240">
        <v>8</v>
      </c>
      <c r="B10" s="229" t="s">
        <v>327</v>
      </c>
      <c r="C10" s="243" t="s">
        <v>603</v>
      </c>
      <c r="D10" s="243" t="s">
        <v>644</v>
      </c>
      <c r="E10" s="243" t="s">
        <v>41</v>
      </c>
      <c r="F10" s="243" t="s">
        <v>721</v>
      </c>
      <c r="G10" s="166">
        <f t="shared" si="1"/>
        <v>167500</v>
      </c>
      <c r="H10" s="166">
        <v>9000</v>
      </c>
      <c r="I10" s="166">
        <v>176500</v>
      </c>
      <c r="J10" s="166">
        <f t="shared" si="2"/>
        <v>30005</v>
      </c>
      <c r="K10" s="166"/>
      <c r="L10" s="166"/>
      <c r="M10" s="166">
        <v>200</v>
      </c>
      <c r="N10" s="166">
        <f t="shared" si="3"/>
        <v>206705</v>
      </c>
      <c r="O10" s="166">
        <v>30000</v>
      </c>
      <c r="P10" s="166">
        <f>CEILING(I10*25%, 500)</f>
        <v>44500</v>
      </c>
      <c r="Q10" s="166"/>
      <c r="R10" s="166">
        <v>18000</v>
      </c>
      <c r="S10" s="166">
        <v>208</v>
      </c>
      <c r="T10" s="166">
        <v>0</v>
      </c>
      <c r="U10" s="244">
        <f t="shared" si="4"/>
        <v>92708</v>
      </c>
      <c r="V10" s="244">
        <f t="shared" si="0"/>
        <v>113997</v>
      </c>
    </row>
    <row r="11" spans="1:23" ht="38.1" customHeight="1">
      <c r="A11" s="152">
        <v>9</v>
      </c>
      <c r="B11" s="229" t="s">
        <v>291</v>
      </c>
      <c r="C11" s="243" t="s">
        <v>604</v>
      </c>
      <c r="D11" s="243" t="s">
        <v>645</v>
      </c>
      <c r="E11" s="243" t="s">
        <v>41</v>
      </c>
      <c r="F11" s="243" t="s">
        <v>721</v>
      </c>
      <c r="G11" s="166">
        <f t="shared" si="1"/>
        <v>157400</v>
      </c>
      <c r="H11" s="166">
        <v>9000</v>
      </c>
      <c r="I11" s="166">
        <v>166400</v>
      </c>
      <c r="J11" s="166">
        <f t="shared" si="2"/>
        <v>28288</v>
      </c>
      <c r="K11" s="166"/>
      <c r="L11" s="166">
        <v>7280</v>
      </c>
      <c r="M11" s="166">
        <v>200</v>
      </c>
      <c r="N11" s="166">
        <f t="shared" si="3"/>
        <v>202168</v>
      </c>
      <c r="O11" s="166">
        <v>35000</v>
      </c>
      <c r="P11" s="166">
        <v>58000</v>
      </c>
      <c r="Q11" s="166"/>
      <c r="R11" s="166"/>
      <c r="S11" s="166"/>
      <c r="T11" s="166">
        <v>0</v>
      </c>
      <c r="U11" s="244">
        <f t="shared" si="4"/>
        <v>93000</v>
      </c>
      <c r="V11" s="244">
        <f t="shared" si="0"/>
        <v>109168</v>
      </c>
    </row>
    <row r="12" spans="1:23" ht="38.1" customHeight="1">
      <c r="A12" s="152">
        <v>10</v>
      </c>
      <c r="B12" s="229" t="s">
        <v>326</v>
      </c>
      <c r="C12" s="243" t="s">
        <v>605</v>
      </c>
      <c r="D12" s="243" t="s">
        <v>563</v>
      </c>
      <c r="E12" s="243" t="s">
        <v>41</v>
      </c>
      <c r="F12" s="243" t="s">
        <v>721</v>
      </c>
      <c r="G12" s="166">
        <f t="shared" si="1"/>
        <v>172800</v>
      </c>
      <c r="H12" s="166">
        <v>9000</v>
      </c>
      <c r="I12" s="166">
        <v>181800</v>
      </c>
      <c r="J12" s="166">
        <f t="shared" si="2"/>
        <v>30906</v>
      </c>
      <c r="K12" s="166"/>
      <c r="L12" s="166">
        <v>7280</v>
      </c>
      <c r="M12" s="166">
        <v>200</v>
      </c>
      <c r="N12" s="166">
        <f t="shared" si="3"/>
        <v>220186</v>
      </c>
      <c r="O12" s="166">
        <v>35000</v>
      </c>
      <c r="P12" s="166">
        <f>CEILING(I12*30%, 500)</f>
        <v>55000</v>
      </c>
      <c r="Q12" s="166"/>
      <c r="R12" s="166"/>
      <c r="S12" s="166"/>
      <c r="T12" s="166">
        <v>0</v>
      </c>
      <c r="U12" s="244">
        <f t="shared" si="4"/>
        <v>90000</v>
      </c>
      <c r="V12" s="244">
        <f t="shared" si="0"/>
        <v>130186</v>
      </c>
    </row>
    <row r="13" spans="1:23" ht="38.1" customHeight="1">
      <c r="A13" s="240">
        <v>11</v>
      </c>
      <c r="B13" s="229" t="s">
        <v>287</v>
      </c>
      <c r="C13" s="243" t="s">
        <v>606</v>
      </c>
      <c r="D13" s="243" t="s">
        <v>646</v>
      </c>
      <c r="E13" s="243" t="s">
        <v>41</v>
      </c>
      <c r="F13" s="243" t="s">
        <v>721</v>
      </c>
      <c r="G13" s="166">
        <f t="shared" si="1"/>
        <v>147900</v>
      </c>
      <c r="H13" s="166">
        <v>9000</v>
      </c>
      <c r="I13" s="166">
        <v>156900</v>
      </c>
      <c r="J13" s="166">
        <f t="shared" si="2"/>
        <v>26673</v>
      </c>
      <c r="K13" s="166"/>
      <c r="L13" s="166">
        <v>7280</v>
      </c>
      <c r="M13" s="166">
        <v>200</v>
      </c>
      <c r="N13" s="166">
        <f t="shared" si="3"/>
        <v>191053</v>
      </c>
      <c r="O13" s="166">
        <v>26000</v>
      </c>
      <c r="P13" s="166">
        <f t="shared" si="5"/>
        <v>16000</v>
      </c>
      <c r="Q13" s="166"/>
      <c r="R13" s="166"/>
      <c r="S13" s="166"/>
      <c r="T13" s="166">
        <v>0</v>
      </c>
      <c r="U13" s="244">
        <f t="shared" si="4"/>
        <v>42000</v>
      </c>
      <c r="V13" s="244">
        <f t="shared" si="0"/>
        <v>149053</v>
      </c>
    </row>
    <row r="14" spans="1:23" s="153" customFormat="1" ht="38.1" customHeight="1">
      <c r="A14" s="152">
        <v>12</v>
      </c>
      <c r="B14" s="229" t="s">
        <v>518</v>
      </c>
      <c r="C14" s="243" t="s">
        <v>607</v>
      </c>
      <c r="D14" s="243" t="s">
        <v>563</v>
      </c>
      <c r="E14" s="243" t="s">
        <v>41</v>
      </c>
      <c r="F14" s="243" t="s">
        <v>721</v>
      </c>
      <c r="G14" s="166">
        <f>(I14-H14)</f>
        <v>167500</v>
      </c>
      <c r="H14" s="166">
        <v>9000</v>
      </c>
      <c r="I14" s="166">
        <v>176500</v>
      </c>
      <c r="J14" s="166">
        <f t="shared" si="2"/>
        <v>30005</v>
      </c>
      <c r="K14" s="166"/>
      <c r="L14" s="166">
        <v>7280</v>
      </c>
      <c r="M14" s="166">
        <v>200</v>
      </c>
      <c r="N14" s="166">
        <f>SUM(I14:M14)</f>
        <v>213985</v>
      </c>
      <c r="O14" s="166">
        <v>35000</v>
      </c>
      <c r="P14" s="166">
        <f>CEILING(I14*20%, 500)</f>
        <v>35500</v>
      </c>
      <c r="Q14" s="166"/>
      <c r="R14" s="166"/>
      <c r="S14" s="166"/>
      <c r="T14" s="166">
        <v>0</v>
      </c>
      <c r="U14" s="244">
        <f t="shared" si="4"/>
        <v>70500</v>
      </c>
      <c r="V14" s="244">
        <f t="shared" si="0"/>
        <v>143485</v>
      </c>
      <c r="W14" s="139"/>
    </row>
    <row r="15" spans="1:23" ht="38.1" customHeight="1">
      <c r="A15" s="152">
        <v>13</v>
      </c>
      <c r="B15" s="229" t="s">
        <v>491</v>
      </c>
      <c r="C15" s="243" t="s">
        <v>608</v>
      </c>
      <c r="D15" s="243" t="s">
        <v>522</v>
      </c>
      <c r="E15" s="243" t="s">
        <v>492</v>
      </c>
      <c r="F15" s="243" t="s">
        <v>721</v>
      </c>
      <c r="G15" s="166">
        <f t="shared" si="1"/>
        <v>138900</v>
      </c>
      <c r="H15" s="166">
        <v>9000</v>
      </c>
      <c r="I15" s="166">
        <v>147900</v>
      </c>
      <c r="J15" s="166">
        <f t="shared" si="2"/>
        <v>25143</v>
      </c>
      <c r="K15" s="166"/>
      <c r="L15" s="166">
        <v>7280</v>
      </c>
      <c r="M15" s="166">
        <v>200</v>
      </c>
      <c r="N15" s="166">
        <f t="shared" si="3"/>
        <v>180523</v>
      </c>
      <c r="O15" s="166">
        <v>20000</v>
      </c>
      <c r="P15" s="166">
        <f>CEILING(I15*30%, 500)</f>
        <v>44500</v>
      </c>
      <c r="Q15" s="166"/>
      <c r="R15" s="166"/>
      <c r="S15" s="166"/>
      <c r="T15" s="166">
        <v>0</v>
      </c>
      <c r="U15" s="244">
        <f t="shared" si="4"/>
        <v>64500</v>
      </c>
      <c r="V15" s="244">
        <f t="shared" si="0"/>
        <v>116023</v>
      </c>
    </row>
    <row r="16" spans="1:23" ht="38.1" customHeight="1">
      <c r="A16" s="240">
        <v>14</v>
      </c>
      <c r="B16" s="229" t="s">
        <v>95</v>
      </c>
      <c r="C16" s="243" t="s">
        <v>609</v>
      </c>
      <c r="D16" s="243" t="s">
        <v>647</v>
      </c>
      <c r="E16" s="243" t="s">
        <v>41</v>
      </c>
      <c r="F16" s="243" t="s">
        <v>721</v>
      </c>
      <c r="G16" s="166">
        <f t="shared" si="1"/>
        <v>172800</v>
      </c>
      <c r="H16" s="166">
        <v>9000</v>
      </c>
      <c r="I16" s="166">
        <v>181800</v>
      </c>
      <c r="J16" s="166">
        <f t="shared" si="2"/>
        <v>30906</v>
      </c>
      <c r="K16" s="166"/>
      <c r="L16" s="166">
        <v>7280</v>
      </c>
      <c r="M16" s="166">
        <v>200</v>
      </c>
      <c r="N16" s="166">
        <f t="shared" si="3"/>
        <v>220186</v>
      </c>
      <c r="O16" s="166">
        <v>30000</v>
      </c>
      <c r="P16" s="166">
        <f t="shared" si="5"/>
        <v>18500</v>
      </c>
      <c r="Q16" s="166"/>
      <c r="R16" s="166"/>
      <c r="S16" s="166"/>
      <c r="T16" s="166">
        <v>0</v>
      </c>
      <c r="U16" s="244">
        <f t="shared" si="4"/>
        <v>48500</v>
      </c>
      <c r="V16" s="244">
        <f t="shared" si="0"/>
        <v>171686</v>
      </c>
    </row>
    <row r="17" spans="1:23" ht="38.1" customHeight="1">
      <c r="A17" s="152">
        <v>15</v>
      </c>
      <c r="B17" s="229" t="s">
        <v>31</v>
      </c>
      <c r="C17" s="243" t="s">
        <v>610</v>
      </c>
      <c r="D17" s="243" t="s">
        <v>648</v>
      </c>
      <c r="E17" s="243" t="s">
        <v>41</v>
      </c>
      <c r="F17" s="243" t="s">
        <v>720</v>
      </c>
      <c r="G17" s="166">
        <f t="shared" si="1"/>
        <v>83800</v>
      </c>
      <c r="H17" s="166">
        <v>6000</v>
      </c>
      <c r="I17" s="166">
        <v>89800</v>
      </c>
      <c r="J17" s="166">
        <f t="shared" si="2"/>
        <v>15266</v>
      </c>
      <c r="K17" s="166"/>
      <c r="L17" s="166">
        <v>3150</v>
      </c>
      <c r="M17" s="166">
        <v>200</v>
      </c>
      <c r="N17" s="166">
        <f t="shared" si="3"/>
        <v>108416</v>
      </c>
      <c r="O17" s="166">
        <v>0</v>
      </c>
      <c r="P17" s="166">
        <f t="shared" si="5"/>
        <v>9000</v>
      </c>
      <c r="Q17" s="166"/>
      <c r="R17" s="166"/>
      <c r="S17" s="166"/>
      <c r="T17" s="166">
        <v>0</v>
      </c>
      <c r="U17" s="244">
        <f t="shared" si="4"/>
        <v>9000</v>
      </c>
      <c r="V17" s="244">
        <f t="shared" si="0"/>
        <v>99416</v>
      </c>
    </row>
    <row r="18" spans="1:23" ht="38.1" customHeight="1">
      <c r="A18" s="152">
        <v>16</v>
      </c>
      <c r="B18" s="229" t="s">
        <v>151</v>
      </c>
      <c r="C18" s="243" t="s">
        <v>611</v>
      </c>
      <c r="D18" s="243" t="s">
        <v>649</v>
      </c>
      <c r="E18" s="243" t="s">
        <v>41</v>
      </c>
      <c r="F18" s="243" t="s">
        <v>721</v>
      </c>
      <c r="G18" s="166">
        <f t="shared" si="1"/>
        <v>178300</v>
      </c>
      <c r="H18" s="166">
        <v>9000</v>
      </c>
      <c r="I18" s="166">
        <v>187300</v>
      </c>
      <c r="J18" s="166">
        <f t="shared" si="2"/>
        <v>31841</v>
      </c>
      <c r="K18" s="166"/>
      <c r="L18" s="166">
        <v>7280</v>
      </c>
      <c r="M18" s="166">
        <v>200</v>
      </c>
      <c r="N18" s="166">
        <f t="shared" si="3"/>
        <v>226621</v>
      </c>
      <c r="O18" s="166">
        <v>50000</v>
      </c>
      <c r="P18" s="166">
        <f t="shared" ref="P18:P22" si="6">CEILING(I18*10%, 500)</f>
        <v>19000</v>
      </c>
      <c r="Q18" s="166"/>
      <c r="R18" s="166"/>
      <c r="S18" s="166">
        <v>410</v>
      </c>
      <c r="T18" s="166">
        <v>0</v>
      </c>
      <c r="U18" s="244">
        <f t="shared" si="4"/>
        <v>69410</v>
      </c>
      <c r="V18" s="244">
        <f t="shared" si="0"/>
        <v>157211</v>
      </c>
    </row>
    <row r="19" spans="1:23" ht="38.1" customHeight="1">
      <c r="A19" s="240">
        <v>17</v>
      </c>
      <c r="B19" s="229" t="s">
        <v>359</v>
      </c>
      <c r="C19" s="243" t="s">
        <v>612</v>
      </c>
      <c r="D19" s="243" t="s">
        <v>650</v>
      </c>
      <c r="E19" s="243" t="s">
        <v>41</v>
      </c>
      <c r="F19" s="243" t="s">
        <v>721</v>
      </c>
      <c r="G19" s="166">
        <f t="shared" si="1"/>
        <v>157400</v>
      </c>
      <c r="H19" s="166">
        <v>9000</v>
      </c>
      <c r="I19" s="166">
        <v>166400</v>
      </c>
      <c r="J19" s="166">
        <f t="shared" si="2"/>
        <v>28288</v>
      </c>
      <c r="K19" s="166"/>
      <c r="L19" s="166">
        <v>7280</v>
      </c>
      <c r="M19" s="166">
        <v>200</v>
      </c>
      <c r="N19" s="166">
        <f t="shared" si="3"/>
        <v>202168</v>
      </c>
      <c r="O19" s="166">
        <v>25000</v>
      </c>
      <c r="P19" s="166">
        <f>CEILING(I19*20%, 500)</f>
        <v>33500</v>
      </c>
      <c r="Q19" s="166"/>
      <c r="R19" s="166">
        <v>20000</v>
      </c>
      <c r="S19" s="166"/>
      <c r="T19" s="166">
        <v>0</v>
      </c>
      <c r="U19" s="244">
        <f t="shared" si="4"/>
        <v>78500</v>
      </c>
      <c r="V19" s="244">
        <f t="shared" si="0"/>
        <v>123668</v>
      </c>
    </row>
    <row r="20" spans="1:23" ht="38.1" customHeight="1">
      <c r="A20" s="152">
        <v>18</v>
      </c>
      <c r="B20" s="229" t="s">
        <v>39</v>
      </c>
      <c r="C20" s="243" t="s">
        <v>613</v>
      </c>
      <c r="D20" s="243" t="s">
        <v>651</v>
      </c>
      <c r="E20" s="243" t="s">
        <v>41</v>
      </c>
      <c r="F20" s="243" t="s">
        <v>721</v>
      </c>
      <c r="G20" s="166">
        <f t="shared" si="1"/>
        <v>178300</v>
      </c>
      <c r="H20" s="166">
        <v>9000</v>
      </c>
      <c r="I20" s="166">
        <v>187300</v>
      </c>
      <c r="J20" s="166">
        <f t="shared" si="2"/>
        <v>31841</v>
      </c>
      <c r="K20" s="166"/>
      <c r="L20" s="166"/>
      <c r="M20" s="166">
        <v>200</v>
      </c>
      <c r="N20" s="166">
        <f t="shared" si="3"/>
        <v>219341</v>
      </c>
      <c r="O20" s="166">
        <v>45000</v>
      </c>
      <c r="P20" s="166">
        <f t="shared" si="6"/>
        <v>19000</v>
      </c>
      <c r="Q20" s="166"/>
      <c r="R20" s="166">
        <v>37000</v>
      </c>
      <c r="S20" s="166">
        <v>238</v>
      </c>
      <c r="T20" s="166">
        <v>0</v>
      </c>
      <c r="U20" s="244">
        <f t="shared" si="4"/>
        <v>101238</v>
      </c>
      <c r="V20" s="244">
        <f t="shared" si="0"/>
        <v>118103</v>
      </c>
    </row>
    <row r="21" spans="1:23" ht="38.1" customHeight="1">
      <c r="A21" s="152">
        <v>19</v>
      </c>
      <c r="B21" s="229" t="s">
        <v>167</v>
      </c>
      <c r="C21" s="243" t="s">
        <v>614</v>
      </c>
      <c r="D21" s="243" t="s">
        <v>646</v>
      </c>
      <c r="E21" s="243" t="s">
        <v>41</v>
      </c>
      <c r="F21" s="243" t="s">
        <v>721</v>
      </c>
      <c r="G21" s="166">
        <f t="shared" si="1"/>
        <v>143300</v>
      </c>
      <c r="H21" s="166">
        <v>9000</v>
      </c>
      <c r="I21" s="166">
        <v>152300</v>
      </c>
      <c r="J21" s="166">
        <f t="shared" si="2"/>
        <v>25891</v>
      </c>
      <c r="K21" s="166"/>
      <c r="L21" s="166">
        <v>7280</v>
      </c>
      <c r="M21" s="166">
        <v>200</v>
      </c>
      <c r="N21" s="166">
        <f t="shared" si="3"/>
        <v>185671</v>
      </c>
      <c r="O21" s="166">
        <v>25000</v>
      </c>
      <c r="P21" s="166"/>
      <c r="Q21" s="166"/>
      <c r="R21" s="166"/>
      <c r="S21" s="166"/>
      <c r="T21" s="166">
        <v>0</v>
      </c>
      <c r="U21" s="244">
        <f t="shared" si="4"/>
        <v>25000</v>
      </c>
      <c r="V21" s="244">
        <f t="shared" si="0"/>
        <v>160671</v>
      </c>
    </row>
    <row r="22" spans="1:23" s="153" customFormat="1" ht="38.1" customHeight="1">
      <c r="A22" s="240">
        <v>20</v>
      </c>
      <c r="B22" s="229" t="s">
        <v>357</v>
      </c>
      <c r="C22" s="243" t="s">
        <v>615</v>
      </c>
      <c r="D22" s="247" t="s">
        <v>356</v>
      </c>
      <c r="E22" s="243" t="s">
        <v>355</v>
      </c>
      <c r="F22" s="243" t="s">
        <v>721</v>
      </c>
      <c r="G22" s="166">
        <f>(I22-H22)</f>
        <v>138900</v>
      </c>
      <c r="H22" s="166">
        <v>9000</v>
      </c>
      <c r="I22" s="166">
        <v>147900</v>
      </c>
      <c r="J22" s="166">
        <f t="shared" si="2"/>
        <v>25143</v>
      </c>
      <c r="K22" s="166"/>
      <c r="L22" s="166">
        <v>7280</v>
      </c>
      <c r="M22" s="166">
        <v>200</v>
      </c>
      <c r="N22" s="166">
        <f>SUM(I22:M22)</f>
        <v>180523</v>
      </c>
      <c r="O22" s="166">
        <v>70000</v>
      </c>
      <c r="P22" s="166">
        <f t="shared" si="6"/>
        <v>15000</v>
      </c>
      <c r="Q22" s="166"/>
      <c r="R22" s="166"/>
      <c r="S22" s="166"/>
      <c r="T22" s="166">
        <v>0</v>
      </c>
      <c r="U22" s="244">
        <f t="shared" si="4"/>
        <v>85000</v>
      </c>
      <c r="V22" s="244">
        <f t="shared" si="0"/>
        <v>95523</v>
      </c>
      <c r="W22" s="139"/>
    </row>
    <row r="23" spans="1:23" ht="38.1" customHeight="1">
      <c r="A23" s="152">
        <v>21</v>
      </c>
      <c r="B23" s="229" t="s">
        <v>121</v>
      </c>
      <c r="C23" s="243" t="s">
        <v>616</v>
      </c>
      <c r="D23" s="243" t="s">
        <v>652</v>
      </c>
      <c r="E23" s="243" t="s">
        <v>41</v>
      </c>
      <c r="F23" s="243" t="s">
        <v>721</v>
      </c>
      <c r="G23" s="166">
        <f t="shared" si="1"/>
        <v>143300</v>
      </c>
      <c r="H23" s="166">
        <v>9000</v>
      </c>
      <c r="I23" s="166">
        <v>152300</v>
      </c>
      <c r="J23" s="166">
        <f t="shared" si="2"/>
        <v>25891</v>
      </c>
      <c r="K23" s="166"/>
      <c r="L23" s="166">
        <v>7280</v>
      </c>
      <c r="M23" s="166">
        <v>200</v>
      </c>
      <c r="N23" s="166">
        <f t="shared" si="3"/>
        <v>185671</v>
      </c>
      <c r="O23" s="166">
        <v>27000</v>
      </c>
      <c r="P23" s="166">
        <f>CEILING(I23*25%, 500)</f>
        <v>38500</v>
      </c>
      <c r="Q23" s="166"/>
      <c r="R23" s="166"/>
      <c r="S23" s="166">
        <v>1235</v>
      </c>
      <c r="T23" s="166">
        <v>0</v>
      </c>
      <c r="U23" s="244">
        <f t="shared" si="4"/>
        <v>66735</v>
      </c>
      <c r="V23" s="244">
        <f t="shared" si="0"/>
        <v>118936</v>
      </c>
    </row>
    <row r="24" spans="1:23" ht="38.1" customHeight="1">
      <c r="A24" s="152"/>
      <c r="B24" s="229" t="s">
        <v>26</v>
      </c>
      <c r="C24" s="243"/>
      <c r="D24" s="243"/>
      <c r="E24" s="243"/>
      <c r="F24" s="243"/>
      <c r="G24" s="166">
        <f>SUM(G3:G23)</f>
        <v>3224300</v>
      </c>
      <c r="H24" s="166">
        <f t="shared" ref="H24:V24" si="7">SUM(H3:H23)</f>
        <v>186000</v>
      </c>
      <c r="I24" s="166">
        <f t="shared" si="7"/>
        <v>3410300</v>
      </c>
      <c r="J24" s="166">
        <f t="shared" si="7"/>
        <v>579751</v>
      </c>
      <c r="K24" s="166">
        <f t="shared" si="7"/>
        <v>0</v>
      </c>
      <c r="L24" s="166">
        <f t="shared" si="7"/>
        <v>134190</v>
      </c>
      <c r="M24" s="166">
        <f t="shared" si="7"/>
        <v>4200</v>
      </c>
      <c r="N24" s="166">
        <f t="shared" si="7"/>
        <v>4128441</v>
      </c>
      <c r="O24" s="166">
        <f t="shared" si="7"/>
        <v>698000</v>
      </c>
      <c r="P24" s="166">
        <f t="shared" si="7"/>
        <v>579000</v>
      </c>
      <c r="Q24" s="166">
        <f t="shared" si="7"/>
        <v>0</v>
      </c>
      <c r="R24" s="166">
        <f t="shared" si="7"/>
        <v>101500</v>
      </c>
      <c r="S24" s="166">
        <f t="shared" si="7"/>
        <v>2383</v>
      </c>
      <c r="T24" s="166">
        <f t="shared" si="7"/>
        <v>0</v>
      </c>
      <c r="U24" s="166">
        <f t="shared" si="7"/>
        <v>1380883</v>
      </c>
      <c r="V24" s="166">
        <f t="shared" si="7"/>
        <v>2747558</v>
      </c>
    </row>
    <row r="25" spans="1:23" ht="70.5" customHeight="1">
      <c r="A25" s="157" t="s">
        <v>86</v>
      </c>
      <c r="B25" s="229" t="s">
        <v>1</v>
      </c>
      <c r="C25" s="165" t="s">
        <v>595</v>
      </c>
      <c r="D25" s="229" t="s">
        <v>94</v>
      </c>
      <c r="E25" s="165" t="s">
        <v>2</v>
      </c>
      <c r="F25" s="248" t="s">
        <v>506</v>
      </c>
      <c r="G25" s="165" t="s">
        <v>164</v>
      </c>
      <c r="H25" s="249" t="s">
        <v>161</v>
      </c>
      <c r="I25" s="249" t="s">
        <v>26</v>
      </c>
      <c r="J25" s="40" t="s">
        <v>788</v>
      </c>
      <c r="K25" s="165" t="s">
        <v>169</v>
      </c>
      <c r="L25" s="166" t="s">
        <v>5</v>
      </c>
      <c r="M25" s="166" t="s">
        <v>162</v>
      </c>
      <c r="N25" s="165" t="s">
        <v>6</v>
      </c>
      <c r="O25" s="166" t="s">
        <v>8</v>
      </c>
      <c r="P25" s="166" t="s">
        <v>10</v>
      </c>
      <c r="Q25" s="165" t="s">
        <v>11</v>
      </c>
      <c r="R25" s="165" t="s">
        <v>580</v>
      </c>
      <c r="S25" s="165" t="s">
        <v>7</v>
      </c>
      <c r="T25" s="165" t="s">
        <v>12</v>
      </c>
      <c r="U25" s="250" t="s">
        <v>13</v>
      </c>
      <c r="V25" s="250" t="s">
        <v>14</v>
      </c>
      <c r="W25" s="40" t="s">
        <v>589</v>
      </c>
    </row>
    <row r="26" spans="1:23" s="156" customFormat="1" ht="35.1" customHeight="1">
      <c r="A26" s="72"/>
      <c r="B26" s="165">
        <v>1</v>
      </c>
      <c r="C26" s="166">
        <v>2</v>
      </c>
      <c r="D26" s="166">
        <v>3</v>
      </c>
      <c r="E26" s="165">
        <v>4</v>
      </c>
      <c r="F26" s="166">
        <v>5</v>
      </c>
      <c r="G26" s="166">
        <v>6</v>
      </c>
      <c r="H26" s="165">
        <v>7</v>
      </c>
      <c r="I26" s="166">
        <v>8</v>
      </c>
      <c r="J26" s="166">
        <v>9</v>
      </c>
      <c r="K26" s="166">
        <v>10</v>
      </c>
      <c r="L26" s="166">
        <v>11</v>
      </c>
      <c r="M26" s="166">
        <v>12</v>
      </c>
      <c r="N26" s="166">
        <v>13</v>
      </c>
      <c r="O26" s="166">
        <v>14</v>
      </c>
      <c r="P26" s="166">
        <v>15</v>
      </c>
      <c r="Q26" s="166">
        <v>16</v>
      </c>
      <c r="R26" s="166">
        <v>17</v>
      </c>
      <c r="S26" s="166">
        <v>18</v>
      </c>
      <c r="T26" s="166">
        <v>19</v>
      </c>
      <c r="U26" s="166">
        <v>20</v>
      </c>
      <c r="V26" s="166">
        <v>21</v>
      </c>
      <c r="W26" s="166">
        <v>22</v>
      </c>
    </row>
    <row r="27" spans="1:23" ht="45" customHeight="1">
      <c r="A27" s="72"/>
      <c r="B27" s="229" t="s">
        <v>520</v>
      </c>
      <c r="C27" s="243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5"/>
      <c r="P27" s="246"/>
      <c r="Q27" s="246"/>
      <c r="R27" s="246"/>
      <c r="S27" s="246"/>
      <c r="T27" s="246"/>
      <c r="U27" s="251"/>
      <c r="V27" s="251"/>
    </row>
    <row r="28" spans="1:23" ht="45" customHeight="1">
      <c r="A28" s="152">
        <v>1</v>
      </c>
      <c r="B28" s="229" t="s">
        <v>42</v>
      </c>
      <c r="C28" s="243"/>
      <c r="D28" s="166" t="s">
        <v>653</v>
      </c>
      <c r="E28" s="166" t="s">
        <v>41</v>
      </c>
      <c r="F28" s="166" t="s">
        <v>505</v>
      </c>
      <c r="G28" s="166">
        <f t="shared" ref="G28:G36" si="8">(I28-H28)</f>
        <v>38800</v>
      </c>
      <c r="H28" s="166">
        <v>2800</v>
      </c>
      <c r="I28" s="166">
        <v>41600</v>
      </c>
      <c r="J28" s="166">
        <f t="shared" ref="J28:J36" si="9">ROUND(I28*17%,0)</f>
        <v>7072</v>
      </c>
      <c r="K28" s="166"/>
      <c r="L28" s="166">
        <v>1660</v>
      </c>
      <c r="M28" s="166">
        <v>160</v>
      </c>
      <c r="N28" s="166">
        <f t="shared" ref="N28:N36" si="10">SUM(I28:M28)</f>
        <v>50492</v>
      </c>
      <c r="O28" s="166">
        <v>0</v>
      </c>
      <c r="P28" s="166">
        <f>CEILING(I28*20%, 500)</f>
        <v>8500</v>
      </c>
      <c r="Q28" s="166">
        <v>5000</v>
      </c>
      <c r="R28" s="166">
        <v>11500</v>
      </c>
      <c r="S28" s="166"/>
      <c r="T28" s="166">
        <v>0</v>
      </c>
      <c r="U28" s="244">
        <f t="shared" ref="U28:U36" si="11">SUM(O28:T28)</f>
        <v>25000</v>
      </c>
      <c r="V28" s="244">
        <f t="shared" ref="V28:V36" si="12">(N28-U28)</f>
        <v>25492</v>
      </c>
    </row>
    <row r="29" spans="1:23" ht="45" customHeight="1">
      <c r="A29" s="152">
        <v>2</v>
      </c>
      <c r="B29" s="229" t="s">
        <v>122</v>
      </c>
      <c r="C29" s="243"/>
      <c r="D29" s="166" t="s">
        <v>654</v>
      </c>
      <c r="E29" s="166" t="s">
        <v>41</v>
      </c>
      <c r="F29" s="166" t="s">
        <v>505</v>
      </c>
      <c r="G29" s="166">
        <f t="shared" si="8"/>
        <v>37600</v>
      </c>
      <c r="H29" s="166">
        <v>2800</v>
      </c>
      <c r="I29" s="166">
        <v>40400</v>
      </c>
      <c r="J29" s="166">
        <f t="shared" si="9"/>
        <v>6868</v>
      </c>
      <c r="K29" s="166"/>
      <c r="L29" s="166">
        <v>1660</v>
      </c>
      <c r="M29" s="166">
        <v>160</v>
      </c>
      <c r="N29" s="166">
        <f t="shared" si="10"/>
        <v>49088</v>
      </c>
      <c r="O29" s="166">
        <v>0</v>
      </c>
      <c r="P29" s="166">
        <f>CEILING(I29*50%, 500)</f>
        <v>20500</v>
      </c>
      <c r="Q29" s="166"/>
      <c r="R29" s="166"/>
      <c r="S29" s="166">
        <v>5225</v>
      </c>
      <c r="T29" s="166">
        <v>0</v>
      </c>
      <c r="U29" s="244">
        <f t="shared" si="11"/>
        <v>25725</v>
      </c>
      <c r="V29" s="244">
        <f t="shared" si="12"/>
        <v>23363</v>
      </c>
    </row>
    <row r="30" spans="1:23" ht="45" customHeight="1">
      <c r="A30" s="152">
        <v>3</v>
      </c>
      <c r="B30" s="229" t="s">
        <v>111</v>
      </c>
      <c r="C30" s="243"/>
      <c r="D30" s="166" t="s">
        <v>96</v>
      </c>
      <c r="E30" s="166" t="s">
        <v>41</v>
      </c>
      <c r="F30" s="166" t="s">
        <v>505</v>
      </c>
      <c r="G30" s="166">
        <f t="shared" si="8"/>
        <v>33100</v>
      </c>
      <c r="H30" s="166">
        <v>2800</v>
      </c>
      <c r="I30" s="166">
        <v>35900</v>
      </c>
      <c r="J30" s="166">
        <f t="shared" ref="J30" si="13">ROUND(I30*17%,0)</f>
        <v>6103</v>
      </c>
      <c r="K30" s="166">
        <v>800</v>
      </c>
      <c r="L30" s="166">
        <v>1660</v>
      </c>
      <c r="M30" s="166">
        <v>160</v>
      </c>
      <c r="N30" s="166">
        <f t="shared" si="10"/>
        <v>44623</v>
      </c>
      <c r="O30" s="166">
        <v>0</v>
      </c>
      <c r="P30" s="166">
        <f>CEILING(I30*50%, 500)</f>
        <v>18000</v>
      </c>
      <c r="Q30" s="166"/>
      <c r="R30" s="166"/>
      <c r="S30" s="166"/>
      <c r="T30" s="166">
        <v>0</v>
      </c>
      <c r="U30" s="244">
        <f t="shared" si="11"/>
        <v>18000</v>
      </c>
      <c r="V30" s="244">
        <f t="shared" si="12"/>
        <v>26623</v>
      </c>
    </row>
    <row r="31" spans="1:23" ht="45" customHeight="1">
      <c r="A31" s="152">
        <v>4</v>
      </c>
      <c r="B31" s="229" t="s">
        <v>110</v>
      </c>
      <c r="C31" s="243"/>
      <c r="D31" s="166" t="s">
        <v>100</v>
      </c>
      <c r="E31" s="166" t="s">
        <v>41</v>
      </c>
      <c r="F31" s="166" t="s">
        <v>886</v>
      </c>
      <c r="G31" s="166">
        <f t="shared" si="8"/>
        <v>33100</v>
      </c>
      <c r="H31" s="166">
        <v>2800</v>
      </c>
      <c r="I31" s="166">
        <v>35900</v>
      </c>
      <c r="J31" s="166">
        <f t="shared" si="9"/>
        <v>6103</v>
      </c>
      <c r="K31" s="166"/>
      <c r="L31" s="166">
        <v>1660</v>
      </c>
      <c r="M31" s="166">
        <v>160</v>
      </c>
      <c r="N31" s="166">
        <f t="shared" si="10"/>
        <v>43823</v>
      </c>
      <c r="O31" s="166">
        <v>0</v>
      </c>
      <c r="P31" s="166">
        <f>CEILING(I31*30%, 500)</f>
        <v>11000</v>
      </c>
      <c r="Q31" s="166">
        <v>0</v>
      </c>
      <c r="R31" s="166"/>
      <c r="S31" s="166"/>
      <c r="T31" s="166">
        <v>0</v>
      </c>
      <c r="U31" s="244">
        <f t="shared" si="11"/>
        <v>11000</v>
      </c>
      <c r="V31" s="244">
        <f t="shared" si="12"/>
        <v>32823</v>
      </c>
    </row>
    <row r="32" spans="1:23" ht="45" customHeight="1">
      <c r="A32" s="152">
        <v>5</v>
      </c>
      <c r="B32" s="229" t="s">
        <v>46</v>
      </c>
      <c r="C32" s="243"/>
      <c r="D32" s="166" t="s">
        <v>655</v>
      </c>
      <c r="E32" s="166" t="s">
        <v>41</v>
      </c>
      <c r="F32" s="166" t="s">
        <v>510</v>
      </c>
      <c r="G32" s="166">
        <f t="shared" si="8"/>
        <v>46300</v>
      </c>
      <c r="H32" s="166">
        <v>4200</v>
      </c>
      <c r="I32" s="166">
        <v>50500</v>
      </c>
      <c r="J32" s="166">
        <f t="shared" si="9"/>
        <v>8585</v>
      </c>
      <c r="K32" s="166"/>
      <c r="L32" s="166">
        <v>2020</v>
      </c>
      <c r="M32" s="166">
        <v>240</v>
      </c>
      <c r="N32" s="166">
        <f t="shared" si="10"/>
        <v>61345</v>
      </c>
      <c r="O32" s="166">
        <v>500</v>
      </c>
      <c r="P32" s="166">
        <f>CEILING(I32*10%, 500)</f>
        <v>5500</v>
      </c>
      <c r="Q32" s="166"/>
      <c r="R32" s="166"/>
      <c r="S32" s="166"/>
      <c r="T32" s="166">
        <v>0</v>
      </c>
      <c r="U32" s="244">
        <f t="shared" si="11"/>
        <v>6000</v>
      </c>
      <c r="V32" s="244">
        <f t="shared" si="12"/>
        <v>55345</v>
      </c>
    </row>
    <row r="33" spans="1:23" ht="45" customHeight="1">
      <c r="A33" s="152">
        <v>6</v>
      </c>
      <c r="B33" s="229" t="s">
        <v>47</v>
      </c>
      <c r="C33" s="243"/>
      <c r="D33" s="166" t="s">
        <v>656</v>
      </c>
      <c r="E33" s="166" t="s">
        <v>41</v>
      </c>
      <c r="F33" s="166" t="s">
        <v>510</v>
      </c>
      <c r="G33" s="166">
        <f t="shared" si="8"/>
        <v>46300</v>
      </c>
      <c r="H33" s="166">
        <v>4200</v>
      </c>
      <c r="I33" s="166">
        <v>50500</v>
      </c>
      <c r="J33" s="166">
        <f t="shared" si="9"/>
        <v>8585</v>
      </c>
      <c r="K33" s="166"/>
      <c r="L33" s="166">
        <v>2020</v>
      </c>
      <c r="M33" s="166">
        <v>240</v>
      </c>
      <c r="N33" s="166">
        <f t="shared" si="10"/>
        <v>61345</v>
      </c>
      <c r="O33" s="166">
        <v>500</v>
      </c>
      <c r="P33" s="166">
        <f>CEILING(I33*10%, 500)</f>
        <v>5500</v>
      </c>
      <c r="Q33" s="166"/>
      <c r="R33" s="166"/>
      <c r="S33" s="166"/>
      <c r="T33" s="166">
        <v>0</v>
      </c>
      <c r="U33" s="244">
        <f t="shared" si="11"/>
        <v>6000</v>
      </c>
      <c r="V33" s="244">
        <f t="shared" si="12"/>
        <v>55345</v>
      </c>
    </row>
    <row r="34" spans="1:23" ht="45" customHeight="1">
      <c r="A34" s="152">
        <v>7</v>
      </c>
      <c r="B34" s="229" t="s">
        <v>52</v>
      </c>
      <c r="C34" s="243"/>
      <c r="D34" s="166" t="s">
        <v>656</v>
      </c>
      <c r="E34" s="166" t="s">
        <v>41</v>
      </c>
      <c r="F34" s="166" t="s">
        <v>511</v>
      </c>
      <c r="G34" s="166">
        <f t="shared" si="8"/>
        <v>46300</v>
      </c>
      <c r="H34" s="166">
        <v>4200</v>
      </c>
      <c r="I34" s="166">
        <v>50500</v>
      </c>
      <c r="J34" s="166">
        <f t="shared" si="9"/>
        <v>8585</v>
      </c>
      <c r="K34" s="166"/>
      <c r="L34" s="166">
        <v>2020</v>
      </c>
      <c r="M34" s="166">
        <v>240</v>
      </c>
      <c r="N34" s="166">
        <f t="shared" si="10"/>
        <v>61345</v>
      </c>
      <c r="O34" s="166">
        <v>0</v>
      </c>
      <c r="P34" s="166">
        <f>CEILING(I34*30%, 500)</f>
        <v>15500</v>
      </c>
      <c r="Q34" s="166"/>
      <c r="R34" s="166"/>
      <c r="S34" s="166"/>
      <c r="T34" s="166">
        <v>0</v>
      </c>
      <c r="U34" s="244">
        <f t="shared" si="11"/>
        <v>15500</v>
      </c>
      <c r="V34" s="244">
        <f t="shared" si="12"/>
        <v>45845</v>
      </c>
    </row>
    <row r="35" spans="1:23" ht="45" customHeight="1">
      <c r="A35" s="152">
        <v>8</v>
      </c>
      <c r="B35" s="229" t="s">
        <v>53</v>
      </c>
      <c r="C35" s="243"/>
      <c r="D35" s="166" t="s">
        <v>657</v>
      </c>
      <c r="E35" s="166" t="s">
        <v>41</v>
      </c>
      <c r="F35" s="166" t="s">
        <v>511</v>
      </c>
      <c r="G35" s="166">
        <f t="shared" si="8"/>
        <v>46300</v>
      </c>
      <c r="H35" s="166">
        <v>4200</v>
      </c>
      <c r="I35" s="166">
        <v>50500</v>
      </c>
      <c r="J35" s="166">
        <f t="shared" si="9"/>
        <v>8585</v>
      </c>
      <c r="K35" s="166"/>
      <c r="L35" s="166"/>
      <c r="M35" s="166">
        <v>240</v>
      </c>
      <c r="N35" s="166">
        <f t="shared" si="10"/>
        <v>59325</v>
      </c>
      <c r="O35" s="166">
        <v>0</v>
      </c>
      <c r="P35" s="166">
        <f>CEILING(I35*30%, 500)</f>
        <v>15500</v>
      </c>
      <c r="Q35" s="166"/>
      <c r="R35" s="166"/>
      <c r="S35" s="166"/>
      <c r="T35" s="166">
        <v>0</v>
      </c>
      <c r="U35" s="244">
        <f t="shared" si="11"/>
        <v>15500</v>
      </c>
      <c r="V35" s="244">
        <f t="shared" si="12"/>
        <v>43825</v>
      </c>
    </row>
    <row r="36" spans="1:23" ht="45" customHeight="1">
      <c r="A36" s="152">
        <v>9</v>
      </c>
      <c r="B36" s="229" t="s">
        <v>54</v>
      </c>
      <c r="C36" s="243"/>
      <c r="D36" s="166" t="s">
        <v>658</v>
      </c>
      <c r="E36" s="166" t="s">
        <v>41</v>
      </c>
      <c r="F36" s="166" t="s">
        <v>505</v>
      </c>
      <c r="G36" s="166">
        <f t="shared" si="8"/>
        <v>37600</v>
      </c>
      <c r="H36" s="166">
        <v>2800</v>
      </c>
      <c r="I36" s="166">
        <v>40400</v>
      </c>
      <c r="J36" s="166">
        <f t="shared" si="9"/>
        <v>6868</v>
      </c>
      <c r="K36" s="166"/>
      <c r="L36" s="166">
        <v>1660</v>
      </c>
      <c r="M36" s="166">
        <v>160</v>
      </c>
      <c r="N36" s="166">
        <f t="shared" si="10"/>
        <v>49088</v>
      </c>
      <c r="O36" s="166">
        <v>0</v>
      </c>
      <c r="P36" s="166">
        <f>CEILING(I36*30%, 500)</f>
        <v>12500</v>
      </c>
      <c r="Q36" s="166"/>
      <c r="R36" s="166"/>
      <c r="S36" s="166"/>
      <c r="T36" s="166">
        <v>0</v>
      </c>
      <c r="U36" s="244">
        <f t="shared" si="11"/>
        <v>12500</v>
      </c>
      <c r="V36" s="244">
        <f t="shared" si="12"/>
        <v>36588</v>
      </c>
    </row>
    <row r="37" spans="1:23" ht="45" customHeight="1">
      <c r="A37" s="152"/>
      <c r="B37" s="229"/>
      <c r="C37" s="243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5"/>
      <c r="P37" s="246"/>
      <c r="Q37" s="246"/>
      <c r="R37" s="246"/>
      <c r="S37" s="246"/>
      <c r="T37" s="246"/>
      <c r="U37" s="251"/>
      <c r="V37" s="251"/>
    </row>
    <row r="38" spans="1:23" s="153" customFormat="1" ht="45" customHeight="1">
      <c r="A38" s="152"/>
      <c r="B38" s="229" t="s">
        <v>26</v>
      </c>
      <c r="C38" s="243"/>
      <c r="D38" s="166"/>
      <c r="E38" s="166"/>
      <c r="F38" s="166"/>
      <c r="G38" s="166">
        <f>SUM(G28:G37)</f>
        <v>365400</v>
      </c>
      <c r="H38" s="166">
        <f t="shared" ref="H38:V38" si="14">SUM(H28:H37)</f>
        <v>30800</v>
      </c>
      <c r="I38" s="166">
        <f t="shared" si="14"/>
        <v>396200</v>
      </c>
      <c r="J38" s="166">
        <f t="shared" si="14"/>
        <v>67354</v>
      </c>
      <c r="K38" s="166">
        <f t="shared" si="14"/>
        <v>800</v>
      </c>
      <c r="L38" s="166">
        <f t="shared" si="14"/>
        <v>14360</v>
      </c>
      <c r="M38" s="166">
        <f t="shared" si="14"/>
        <v>1760</v>
      </c>
      <c r="N38" s="166">
        <f t="shared" si="14"/>
        <v>480474</v>
      </c>
      <c r="O38" s="166">
        <f t="shared" si="14"/>
        <v>1000</v>
      </c>
      <c r="P38" s="166">
        <f t="shared" si="14"/>
        <v>112500</v>
      </c>
      <c r="Q38" s="166">
        <f t="shared" si="14"/>
        <v>5000</v>
      </c>
      <c r="R38" s="166">
        <f t="shared" si="14"/>
        <v>11500</v>
      </c>
      <c r="S38" s="166">
        <f t="shared" si="14"/>
        <v>5225</v>
      </c>
      <c r="T38" s="166">
        <f t="shared" si="14"/>
        <v>0</v>
      </c>
      <c r="U38" s="166">
        <f t="shared" si="14"/>
        <v>135225</v>
      </c>
      <c r="V38" s="166">
        <f t="shared" si="14"/>
        <v>345249</v>
      </c>
      <c r="W38" s="139"/>
    </row>
    <row r="39" spans="1:23" ht="45" customHeight="1">
      <c r="A39" s="152"/>
      <c r="B39" s="229"/>
      <c r="C39" s="243"/>
      <c r="D39" s="246"/>
      <c r="E39" s="246"/>
      <c r="F39" s="246"/>
      <c r="G39" s="246"/>
      <c r="H39" s="246"/>
      <c r="I39" s="246"/>
      <c r="J39" s="246"/>
      <c r="K39" s="246"/>
      <c r="L39" s="246"/>
      <c r="M39" s="246"/>
      <c r="N39" s="246"/>
      <c r="O39" s="245"/>
      <c r="P39" s="246"/>
      <c r="Q39" s="246"/>
      <c r="R39" s="246"/>
      <c r="S39" s="246"/>
      <c r="T39" s="246"/>
      <c r="U39" s="252">
        <f>SUM(O38:T38)</f>
        <v>135225</v>
      </c>
      <c r="V39" s="251"/>
    </row>
    <row r="40" spans="1:23" s="156" customFormat="1" ht="60.75" customHeight="1">
      <c r="A40" s="40" t="s">
        <v>519</v>
      </c>
      <c r="B40" s="165" t="s">
        <v>526</v>
      </c>
      <c r="C40" s="165" t="s">
        <v>595</v>
      </c>
      <c r="D40" s="165" t="s">
        <v>94</v>
      </c>
      <c r="E40" s="165" t="s">
        <v>2</v>
      </c>
      <c r="F40" s="248" t="s">
        <v>506</v>
      </c>
      <c r="G40" s="165" t="s">
        <v>164</v>
      </c>
      <c r="H40" s="249" t="s">
        <v>161</v>
      </c>
      <c r="I40" s="249" t="s">
        <v>26</v>
      </c>
      <c r="J40" s="40" t="s">
        <v>788</v>
      </c>
      <c r="K40" s="165" t="s">
        <v>169</v>
      </c>
      <c r="L40" s="166" t="s">
        <v>5</v>
      </c>
      <c r="M40" s="166" t="s">
        <v>162</v>
      </c>
      <c r="N40" s="165" t="s">
        <v>6</v>
      </c>
      <c r="O40" s="166" t="s">
        <v>8</v>
      </c>
      <c r="P40" s="166" t="s">
        <v>10</v>
      </c>
      <c r="Q40" s="165" t="s">
        <v>11</v>
      </c>
      <c r="R40" s="165" t="s">
        <v>580</v>
      </c>
      <c r="S40" s="165" t="s">
        <v>7</v>
      </c>
      <c r="T40" s="165" t="s">
        <v>12</v>
      </c>
      <c r="U40" s="250" t="s">
        <v>13</v>
      </c>
      <c r="V40" s="250" t="s">
        <v>14</v>
      </c>
      <c r="W40" s="40" t="s">
        <v>589</v>
      </c>
    </row>
    <row r="41" spans="1:23" s="156" customFormat="1" ht="35.1" customHeight="1">
      <c r="A41" s="72"/>
      <c r="B41" s="165">
        <v>1</v>
      </c>
      <c r="C41" s="166">
        <v>2</v>
      </c>
      <c r="D41" s="166">
        <v>3</v>
      </c>
      <c r="E41" s="165">
        <v>4</v>
      </c>
      <c r="F41" s="166">
        <v>5</v>
      </c>
      <c r="G41" s="166">
        <v>6</v>
      </c>
      <c r="H41" s="165">
        <v>7</v>
      </c>
      <c r="I41" s="166">
        <v>8</v>
      </c>
      <c r="J41" s="166">
        <v>9</v>
      </c>
      <c r="K41" s="166">
        <v>10</v>
      </c>
      <c r="L41" s="166">
        <v>11</v>
      </c>
      <c r="M41" s="166">
        <v>12</v>
      </c>
      <c r="N41" s="166">
        <v>13</v>
      </c>
      <c r="O41" s="166">
        <v>14</v>
      </c>
      <c r="P41" s="166">
        <v>15</v>
      </c>
      <c r="Q41" s="166">
        <v>16</v>
      </c>
      <c r="R41" s="166">
        <v>17</v>
      </c>
      <c r="S41" s="166">
        <v>18</v>
      </c>
      <c r="T41" s="166">
        <v>19</v>
      </c>
      <c r="U41" s="166">
        <v>20</v>
      </c>
      <c r="V41" s="166">
        <v>21</v>
      </c>
      <c r="W41" s="166">
        <v>22</v>
      </c>
    </row>
    <row r="42" spans="1:23" ht="45" customHeight="1">
      <c r="A42" s="72"/>
      <c r="B42" s="229" t="s">
        <v>56</v>
      </c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166"/>
      <c r="P42" s="243"/>
      <c r="Q42" s="243"/>
      <c r="R42" s="243"/>
      <c r="S42" s="243"/>
      <c r="T42" s="243"/>
      <c r="U42" s="253"/>
      <c r="V42" s="253"/>
    </row>
    <row r="43" spans="1:23" ht="45" customHeight="1">
      <c r="A43" s="152">
        <v>1</v>
      </c>
      <c r="B43" s="229" t="s">
        <v>57</v>
      </c>
      <c r="C43" s="243"/>
      <c r="D43" s="243" t="s">
        <v>659</v>
      </c>
      <c r="E43" s="243" t="s">
        <v>41</v>
      </c>
      <c r="F43" s="243" t="s">
        <v>513</v>
      </c>
      <c r="G43" s="166">
        <f t="shared" ref="G43:G50" si="15">(I43-H43)</f>
        <v>35300</v>
      </c>
      <c r="H43" s="166">
        <v>2800</v>
      </c>
      <c r="I43" s="166">
        <v>38100</v>
      </c>
      <c r="J43" s="166">
        <f t="shared" ref="J43:J50" si="16">ROUND(I43*17%,0)</f>
        <v>6477</v>
      </c>
      <c r="K43" s="166"/>
      <c r="L43" s="166">
        <v>1660</v>
      </c>
      <c r="M43" s="166">
        <v>160</v>
      </c>
      <c r="N43" s="166">
        <f t="shared" ref="N43:N50" si="17">SUM(I43:M43)</f>
        <v>46397</v>
      </c>
      <c r="O43" s="166">
        <v>100</v>
      </c>
      <c r="P43" s="166">
        <f>CEILING(I43*30%, 500)</f>
        <v>11500</v>
      </c>
      <c r="Q43" s="166">
        <v>8000</v>
      </c>
      <c r="R43" s="166"/>
      <c r="S43" s="166"/>
      <c r="T43" s="166">
        <v>0</v>
      </c>
      <c r="U43" s="244">
        <f t="shared" ref="U43:U50" si="18">SUM(O43:T43)</f>
        <v>19600</v>
      </c>
      <c r="V43" s="244">
        <f t="shared" ref="V43:V50" si="19">(N43-U43)</f>
        <v>26797</v>
      </c>
    </row>
    <row r="44" spans="1:23" ht="45" customHeight="1">
      <c r="A44" s="240">
        <v>2</v>
      </c>
      <c r="B44" s="229" t="s">
        <v>58</v>
      </c>
      <c r="C44" s="243"/>
      <c r="D44" s="243" t="s">
        <v>660</v>
      </c>
      <c r="E44" s="243" t="s">
        <v>564</v>
      </c>
      <c r="F44" s="243" t="s">
        <v>514</v>
      </c>
      <c r="G44" s="166">
        <f t="shared" si="15"/>
        <v>31100</v>
      </c>
      <c r="H44" s="166">
        <v>2800</v>
      </c>
      <c r="I44" s="166">
        <v>33900</v>
      </c>
      <c r="J44" s="166">
        <f t="shared" si="16"/>
        <v>5763</v>
      </c>
      <c r="K44" s="166"/>
      <c r="L44" s="166">
        <v>1660</v>
      </c>
      <c r="M44" s="166">
        <v>160</v>
      </c>
      <c r="N44" s="166">
        <f t="shared" si="17"/>
        <v>41483</v>
      </c>
      <c r="O44" s="166">
        <v>100</v>
      </c>
      <c r="P44" s="166">
        <f>CEILING(I44*10%, 500)</f>
        <v>3500</v>
      </c>
      <c r="Q44" s="166">
        <v>5000</v>
      </c>
      <c r="R44" s="166">
        <v>12000</v>
      </c>
      <c r="S44" s="166">
        <v>1459</v>
      </c>
      <c r="T44" s="166">
        <v>0</v>
      </c>
      <c r="U44" s="244">
        <f t="shared" si="18"/>
        <v>22059</v>
      </c>
      <c r="V44" s="244">
        <f t="shared" si="19"/>
        <v>19424</v>
      </c>
    </row>
    <row r="45" spans="1:23" ht="45" customHeight="1">
      <c r="A45" s="152">
        <v>3</v>
      </c>
      <c r="B45" s="229" t="s">
        <v>144</v>
      </c>
      <c r="C45" s="243"/>
      <c r="D45" s="243" t="s">
        <v>661</v>
      </c>
      <c r="E45" s="243" t="s">
        <v>41</v>
      </c>
      <c r="F45" s="243" t="s">
        <v>515</v>
      </c>
      <c r="G45" s="166">
        <f t="shared" si="15"/>
        <v>31900</v>
      </c>
      <c r="H45" s="166">
        <v>2400</v>
      </c>
      <c r="I45" s="166">
        <v>34300</v>
      </c>
      <c r="J45" s="166">
        <f t="shared" si="16"/>
        <v>5831</v>
      </c>
      <c r="K45" s="166"/>
      <c r="L45" s="166">
        <v>1470</v>
      </c>
      <c r="M45" s="166">
        <v>160</v>
      </c>
      <c r="N45" s="166">
        <f t="shared" si="17"/>
        <v>41761</v>
      </c>
      <c r="O45" s="166">
        <v>0</v>
      </c>
      <c r="P45" s="166">
        <f>CEILING(I45*20%, 500)</f>
        <v>7000</v>
      </c>
      <c r="Q45" s="166">
        <v>6250</v>
      </c>
      <c r="R45" s="166">
        <v>14000</v>
      </c>
      <c r="S45" s="166">
        <v>1269</v>
      </c>
      <c r="T45" s="166">
        <v>0</v>
      </c>
      <c r="U45" s="244">
        <f t="shared" si="18"/>
        <v>28519</v>
      </c>
      <c r="V45" s="244">
        <f t="shared" si="19"/>
        <v>13242</v>
      </c>
    </row>
    <row r="46" spans="1:23" ht="45" customHeight="1">
      <c r="A46" s="240">
        <v>4</v>
      </c>
      <c r="B46" s="229" t="s">
        <v>145</v>
      </c>
      <c r="C46" s="243"/>
      <c r="D46" s="243" t="s">
        <v>654</v>
      </c>
      <c r="E46" s="243" t="s">
        <v>41</v>
      </c>
      <c r="F46" s="243" t="s">
        <v>507</v>
      </c>
      <c r="G46" s="166">
        <f t="shared" si="15"/>
        <v>30900</v>
      </c>
      <c r="H46" s="166">
        <v>2400</v>
      </c>
      <c r="I46" s="166">
        <v>33300</v>
      </c>
      <c r="J46" s="166">
        <f t="shared" si="16"/>
        <v>5661</v>
      </c>
      <c r="K46" s="166"/>
      <c r="L46" s="166">
        <v>1470</v>
      </c>
      <c r="M46" s="166">
        <v>160</v>
      </c>
      <c r="N46" s="166">
        <f t="shared" si="17"/>
        <v>40591</v>
      </c>
      <c r="O46" s="166">
        <v>0</v>
      </c>
      <c r="P46" s="166">
        <f>CEILING(I46*15%, 500)</f>
        <v>5000</v>
      </c>
      <c r="Q46" s="166">
        <v>0</v>
      </c>
      <c r="R46" s="166">
        <v>3500</v>
      </c>
      <c r="S46" s="166">
        <v>75</v>
      </c>
      <c r="T46" s="166">
        <v>0</v>
      </c>
      <c r="U46" s="244">
        <f t="shared" si="18"/>
        <v>8575</v>
      </c>
      <c r="V46" s="244">
        <f t="shared" si="19"/>
        <v>32016</v>
      </c>
    </row>
    <row r="47" spans="1:23" ht="45" customHeight="1">
      <c r="A47" s="152">
        <v>5</v>
      </c>
      <c r="B47" s="229" t="s">
        <v>91</v>
      </c>
      <c r="C47" s="243"/>
      <c r="D47" s="254" t="s">
        <v>662</v>
      </c>
      <c r="E47" s="243" t="s">
        <v>41</v>
      </c>
      <c r="F47" s="243" t="s">
        <v>508</v>
      </c>
      <c r="G47" s="166">
        <f t="shared" ref="G47" si="20">(I47-H47)</f>
        <v>29000</v>
      </c>
      <c r="H47" s="166">
        <v>2400</v>
      </c>
      <c r="I47" s="166">
        <v>31400</v>
      </c>
      <c r="J47" s="166">
        <f t="shared" si="16"/>
        <v>5338</v>
      </c>
      <c r="K47" s="166"/>
      <c r="L47" s="166">
        <v>1470</v>
      </c>
      <c r="M47" s="166">
        <v>160</v>
      </c>
      <c r="N47" s="166">
        <f t="shared" si="17"/>
        <v>38368</v>
      </c>
      <c r="O47" s="166">
        <v>0</v>
      </c>
      <c r="P47" s="166">
        <f>CEILING(I47*25%, 500)</f>
        <v>8000</v>
      </c>
      <c r="Q47" s="166">
        <v>0</v>
      </c>
      <c r="R47" s="166"/>
      <c r="S47" s="166"/>
      <c r="T47" s="166">
        <v>0</v>
      </c>
      <c r="U47" s="244">
        <f t="shared" si="18"/>
        <v>8000</v>
      </c>
      <c r="V47" s="244">
        <f t="shared" si="19"/>
        <v>30368</v>
      </c>
    </row>
    <row r="48" spans="1:23" ht="45" customHeight="1">
      <c r="A48" s="240">
        <v>6</v>
      </c>
      <c r="B48" s="229" t="s">
        <v>92</v>
      </c>
      <c r="C48" s="243"/>
      <c r="D48" s="243" t="s">
        <v>662</v>
      </c>
      <c r="E48" s="243" t="s">
        <v>41</v>
      </c>
      <c r="F48" s="243" t="s">
        <v>508</v>
      </c>
      <c r="G48" s="166">
        <f t="shared" si="15"/>
        <v>29000</v>
      </c>
      <c r="H48" s="166">
        <v>2400</v>
      </c>
      <c r="I48" s="166">
        <v>31400</v>
      </c>
      <c r="J48" s="166">
        <f t="shared" si="16"/>
        <v>5338</v>
      </c>
      <c r="K48" s="166"/>
      <c r="L48" s="166">
        <v>1470</v>
      </c>
      <c r="M48" s="166">
        <v>160</v>
      </c>
      <c r="N48" s="166">
        <f t="shared" si="17"/>
        <v>38368</v>
      </c>
      <c r="O48" s="166">
        <v>0</v>
      </c>
      <c r="P48" s="166">
        <f>CEILING(I48*25%, 500)</f>
        <v>8000</v>
      </c>
      <c r="Q48" s="166">
        <v>0</v>
      </c>
      <c r="R48" s="166">
        <v>5000</v>
      </c>
      <c r="S48" s="166"/>
      <c r="T48" s="166">
        <v>0</v>
      </c>
      <c r="U48" s="244">
        <f t="shared" si="18"/>
        <v>13000</v>
      </c>
      <c r="V48" s="244">
        <f t="shared" si="19"/>
        <v>25368</v>
      </c>
    </row>
    <row r="49" spans="1:23" ht="45" customHeight="1">
      <c r="A49" s="152">
        <v>7</v>
      </c>
      <c r="B49" s="229" t="s">
        <v>93</v>
      </c>
      <c r="C49" s="243"/>
      <c r="D49" s="243" t="s">
        <v>662</v>
      </c>
      <c r="E49" s="243" t="s">
        <v>41</v>
      </c>
      <c r="F49" s="243" t="s">
        <v>508</v>
      </c>
      <c r="G49" s="166">
        <f t="shared" ref="G49" si="21">(I49-H49)</f>
        <v>29900</v>
      </c>
      <c r="H49" s="166">
        <v>2400</v>
      </c>
      <c r="I49" s="166">
        <v>32300</v>
      </c>
      <c r="J49" s="166">
        <f t="shared" si="16"/>
        <v>5491</v>
      </c>
      <c r="K49" s="166"/>
      <c r="L49" s="166">
        <v>1470</v>
      </c>
      <c r="M49" s="166">
        <v>160</v>
      </c>
      <c r="N49" s="166">
        <f t="shared" si="17"/>
        <v>39421</v>
      </c>
      <c r="O49" s="166">
        <v>0</v>
      </c>
      <c r="P49" s="166">
        <f>CEILING(I49*25%, 500)</f>
        <v>8500</v>
      </c>
      <c r="Q49" s="166"/>
      <c r="R49" s="166">
        <v>7000</v>
      </c>
      <c r="S49" s="166"/>
      <c r="T49" s="166">
        <v>0</v>
      </c>
      <c r="U49" s="244">
        <f t="shared" si="18"/>
        <v>15500</v>
      </c>
      <c r="V49" s="244">
        <f t="shared" si="19"/>
        <v>23921</v>
      </c>
    </row>
    <row r="50" spans="1:23" ht="45" customHeight="1">
      <c r="A50" s="240">
        <v>8</v>
      </c>
      <c r="B50" s="229" t="s">
        <v>108</v>
      </c>
      <c r="C50" s="243"/>
      <c r="D50" s="243" t="s">
        <v>663</v>
      </c>
      <c r="E50" s="243" t="s">
        <v>41</v>
      </c>
      <c r="F50" s="243" t="s">
        <v>516</v>
      </c>
      <c r="G50" s="166">
        <f t="shared" si="15"/>
        <v>27400</v>
      </c>
      <c r="H50" s="166">
        <v>1900</v>
      </c>
      <c r="I50" s="166">
        <v>29300</v>
      </c>
      <c r="J50" s="166">
        <f t="shared" si="16"/>
        <v>4981</v>
      </c>
      <c r="K50" s="166"/>
      <c r="L50" s="166">
        <v>1160</v>
      </c>
      <c r="M50" s="166">
        <v>160</v>
      </c>
      <c r="N50" s="166">
        <f t="shared" si="17"/>
        <v>35601</v>
      </c>
      <c r="O50" s="166">
        <v>0</v>
      </c>
      <c r="P50" s="166">
        <f>CEILING(I50*20%, 500)</f>
        <v>6000</v>
      </c>
      <c r="Q50" s="166"/>
      <c r="R50" s="166">
        <v>3500</v>
      </c>
      <c r="S50" s="166"/>
      <c r="T50" s="166">
        <v>0</v>
      </c>
      <c r="U50" s="244">
        <f t="shared" si="18"/>
        <v>9500</v>
      </c>
      <c r="V50" s="244">
        <f t="shared" si="19"/>
        <v>26101</v>
      </c>
    </row>
    <row r="51" spans="1:23" ht="45" customHeight="1">
      <c r="A51" s="240"/>
      <c r="B51" s="229"/>
      <c r="C51" s="243"/>
      <c r="D51" s="243"/>
      <c r="E51" s="243"/>
      <c r="F51" s="243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255"/>
      <c r="V51" s="255"/>
    </row>
    <row r="52" spans="1:23" s="153" customFormat="1" ht="45" customHeight="1">
      <c r="A52" s="152"/>
      <c r="B52" s="256" t="s">
        <v>26</v>
      </c>
      <c r="C52" s="254"/>
      <c r="D52" s="166"/>
      <c r="E52" s="166"/>
      <c r="F52" s="166"/>
      <c r="G52" s="166">
        <f t="shared" ref="G52:V52" si="22">SUM(G43:G50)</f>
        <v>244500</v>
      </c>
      <c r="H52" s="166">
        <f t="shared" si="22"/>
        <v>19500</v>
      </c>
      <c r="I52" s="166">
        <f t="shared" si="22"/>
        <v>264000</v>
      </c>
      <c r="J52" s="166">
        <f t="shared" si="22"/>
        <v>44880</v>
      </c>
      <c r="K52" s="166">
        <f t="shared" si="22"/>
        <v>0</v>
      </c>
      <c r="L52" s="166">
        <f t="shared" si="22"/>
        <v>11830</v>
      </c>
      <c r="M52" s="166">
        <f t="shared" si="22"/>
        <v>1280</v>
      </c>
      <c r="N52" s="166">
        <f>SUM(N43:N50)</f>
        <v>321990</v>
      </c>
      <c r="O52" s="166">
        <f t="shared" si="22"/>
        <v>200</v>
      </c>
      <c r="P52" s="166">
        <f t="shared" si="22"/>
        <v>57500</v>
      </c>
      <c r="Q52" s="166">
        <f t="shared" si="22"/>
        <v>19250</v>
      </c>
      <c r="R52" s="166">
        <f t="shared" si="22"/>
        <v>45000</v>
      </c>
      <c r="S52" s="166">
        <f t="shared" si="22"/>
        <v>2803</v>
      </c>
      <c r="T52" s="166">
        <f t="shared" si="22"/>
        <v>0</v>
      </c>
      <c r="U52" s="166">
        <f t="shared" si="22"/>
        <v>124753</v>
      </c>
      <c r="V52" s="166">
        <f t="shared" si="22"/>
        <v>197237</v>
      </c>
      <c r="W52" s="139"/>
    </row>
    <row r="53" spans="1:23" ht="45" customHeight="1">
      <c r="A53" s="152"/>
      <c r="B53" s="256"/>
      <c r="C53" s="254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</row>
    <row r="54" spans="1:23" s="153" customFormat="1" ht="48" customHeight="1">
      <c r="A54" s="152"/>
      <c r="B54" s="229" t="s">
        <v>48</v>
      </c>
      <c r="C54" s="243"/>
      <c r="D54" s="243"/>
      <c r="E54" s="243"/>
      <c r="F54" s="243"/>
      <c r="G54" s="166">
        <f t="shared" ref="G54:V54" si="23">(G24+G38+G52)</f>
        <v>3834200</v>
      </c>
      <c r="H54" s="166">
        <f t="shared" si="23"/>
        <v>236300</v>
      </c>
      <c r="I54" s="166">
        <f t="shared" si="23"/>
        <v>4070500</v>
      </c>
      <c r="J54" s="166">
        <f t="shared" si="23"/>
        <v>691985</v>
      </c>
      <c r="K54" s="166">
        <f t="shared" si="23"/>
        <v>800</v>
      </c>
      <c r="L54" s="166">
        <f t="shared" si="23"/>
        <v>160380</v>
      </c>
      <c r="M54" s="166">
        <f t="shared" si="23"/>
        <v>7240</v>
      </c>
      <c r="N54" s="166">
        <f t="shared" si="23"/>
        <v>4930905</v>
      </c>
      <c r="O54" s="166">
        <f t="shared" si="23"/>
        <v>699200</v>
      </c>
      <c r="P54" s="166">
        <f t="shared" si="23"/>
        <v>749000</v>
      </c>
      <c r="Q54" s="166">
        <f t="shared" si="23"/>
        <v>24250</v>
      </c>
      <c r="R54" s="166">
        <f t="shared" si="23"/>
        <v>158000</v>
      </c>
      <c r="S54" s="166">
        <f t="shared" si="23"/>
        <v>10411</v>
      </c>
      <c r="T54" s="166">
        <f t="shared" si="23"/>
        <v>0</v>
      </c>
      <c r="U54" s="166">
        <f t="shared" si="23"/>
        <v>1640861</v>
      </c>
      <c r="V54" s="166">
        <f t="shared" si="23"/>
        <v>3290044</v>
      </c>
      <c r="W54" s="139"/>
    </row>
    <row r="55" spans="1:23" ht="60.75" customHeight="1">
      <c r="A55" s="157" t="s">
        <v>86</v>
      </c>
      <c r="B55" s="229" t="s">
        <v>528</v>
      </c>
      <c r="C55" s="165" t="s">
        <v>595</v>
      </c>
      <c r="D55" s="229" t="s">
        <v>94</v>
      </c>
      <c r="E55" s="229" t="s">
        <v>2</v>
      </c>
      <c r="F55" s="248" t="s">
        <v>506</v>
      </c>
      <c r="G55" s="229" t="s">
        <v>164</v>
      </c>
      <c r="H55" s="249" t="s">
        <v>161</v>
      </c>
      <c r="I55" s="257" t="s">
        <v>26</v>
      </c>
      <c r="J55" s="40" t="s">
        <v>788</v>
      </c>
      <c r="K55" s="165" t="s">
        <v>169</v>
      </c>
      <c r="L55" s="243" t="s">
        <v>5</v>
      </c>
      <c r="M55" s="243" t="s">
        <v>162</v>
      </c>
      <c r="N55" s="229" t="s">
        <v>6</v>
      </c>
      <c r="O55" s="165" t="s">
        <v>532</v>
      </c>
      <c r="P55" s="166" t="s">
        <v>8</v>
      </c>
      <c r="Q55" s="165" t="s">
        <v>533</v>
      </c>
      <c r="R55" s="165" t="s">
        <v>580</v>
      </c>
      <c r="S55" s="165" t="s">
        <v>7</v>
      </c>
      <c r="T55" s="229" t="s">
        <v>12</v>
      </c>
      <c r="U55" s="258" t="s">
        <v>13</v>
      </c>
      <c r="V55" s="258" t="s">
        <v>14</v>
      </c>
      <c r="W55" s="40" t="s">
        <v>589</v>
      </c>
    </row>
    <row r="56" spans="1:23" s="156" customFormat="1" ht="23.25" customHeight="1">
      <c r="A56" s="72"/>
      <c r="B56" s="165">
        <v>1</v>
      </c>
      <c r="C56" s="166">
        <v>2</v>
      </c>
      <c r="D56" s="166">
        <v>3</v>
      </c>
      <c r="E56" s="165">
        <v>4</v>
      </c>
      <c r="F56" s="166">
        <v>5</v>
      </c>
      <c r="G56" s="166">
        <v>6</v>
      </c>
      <c r="H56" s="165">
        <v>7</v>
      </c>
      <c r="I56" s="166">
        <v>8</v>
      </c>
      <c r="J56" s="166">
        <v>9</v>
      </c>
      <c r="K56" s="165">
        <v>10</v>
      </c>
      <c r="L56" s="166">
        <v>11</v>
      </c>
      <c r="M56" s="166">
        <v>12</v>
      </c>
      <c r="N56" s="165">
        <v>13</v>
      </c>
      <c r="O56" s="166">
        <v>14</v>
      </c>
      <c r="P56" s="166">
        <v>15</v>
      </c>
      <c r="Q56" s="165">
        <v>16</v>
      </c>
      <c r="R56" s="166">
        <v>17</v>
      </c>
      <c r="S56" s="166">
        <v>18</v>
      </c>
      <c r="T56" s="165">
        <v>19</v>
      </c>
      <c r="U56" s="166">
        <v>20</v>
      </c>
      <c r="V56" s="166">
        <v>21</v>
      </c>
      <c r="W56" s="165">
        <v>22</v>
      </c>
    </row>
    <row r="57" spans="1:23" ht="35.1" customHeight="1">
      <c r="A57" s="152">
        <v>1</v>
      </c>
      <c r="B57" s="229" t="s">
        <v>266</v>
      </c>
      <c r="C57" s="243" t="s">
        <v>617</v>
      </c>
      <c r="D57" s="243" t="s">
        <v>267</v>
      </c>
      <c r="E57" s="243" t="s">
        <v>41</v>
      </c>
      <c r="F57" s="243" t="s">
        <v>724</v>
      </c>
      <c r="G57" s="166">
        <f t="shared" ref="G57" si="24">(I57-H57)</f>
        <v>70600</v>
      </c>
      <c r="H57" s="166">
        <v>7000</v>
      </c>
      <c r="I57" s="166">
        <v>77600</v>
      </c>
      <c r="J57" s="166">
        <f t="shared" ref="J57:J81" si="25">ROUND(I57*17%,0)</f>
        <v>13192</v>
      </c>
      <c r="K57" s="166"/>
      <c r="L57" s="166">
        <v>3780</v>
      </c>
      <c r="M57" s="166">
        <v>200</v>
      </c>
      <c r="N57" s="166">
        <f t="shared" ref="N57" si="26">SUM(I57:M57)</f>
        <v>94772</v>
      </c>
      <c r="O57" s="166">
        <f>I57+J57</f>
        <v>90792</v>
      </c>
      <c r="P57" s="166">
        <v>6000</v>
      </c>
      <c r="Q57" s="166">
        <f>ROUND(O57*10%,0)</f>
        <v>9079</v>
      </c>
      <c r="R57" s="166"/>
      <c r="S57" s="166"/>
      <c r="T57" s="166">
        <v>0</v>
      </c>
      <c r="U57" s="244">
        <f t="shared" ref="U57:U69" si="27">SUM(P57:T57)</f>
        <v>15079</v>
      </c>
      <c r="V57" s="244">
        <f t="shared" ref="V57:V80" si="28">(N57-U57)</f>
        <v>79693</v>
      </c>
      <c r="W57" s="72">
        <f>ROUND(O57*14%,0)</f>
        <v>12711</v>
      </c>
    </row>
    <row r="58" spans="1:23" ht="35.1" customHeight="1">
      <c r="A58" s="152">
        <v>2</v>
      </c>
      <c r="B58" s="229" t="s">
        <v>118</v>
      </c>
      <c r="C58" s="243" t="s">
        <v>618</v>
      </c>
      <c r="D58" s="243" t="s">
        <v>664</v>
      </c>
      <c r="E58" s="243" t="s">
        <v>564</v>
      </c>
      <c r="F58" s="243" t="s">
        <v>721</v>
      </c>
      <c r="G58" s="166">
        <f t="shared" ref="G58:G68" si="29">(I58-H58)</f>
        <v>126300</v>
      </c>
      <c r="H58" s="166">
        <v>9000</v>
      </c>
      <c r="I58" s="166">
        <v>135300</v>
      </c>
      <c r="J58" s="166">
        <f t="shared" si="25"/>
        <v>23001</v>
      </c>
      <c r="K58" s="166"/>
      <c r="L58" s="166">
        <v>7280</v>
      </c>
      <c r="M58" s="166">
        <v>200</v>
      </c>
      <c r="N58" s="166">
        <f t="shared" ref="N58:N68" si="30">SUM(I58:M58)</f>
        <v>165781</v>
      </c>
      <c r="O58" s="166">
        <f t="shared" ref="O58:O69" si="31">I58+J58</f>
        <v>158301</v>
      </c>
      <c r="P58" s="166">
        <v>17000</v>
      </c>
      <c r="Q58" s="166">
        <f t="shared" ref="Q58:Q69" si="32">ROUND(O58*10%,0)</f>
        <v>15830</v>
      </c>
      <c r="R58" s="166"/>
      <c r="S58" s="166"/>
      <c r="T58" s="166">
        <v>0</v>
      </c>
      <c r="U58" s="244">
        <f t="shared" si="27"/>
        <v>32830</v>
      </c>
      <c r="V58" s="244">
        <f t="shared" si="28"/>
        <v>132951</v>
      </c>
      <c r="W58" s="72">
        <f t="shared" ref="W58:W80" si="33">ROUND(O58*14%,0)</f>
        <v>22162</v>
      </c>
    </row>
    <row r="59" spans="1:23" ht="35.1" customHeight="1">
      <c r="A59" s="152">
        <v>3</v>
      </c>
      <c r="B59" s="229" t="s">
        <v>494</v>
      </c>
      <c r="C59" s="243" t="s">
        <v>619</v>
      </c>
      <c r="D59" s="243" t="s">
        <v>667</v>
      </c>
      <c r="E59" s="243" t="s">
        <v>41</v>
      </c>
      <c r="F59" s="243" t="s">
        <v>722</v>
      </c>
      <c r="G59" s="166">
        <f t="shared" si="29"/>
        <v>55200</v>
      </c>
      <c r="H59" s="166">
        <v>6000</v>
      </c>
      <c r="I59" s="166">
        <v>61200</v>
      </c>
      <c r="J59" s="166">
        <f t="shared" si="25"/>
        <v>10404</v>
      </c>
      <c r="K59" s="166"/>
      <c r="L59" s="166">
        <v>3150</v>
      </c>
      <c r="M59" s="166">
        <v>200</v>
      </c>
      <c r="N59" s="166">
        <f t="shared" si="30"/>
        <v>74954</v>
      </c>
      <c r="O59" s="166">
        <f t="shared" si="31"/>
        <v>71604</v>
      </c>
      <c r="P59" s="166">
        <v>3000</v>
      </c>
      <c r="Q59" s="166">
        <f t="shared" si="32"/>
        <v>7160</v>
      </c>
      <c r="R59" s="166"/>
      <c r="S59" s="166"/>
      <c r="T59" s="166">
        <v>0</v>
      </c>
      <c r="U59" s="244">
        <f t="shared" si="27"/>
        <v>10160</v>
      </c>
      <c r="V59" s="244">
        <f t="shared" si="28"/>
        <v>64794</v>
      </c>
      <c r="W59" s="72">
        <f t="shared" si="33"/>
        <v>10025</v>
      </c>
    </row>
    <row r="60" spans="1:23" ht="35.1" customHeight="1">
      <c r="A60" s="152">
        <v>4</v>
      </c>
      <c r="B60" s="229" t="s">
        <v>579</v>
      </c>
      <c r="C60" s="243" t="s">
        <v>620</v>
      </c>
      <c r="D60" s="243" t="s">
        <v>493</v>
      </c>
      <c r="E60" s="243" t="s">
        <v>41</v>
      </c>
      <c r="F60" s="243" t="s">
        <v>722</v>
      </c>
      <c r="G60" s="166">
        <f t="shared" si="29"/>
        <v>55200</v>
      </c>
      <c r="H60" s="166">
        <v>6000</v>
      </c>
      <c r="I60" s="166">
        <v>61200</v>
      </c>
      <c r="J60" s="166">
        <f t="shared" si="25"/>
        <v>10404</v>
      </c>
      <c r="K60" s="166"/>
      <c r="L60" s="166">
        <v>3150</v>
      </c>
      <c r="M60" s="166">
        <v>200</v>
      </c>
      <c r="N60" s="166">
        <f t="shared" si="30"/>
        <v>74954</v>
      </c>
      <c r="O60" s="166">
        <f t="shared" si="31"/>
        <v>71604</v>
      </c>
      <c r="P60" s="166">
        <v>3000</v>
      </c>
      <c r="Q60" s="166">
        <f t="shared" si="32"/>
        <v>7160</v>
      </c>
      <c r="R60" s="166"/>
      <c r="S60" s="166"/>
      <c r="T60" s="166">
        <v>0</v>
      </c>
      <c r="U60" s="244">
        <f t="shared" si="27"/>
        <v>10160</v>
      </c>
      <c r="V60" s="244">
        <f t="shared" si="28"/>
        <v>64794</v>
      </c>
      <c r="W60" s="72">
        <f t="shared" si="33"/>
        <v>10025</v>
      </c>
    </row>
    <row r="61" spans="1:23" ht="35.1" customHeight="1">
      <c r="A61" s="152">
        <v>5</v>
      </c>
      <c r="B61" s="229" t="s">
        <v>158</v>
      </c>
      <c r="C61" s="243" t="s">
        <v>621</v>
      </c>
      <c r="D61" s="243" t="s">
        <v>665</v>
      </c>
      <c r="E61" s="243" t="s">
        <v>564</v>
      </c>
      <c r="F61" s="243" t="s">
        <v>723</v>
      </c>
      <c r="G61" s="166">
        <f t="shared" si="29"/>
        <v>74200</v>
      </c>
      <c r="H61" s="166">
        <v>8000</v>
      </c>
      <c r="I61" s="166">
        <v>82200</v>
      </c>
      <c r="J61" s="166">
        <f t="shared" si="25"/>
        <v>13974</v>
      </c>
      <c r="K61" s="166"/>
      <c r="L61" s="166"/>
      <c r="M61" s="166">
        <v>200</v>
      </c>
      <c r="N61" s="166">
        <f t="shared" si="30"/>
        <v>96374</v>
      </c>
      <c r="O61" s="166">
        <f t="shared" si="31"/>
        <v>96174</v>
      </c>
      <c r="P61" s="166">
        <v>6000</v>
      </c>
      <c r="Q61" s="166">
        <f t="shared" si="32"/>
        <v>9617</v>
      </c>
      <c r="R61" s="166"/>
      <c r="S61" s="166"/>
      <c r="T61" s="166">
        <v>0</v>
      </c>
      <c r="U61" s="244">
        <f t="shared" si="27"/>
        <v>15617</v>
      </c>
      <c r="V61" s="244">
        <f t="shared" si="28"/>
        <v>80757</v>
      </c>
      <c r="W61" s="72">
        <f t="shared" si="33"/>
        <v>13464</v>
      </c>
    </row>
    <row r="62" spans="1:23" ht="35.1" customHeight="1">
      <c r="A62" s="152">
        <v>6</v>
      </c>
      <c r="B62" s="229" t="s">
        <v>349</v>
      </c>
      <c r="C62" s="243" t="s">
        <v>622</v>
      </c>
      <c r="D62" s="243" t="s">
        <v>666</v>
      </c>
      <c r="E62" s="243" t="s">
        <v>564</v>
      </c>
      <c r="F62" s="243" t="s">
        <v>723</v>
      </c>
      <c r="G62" s="166">
        <f>(I62-H62)</f>
        <v>74200</v>
      </c>
      <c r="H62" s="166">
        <v>8000</v>
      </c>
      <c r="I62" s="166">
        <v>82200</v>
      </c>
      <c r="J62" s="166">
        <f t="shared" si="25"/>
        <v>13974</v>
      </c>
      <c r="K62" s="166"/>
      <c r="L62" s="166">
        <v>4480</v>
      </c>
      <c r="M62" s="166">
        <v>200</v>
      </c>
      <c r="N62" s="166">
        <f>SUM(I62:M62)</f>
        <v>100854</v>
      </c>
      <c r="O62" s="166">
        <f t="shared" si="31"/>
        <v>96174</v>
      </c>
      <c r="P62" s="166">
        <v>8000</v>
      </c>
      <c r="Q62" s="166">
        <f t="shared" si="32"/>
        <v>9617</v>
      </c>
      <c r="R62" s="166"/>
      <c r="S62" s="166"/>
      <c r="T62" s="166">
        <v>0</v>
      </c>
      <c r="U62" s="244">
        <f t="shared" si="27"/>
        <v>17617</v>
      </c>
      <c r="V62" s="244">
        <f t="shared" si="28"/>
        <v>83237</v>
      </c>
      <c r="W62" s="72">
        <f t="shared" si="33"/>
        <v>13464</v>
      </c>
    </row>
    <row r="63" spans="1:23" ht="35.1" customHeight="1">
      <c r="A63" s="152">
        <v>7</v>
      </c>
      <c r="B63" s="229" t="s">
        <v>292</v>
      </c>
      <c r="C63" s="243" t="s">
        <v>623</v>
      </c>
      <c r="D63" s="243" t="s">
        <v>270</v>
      </c>
      <c r="E63" s="243" t="s">
        <v>41</v>
      </c>
      <c r="F63" s="243" t="s">
        <v>724</v>
      </c>
      <c r="G63" s="166">
        <f t="shared" si="29"/>
        <v>70600</v>
      </c>
      <c r="H63" s="166">
        <v>7000</v>
      </c>
      <c r="I63" s="166">
        <v>77600</v>
      </c>
      <c r="J63" s="166">
        <f t="shared" si="25"/>
        <v>13192</v>
      </c>
      <c r="K63" s="166"/>
      <c r="L63" s="166">
        <v>3780</v>
      </c>
      <c r="M63" s="166">
        <v>200</v>
      </c>
      <c r="N63" s="166">
        <f t="shared" si="30"/>
        <v>94772</v>
      </c>
      <c r="O63" s="166">
        <f t="shared" si="31"/>
        <v>90792</v>
      </c>
      <c r="P63" s="166">
        <v>4000</v>
      </c>
      <c r="Q63" s="166">
        <f t="shared" si="32"/>
        <v>9079</v>
      </c>
      <c r="R63" s="166"/>
      <c r="S63" s="166"/>
      <c r="T63" s="166">
        <v>0</v>
      </c>
      <c r="U63" s="244">
        <f t="shared" si="27"/>
        <v>13079</v>
      </c>
      <c r="V63" s="244">
        <f t="shared" si="28"/>
        <v>81693</v>
      </c>
      <c r="W63" s="72">
        <f t="shared" si="33"/>
        <v>12711</v>
      </c>
    </row>
    <row r="64" spans="1:23" ht="35.1" customHeight="1">
      <c r="A64" s="152">
        <v>8</v>
      </c>
      <c r="B64" s="229" t="s">
        <v>347</v>
      </c>
      <c r="C64" s="243" t="s">
        <v>624</v>
      </c>
      <c r="D64" s="259" t="s">
        <v>570</v>
      </c>
      <c r="E64" s="243" t="s">
        <v>527</v>
      </c>
      <c r="F64" s="243" t="s">
        <v>722</v>
      </c>
      <c r="G64" s="166">
        <f>(I64-H64)</f>
        <v>55200</v>
      </c>
      <c r="H64" s="166">
        <v>6000</v>
      </c>
      <c r="I64" s="166">
        <v>61200</v>
      </c>
      <c r="J64" s="166">
        <f t="shared" si="25"/>
        <v>10404</v>
      </c>
      <c r="K64" s="166"/>
      <c r="L64" s="166"/>
      <c r="M64" s="166">
        <v>200</v>
      </c>
      <c r="N64" s="166">
        <f>SUM(I64:M64)</f>
        <v>71804</v>
      </c>
      <c r="O64" s="166">
        <f t="shared" si="31"/>
        <v>71604</v>
      </c>
      <c r="P64" s="166">
        <v>2000</v>
      </c>
      <c r="Q64" s="166">
        <f t="shared" si="32"/>
        <v>7160</v>
      </c>
      <c r="R64" s="166"/>
      <c r="S64" s="166"/>
      <c r="T64" s="166">
        <v>0</v>
      </c>
      <c r="U64" s="244">
        <f>SUM(P64:T64)</f>
        <v>9160</v>
      </c>
      <c r="V64" s="244">
        <f t="shared" si="28"/>
        <v>62644</v>
      </c>
      <c r="W64" s="72">
        <f t="shared" si="33"/>
        <v>10025</v>
      </c>
    </row>
    <row r="65" spans="1:23" ht="35.1" customHeight="1">
      <c r="A65" s="152">
        <v>9</v>
      </c>
      <c r="B65" s="229" t="s">
        <v>286</v>
      </c>
      <c r="C65" s="243" t="s">
        <v>625</v>
      </c>
      <c r="D65" s="247" t="s">
        <v>293</v>
      </c>
      <c r="E65" s="243" t="s">
        <v>41</v>
      </c>
      <c r="F65" s="243" t="s">
        <v>725</v>
      </c>
      <c r="G65" s="166">
        <f t="shared" si="29"/>
        <v>70600</v>
      </c>
      <c r="H65" s="166">
        <v>7000</v>
      </c>
      <c r="I65" s="166">
        <v>77600</v>
      </c>
      <c r="J65" s="166">
        <f t="shared" si="25"/>
        <v>13192</v>
      </c>
      <c r="K65" s="166"/>
      <c r="L65" s="166">
        <v>3780</v>
      </c>
      <c r="M65" s="166">
        <v>200</v>
      </c>
      <c r="N65" s="166">
        <f t="shared" si="30"/>
        <v>94772</v>
      </c>
      <c r="O65" s="166">
        <f t="shared" si="31"/>
        <v>90792</v>
      </c>
      <c r="P65" s="166">
        <v>4000</v>
      </c>
      <c r="Q65" s="166">
        <f t="shared" si="32"/>
        <v>9079</v>
      </c>
      <c r="R65" s="166"/>
      <c r="S65" s="166"/>
      <c r="T65" s="166">
        <v>0</v>
      </c>
      <c r="U65" s="244">
        <f t="shared" si="27"/>
        <v>13079</v>
      </c>
      <c r="V65" s="244">
        <f t="shared" si="28"/>
        <v>81693</v>
      </c>
      <c r="W65" s="72">
        <f t="shared" si="33"/>
        <v>12711</v>
      </c>
    </row>
    <row r="66" spans="1:23" ht="42" customHeight="1">
      <c r="A66" s="152">
        <v>10</v>
      </c>
      <c r="B66" s="229" t="s">
        <v>498</v>
      </c>
      <c r="C66" s="243" t="s">
        <v>626</v>
      </c>
      <c r="D66" s="259" t="s">
        <v>525</v>
      </c>
      <c r="E66" s="243" t="s">
        <v>355</v>
      </c>
      <c r="F66" s="243" t="s">
        <v>722</v>
      </c>
      <c r="G66" s="166">
        <f t="shared" si="29"/>
        <v>64900</v>
      </c>
      <c r="H66" s="166">
        <v>6000</v>
      </c>
      <c r="I66" s="166">
        <v>70900</v>
      </c>
      <c r="J66" s="166">
        <f t="shared" si="25"/>
        <v>12053</v>
      </c>
      <c r="K66" s="166"/>
      <c r="L66" s="166">
        <v>3150</v>
      </c>
      <c r="M66" s="166">
        <v>200</v>
      </c>
      <c r="N66" s="166">
        <f t="shared" si="30"/>
        <v>86303</v>
      </c>
      <c r="O66" s="166">
        <f t="shared" si="31"/>
        <v>82953</v>
      </c>
      <c r="P66" s="166">
        <v>3500</v>
      </c>
      <c r="Q66" s="166">
        <f t="shared" si="32"/>
        <v>8295</v>
      </c>
      <c r="R66" s="166"/>
      <c r="S66" s="166"/>
      <c r="T66" s="166">
        <v>0</v>
      </c>
      <c r="U66" s="244">
        <f t="shared" si="27"/>
        <v>11795</v>
      </c>
      <c r="V66" s="244">
        <f t="shared" si="28"/>
        <v>74508</v>
      </c>
      <c r="W66" s="72">
        <f t="shared" si="33"/>
        <v>11613</v>
      </c>
    </row>
    <row r="67" spans="1:23" ht="44.25" customHeight="1">
      <c r="A67" s="152">
        <v>11</v>
      </c>
      <c r="B67" s="229" t="s">
        <v>501</v>
      </c>
      <c r="C67" s="243" t="s">
        <v>627</v>
      </c>
      <c r="D67" s="247" t="s">
        <v>499</v>
      </c>
      <c r="E67" s="243" t="s">
        <v>355</v>
      </c>
      <c r="F67" s="243" t="s">
        <v>722</v>
      </c>
      <c r="G67" s="166">
        <f t="shared" si="29"/>
        <v>55200</v>
      </c>
      <c r="H67" s="166">
        <v>6000</v>
      </c>
      <c r="I67" s="166">
        <v>61200</v>
      </c>
      <c r="J67" s="166">
        <f t="shared" si="25"/>
        <v>10404</v>
      </c>
      <c r="K67" s="166"/>
      <c r="L67" s="166">
        <v>3150</v>
      </c>
      <c r="M67" s="166">
        <v>200</v>
      </c>
      <c r="N67" s="166">
        <f t="shared" si="30"/>
        <v>74954</v>
      </c>
      <c r="O67" s="166">
        <f t="shared" si="31"/>
        <v>71604</v>
      </c>
      <c r="P67" s="166">
        <v>3000</v>
      </c>
      <c r="Q67" s="166">
        <f t="shared" si="32"/>
        <v>7160</v>
      </c>
      <c r="R67" s="166"/>
      <c r="S67" s="166"/>
      <c r="T67" s="166">
        <v>0</v>
      </c>
      <c r="U67" s="244">
        <f t="shared" si="27"/>
        <v>10160</v>
      </c>
      <c r="V67" s="244">
        <f t="shared" si="28"/>
        <v>64794</v>
      </c>
      <c r="W67" s="72">
        <f t="shared" si="33"/>
        <v>10025</v>
      </c>
    </row>
    <row r="68" spans="1:23" ht="35.1" customHeight="1">
      <c r="A68" s="152">
        <v>12</v>
      </c>
      <c r="B68" s="229" t="s">
        <v>500</v>
      </c>
      <c r="C68" s="243" t="s">
        <v>628</v>
      </c>
      <c r="D68" s="247" t="s">
        <v>499</v>
      </c>
      <c r="E68" s="243" t="s">
        <v>355</v>
      </c>
      <c r="F68" s="243" t="s">
        <v>722</v>
      </c>
      <c r="G68" s="166">
        <f t="shared" si="29"/>
        <v>55200</v>
      </c>
      <c r="H68" s="166">
        <v>6000</v>
      </c>
      <c r="I68" s="166">
        <v>61200</v>
      </c>
      <c r="J68" s="166">
        <f t="shared" si="25"/>
        <v>10404</v>
      </c>
      <c r="K68" s="166"/>
      <c r="L68" s="166">
        <v>3150</v>
      </c>
      <c r="M68" s="166">
        <v>200</v>
      </c>
      <c r="N68" s="166">
        <f t="shared" si="30"/>
        <v>74954</v>
      </c>
      <c r="O68" s="166">
        <f t="shared" si="31"/>
        <v>71604</v>
      </c>
      <c r="P68" s="166">
        <v>2000</v>
      </c>
      <c r="Q68" s="166">
        <f t="shared" si="32"/>
        <v>7160</v>
      </c>
      <c r="R68" s="166"/>
      <c r="S68" s="166"/>
      <c r="T68" s="166">
        <v>0</v>
      </c>
      <c r="U68" s="244">
        <f t="shared" si="27"/>
        <v>9160</v>
      </c>
      <c r="V68" s="244">
        <f t="shared" si="28"/>
        <v>65794</v>
      </c>
      <c r="W68" s="72">
        <f t="shared" si="33"/>
        <v>10025</v>
      </c>
    </row>
    <row r="69" spans="1:23" ht="35.1" customHeight="1">
      <c r="A69" s="152">
        <v>13</v>
      </c>
      <c r="B69" s="229" t="s">
        <v>523</v>
      </c>
      <c r="C69" s="243" t="s">
        <v>629</v>
      </c>
      <c r="D69" s="247" t="s">
        <v>524</v>
      </c>
      <c r="E69" s="243" t="s">
        <v>355</v>
      </c>
      <c r="F69" s="243" t="s">
        <v>722</v>
      </c>
      <c r="G69" s="166">
        <f t="shared" ref="G69" si="34">(I69-H69)</f>
        <v>53400</v>
      </c>
      <c r="H69" s="166">
        <v>6000</v>
      </c>
      <c r="I69" s="166">
        <v>59400</v>
      </c>
      <c r="J69" s="166">
        <f t="shared" si="25"/>
        <v>10098</v>
      </c>
      <c r="K69" s="166"/>
      <c r="L69" s="166">
        <v>3150</v>
      </c>
      <c r="M69" s="166">
        <v>200</v>
      </c>
      <c r="N69" s="166">
        <f t="shared" ref="N69" si="35">SUM(I69:M69)</f>
        <v>72848</v>
      </c>
      <c r="O69" s="166">
        <f t="shared" si="31"/>
        <v>69498</v>
      </c>
      <c r="P69" s="166">
        <v>2000</v>
      </c>
      <c r="Q69" s="166">
        <f t="shared" si="32"/>
        <v>6950</v>
      </c>
      <c r="R69" s="166"/>
      <c r="S69" s="166"/>
      <c r="T69" s="166">
        <v>0</v>
      </c>
      <c r="U69" s="244">
        <f t="shared" si="27"/>
        <v>8950</v>
      </c>
      <c r="V69" s="244">
        <f t="shared" si="28"/>
        <v>63898</v>
      </c>
      <c r="W69" s="72">
        <f t="shared" si="33"/>
        <v>9730</v>
      </c>
    </row>
    <row r="70" spans="1:23" ht="35.1" customHeight="1">
      <c r="A70" s="152">
        <v>14</v>
      </c>
      <c r="B70" s="229" t="s">
        <v>352</v>
      </c>
      <c r="C70" s="243" t="s">
        <v>630</v>
      </c>
      <c r="D70" s="247" t="s">
        <v>571</v>
      </c>
      <c r="E70" s="243" t="s">
        <v>564</v>
      </c>
      <c r="F70" s="243" t="s">
        <v>722</v>
      </c>
      <c r="G70" s="166">
        <f t="shared" ref="G70" si="36">(I70-H70)</f>
        <v>51700</v>
      </c>
      <c r="H70" s="166">
        <v>6000</v>
      </c>
      <c r="I70" s="166">
        <v>57700</v>
      </c>
      <c r="J70" s="166">
        <f t="shared" si="25"/>
        <v>9809</v>
      </c>
      <c r="K70" s="166"/>
      <c r="L70" s="166">
        <v>3150</v>
      </c>
      <c r="M70" s="166">
        <v>200</v>
      </c>
      <c r="N70" s="166">
        <f t="shared" ref="N70" si="37">SUM(I70:M70)</f>
        <v>70859</v>
      </c>
      <c r="O70" s="166">
        <f t="shared" ref="O70" si="38">I70+J70</f>
        <v>67509</v>
      </c>
      <c r="P70" s="166">
        <v>2500</v>
      </c>
      <c r="Q70" s="166">
        <f t="shared" ref="Q70" si="39">ROUND(O70*10%,0)</f>
        <v>6751</v>
      </c>
      <c r="R70" s="166"/>
      <c r="S70" s="166"/>
      <c r="T70" s="166">
        <v>0</v>
      </c>
      <c r="U70" s="244">
        <f t="shared" ref="U70" si="40">SUM(P70:T70)</f>
        <v>9251</v>
      </c>
      <c r="V70" s="244">
        <f t="shared" si="28"/>
        <v>61608</v>
      </c>
      <c r="W70" s="72">
        <f t="shared" si="33"/>
        <v>9451</v>
      </c>
    </row>
    <row r="71" spans="1:23" ht="35.1" customHeight="1">
      <c r="A71" s="152">
        <v>15</v>
      </c>
      <c r="B71" s="229" t="s">
        <v>348</v>
      </c>
      <c r="C71" s="243" t="s">
        <v>631</v>
      </c>
      <c r="D71" s="247" t="s">
        <v>571</v>
      </c>
      <c r="E71" s="243" t="s">
        <v>564</v>
      </c>
      <c r="F71" s="243" t="s">
        <v>722</v>
      </c>
      <c r="G71" s="166">
        <f t="shared" ref="G71:G80" si="41">(I71-H71)</f>
        <v>51700</v>
      </c>
      <c r="H71" s="166">
        <v>6000</v>
      </c>
      <c r="I71" s="166">
        <v>57700</v>
      </c>
      <c r="J71" s="166">
        <f t="shared" si="25"/>
        <v>9809</v>
      </c>
      <c r="K71" s="166"/>
      <c r="L71" s="166">
        <v>3150</v>
      </c>
      <c r="M71" s="166">
        <v>200</v>
      </c>
      <c r="N71" s="166">
        <f t="shared" ref="N71:N80" si="42">SUM(I71:M71)</f>
        <v>70859</v>
      </c>
      <c r="O71" s="166">
        <f t="shared" ref="O71:O81" si="43">I71+J71</f>
        <v>67509</v>
      </c>
      <c r="P71" s="166">
        <v>2500</v>
      </c>
      <c r="Q71" s="166">
        <f t="shared" ref="Q71:Q80" si="44">ROUND(O71*10%,0)</f>
        <v>6751</v>
      </c>
      <c r="R71" s="166"/>
      <c r="S71" s="166"/>
      <c r="T71" s="166">
        <v>0</v>
      </c>
      <c r="U71" s="244">
        <f t="shared" ref="U71:U80" si="45">SUM(P71:T71)</f>
        <v>9251</v>
      </c>
      <c r="V71" s="244">
        <f t="shared" si="28"/>
        <v>61608</v>
      </c>
      <c r="W71" s="72">
        <f t="shared" si="33"/>
        <v>9451</v>
      </c>
    </row>
    <row r="72" spans="1:23" ht="35.1" customHeight="1">
      <c r="A72" s="152">
        <v>16</v>
      </c>
      <c r="B72" s="229" t="s">
        <v>565</v>
      </c>
      <c r="C72" s="243" t="s">
        <v>632</v>
      </c>
      <c r="D72" s="247" t="s">
        <v>571</v>
      </c>
      <c r="E72" s="243" t="s">
        <v>564</v>
      </c>
      <c r="F72" s="243" t="s">
        <v>722</v>
      </c>
      <c r="G72" s="166">
        <f t="shared" si="41"/>
        <v>51700</v>
      </c>
      <c r="H72" s="166">
        <v>6000</v>
      </c>
      <c r="I72" s="166">
        <v>57700</v>
      </c>
      <c r="J72" s="166">
        <f t="shared" si="25"/>
        <v>9809</v>
      </c>
      <c r="K72" s="166"/>
      <c r="L72" s="166">
        <v>3150</v>
      </c>
      <c r="M72" s="166">
        <v>200</v>
      </c>
      <c r="N72" s="166">
        <f t="shared" si="42"/>
        <v>70859</v>
      </c>
      <c r="O72" s="166">
        <f t="shared" si="43"/>
        <v>67509</v>
      </c>
      <c r="P72" s="166">
        <v>2000</v>
      </c>
      <c r="Q72" s="166">
        <f t="shared" si="44"/>
        <v>6751</v>
      </c>
      <c r="R72" s="166"/>
      <c r="S72" s="166"/>
      <c r="T72" s="166">
        <v>0</v>
      </c>
      <c r="U72" s="244">
        <f t="shared" si="45"/>
        <v>8751</v>
      </c>
      <c r="V72" s="244">
        <f t="shared" si="28"/>
        <v>62108</v>
      </c>
      <c r="W72" s="72">
        <f t="shared" si="33"/>
        <v>9451</v>
      </c>
    </row>
    <row r="73" spans="1:23" ht="35.1" customHeight="1">
      <c r="A73" s="152">
        <v>17</v>
      </c>
      <c r="B73" s="229" t="s">
        <v>566</v>
      </c>
      <c r="C73" s="243" t="s">
        <v>635</v>
      </c>
      <c r="D73" s="247" t="s">
        <v>571</v>
      </c>
      <c r="E73" s="243" t="s">
        <v>564</v>
      </c>
      <c r="F73" s="243" t="s">
        <v>722</v>
      </c>
      <c r="G73" s="166">
        <f t="shared" si="41"/>
        <v>51700</v>
      </c>
      <c r="H73" s="166">
        <v>6000</v>
      </c>
      <c r="I73" s="166">
        <v>57700</v>
      </c>
      <c r="J73" s="166">
        <f t="shared" si="25"/>
        <v>9809</v>
      </c>
      <c r="K73" s="166"/>
      <c r="L73" s="166">
        <v>3150</v>
      </c>
      <c r="M73" s="166">
        <v>200</v>
      </c>
      <c r="N73" s="166">
        <f t="shared" si="42"/>
        <v>70859</v>
      </c>
      <c r="O73" s="166">
        <f t="shared" si="43"/>
        <v>67509</v>
      </c>
      <c r="P73" s="166">
        <v>3000</v>
      </c>
      <c r="Q73" s="166">
        <f t="shared" si="44"/>
        <v>6751</v>
      </c>
      <c r="R73" s="166"/>
      <c r="S73" s="166"/>
      <c r="T73" s="166">
        <v>0</v>
      </c>
      <c r="U73" s="244">
        <f t="shared" si="45"/>
        <v>9751</v>
      </c>
      <c r="V73" s="244">
        <f t="shared" si="28"/>
        <v>61108</v>
      </c>
      <c r="W73" s="72">
        <f t="shared" si="33"/>
        <v>9451</v>
      </c>
    </row>
    <row r="74" spans="1:23" ht="35.1" customHeight="1">
      <c r="A74" s="152">
        <v>18</v>
      </c>
      <c r="B74" s="229" t="s">
        <v>365</v>
      </c>
      <c r="C74" s="243" t="s">
        <v>634</v>
      </c>
      <c r="D74" s="247" t="s">
        <v>571</v>
      </c>
      <c r="E74" s="243" t="s">
        <v>564</v>
      </c>
      <c r="F74" s="243" t="s">
        <v>722</v>
      </c>
      <c r="G74" s="166">
        <f t="shared" si="41"/>
        <v>51700</v>
      </c>
      <c r="H74" s="166">
        <v>6000</v>
      </c>
      <c r="I74" s="166">
        <v>57700</v>
      </c>
      <c r="J74" s="166">
        <f t="shared" si="25"/>
        <v>9809</v>
      </c>
      <c r="K74" s="166"/>
      <c r="L74" s="166"/>
      <c r="M74" s="166">
        <v>200</v>
      </c>
      <c r="N74" s="166">
        <f t="shared" si="42"/>
        <v>67709</v>
      </c>
      <c r="O74" s="166">
        <f t="shared" si="43"/>
        <v>67509</v>
      </c>
      <c r="P74" s="166">
        <v>3000</v>
      </c>
      <c r="Q74" s="166">
        <f t="shared" si="44"/>
        <v>6751</v>
      </c>
      <c r="R74" s="166"/>
      <c r="S74" s="166"/>
      <c r="T74" s="166">
        <v>0</v>
      </c>
      <c r="U74" s="244">
        <f t="shared" si="45"/>
        <v>9751</v>
      </c>
      <c r="V74" s="244">
        <f t="shared" si="28"/>
        <v>57958</v>
      </c>
      <c r="W74" s="72">
        <f t="shared" si="33"/>
        <v>9451</v>
      </c>
    </row>
    <row r="75" spans="1:23" ht="35.1" customHeight="1">
      <c r="A75" s="152">
        <v>19</v>
      </c>
      <c r="B75" s="229" t="s">
        <v>567</v>
      </c>
      <c r="C75" s="243" t="s">
        <v>637</v>
      </c>
      <c r="D75" s="247" t="s">
        <v>571</v>
      </c>
      <c r="E75" s="243" t="s">
        <v>564</v>
      </c>
      <c r="F75" s="243" t="s">
        <v>722</v>
      </c>
      <c r="G75" s="166">
        <f t="shared" si="41"/>
        <v>51700</v>
      </c>
      <c r="H75" s="166">
        <v>6000</v>
      </c>
      <c r="I75" s="166">
        <v>57700</v>
      </c>
      <c r="J75" s="166">
        <f t="shared" si="25"/>
        <v>9809</v>
      </c>
      <c r="K75" s="166"/>
      <c r="L75" s="166">
        <v>3150</v>
      </c>
      <c r="M75" s="166">
        <v>200</v>
      </c>
      <c r="N75" s="166">
        <f t="shared" si="42"/>
        <v>70859</v>
      </c>
      <c r="O75" s="166">
        <f t="shared" si="43"/>
        <v>67509</v>
      </c>
      <c r="P75" s="166">
        <v>1000</v>
      </c>
      <c r="Q75" s="166">
        <f t="shared" si="44"/>
        <v>6751</v>
      </c>
      <c r="R75" s="166"/>
      <c r="S75" s="166"/>
      <c r="T75" s="166">
        <v>0</v>
      </c>
      <c r="U75" s="244">
        <f t="shared" si="45"/>
        <v>7751</v>
      </c>
      <c r="V75" s="244">
        <f t="shared" si="28"/>
        <v>63108</v>
      </c>
      <c r="W75" s="72">
        <f t="shared" si="33"/>
        <v>9451</v>
      </c>
    </row>
    <row r="76" spans="1:23" ht="38.25" customHeight="1">
      <c r="A76" s="152">
        <v>20</v>
      </c>
      <c r="B76" s="229" t="s">
        <v>370</v>
      </c>
      <c r="C76" s="243" t="s">
        <v>633</v>
      </c>
      <c r="D76" s="247" t="s">
        <v>571</v>
      </c>
      <c r="E76" s="243" t="s">
        <v>564</v>
      </c>
      <c r="F76" s="243" t="s">
        <v>722</v>
      </c>
      <c r="G76" s="166">
        <f t="shared" si="41"/>
        <v>51700</v>
      </c>
      <c r="H76" s="166">
        <v>6000</v>
      </c>
      <c r="I76" s="166">
        <v>57700</v>
      </c>
      <c r="J76" s="166">
        <f t="shared" si="25"/>
        <v>9809</v>
      </c>
      <c r="K76" s="166"/>
      <c r="L76" s="166">
        <v>3150</v>
      </c>
      <c r="M76" s="166">
        <v>200</v>
      </c>
      <c r="N76" s="166">
        <f t="shared" si="42"/>
        <v>70859</v>
      </c>
      <c r="O76" s="166">
        <f t="shared" si="43"/>
        <v>67509</v>
      </c>
      <c r="P76" s="166">
        <v>3000</v>
      </c>
      <c r="Q76" s="166">
        <f t="shared" si="44"/>
        <v>6751</v>
      </c>
      <c r="R76" s="166"/>
      <c r="S76" s="166"/>
      <c r="T76" s="166">
        <v>0</v>
      </c>
      <c r="U76" s="244">
        <f t="shared" si="45"/>
        <v>9751</v>
      </c>
      <c r="V76" s="244">
        <f t="shared" si="28"/>
        <v>61108</v>
      </c>
      <c r="W76" s="72">
        <f t="shared" si="33"/>
        <v>9451</v>
      </c>
    </row>
    <row r="77" spans="1:23" ht="35.1" customHeight="1">
      <c r="A77" s="152">
        <v>21</v>
      </c>
      <c r="B77" s="229" t="s">
        <v>371</v>
      </c>
      <c r="C77" s="243" t="s">
        <v>615</v>
      </c>
      <c r="D77" s="247" t="s">
        <v>571</v>
      </c>
      <c r="E77" s="243" t="s">
        <v>564</v>
      </c>
      <c r="F77" s="243" t="s">
        <v>722</v>
      </c>
      <c r="G77" s="166">
        <f t="shared" si="41"/>
        <v>51700</v>
      </c>
      <c r="H77" s="166">
        <v>6000</v>
      </c>
      <c r="I77" s="166">
        <v>57700</v>
      </c>
      <c r="J77" s="166">
        <f t="shared" si="25"/>
        <v>9809</v>
      </c>
      <c r="K77" s="166"/>
      <c r="L77" s="166">
        <v>3150</v>
      </c>
      <c r="M77" s="166">
        <v>200</v>
      </c>
      <c r="N77" s="166">
        <f t="shared" si="42"/>
        <v>70859</v>
      </c>
      <c r="O77" s="166">
        <f t="shared" si="43"/>
        <v>67509</v>
      </c>
      <c r="P77" s="166">
        <v>2000</v>
      </c>
      <c r="Q77" s="166">
        <f t="shared" si="44"/>
        <v>6751</v>
      </c>
      <c r="R77" s="166"/>
      <c r="S77" s="166"/>
      <c r="T77" s="166">
        <v>0</v>
      </c>
      <c r="U77" s="244">
        <f t="shared" si="45"/>
        <v>8751</v>
      </c>
      <c r="V77" s="244">
        <f t="shared" si="28"/>
        <v>62108</v>
      </c>
      <c r="W77" s="72">
        <f t="shared" si="33"/>
        <v>9451</v>
      </c>
    </row>
    <row r="78" spans="1:23" ht="35.1" customHeight="1">
      <c r="A78" s="152">
        <v>22</v>
      </c>
      <c r="B78" s="229" t="s">
        <v>372</v>
      </c>
      <c r="C78" s="243" t="s">
        <v>638</v>
      </c>
      <c r="D78" s="247" t="s">
        <v>571</v>
      </c>
      <c r="E78" s="243" t="s">
        <v>564</v>
      </c>
      <c r="F78" s="243" t="s">
        <v>722</v>
      </c>
      <c r="G78" s="166">
        <f t="shared" si="41"/>
        <v>51700</v>
      </c>
      <c r="H78" s="166">
        <v>6000</v>
      </c>
      <c r="I78" s="166">
        <v>57700</v>
      </c>
      <c r="J78" s="166">
        <f t="shared" si="25"/>
        <v>9809</v>
      </c>
      <c r="K78" s="166"/>
      <c r="L78" s="166">
        <v>3150</v>
      </c>
      <c r="M78" s="166">
        <v>200</v>
      </c>
      <c r="N78" s="166">
        <f t="shared" si="42"/>
        <v>70859</v>
      </c>
      <c r="O78" s="166">
        <f t="shared" si="43"/>
        <v>67509</v>
      </c>
      <c r="P78" s="166">
        <v>3000</v>
      </c>
      <c r="Q78" s="166">
        <f t="shared" si="44"/>
        <v>6751</v>
      </c>
      <c r="R78" s="166"/>
      <c r="S78" s="166"/>
      <c r="T78" s="166">
        <v>0</v>
      </c>
      <c r="U78" s="244">
        <f t="shared" si="45"/>
        <v>9751</v>
      </c>
      <c r="V78" s="244">
        <f t="shared" si="28"/>
        <v>61108</v>
      </c>
      <c r="W78" s="72">
        <f t="shared" si="33"/>
        <v>9451</v>
      </c>
    </row>
    <row r="79" spans="1:23" ht="35.1" customHeight="1">
      <c r="A79" s="152">
        <v>23</v>
      </c>
      <c r="B79" s="229" t="s">
        <v>568</v>
      </c>
      <c r="C79" s="243" t="s">
        <v>636</v>
      </c>
      <c r="D79" s="247" t="s">
        <v>571</v>
      </c>
      <c r="E79" s="243" t="s">
        <v>564</v>
      </c>
      <c r="F79" s="243" t="s">
        <v>722</v>
      </c>
      <c r="G79" s="166">
        <f t="shared" si="41"/>
        <v>51700</v>
      </c>
      <c r="H79" s="166">
        <v>6000</v>
      </c>
      <c r="I79" s="166">
        <v>57700</v>
      </c>
      <c r="J79" s="166">
        <f t="shared" si="25"/>
        <v>9809</v>
      </c>
      <c r="K79" s="166"/>
      <c r="L79" s="166"/>
      <c r="M79" s="166">
        <v>200</v>
      </c>
      <c r="N79" s="166">
        <f t="shared" si="42"/>
        <v>67709</v>
      </c>
      <c r="O79" s="166">
        <f t="shared" si="43"/>
        <v>67509</v>
      </c>
      <c r="P79" s="166">
        <v>3000</v>
      </c>
      <c r="Q79" s="166">
        <f t="shared" si="44"/>
        <v>6751</v>
      </c>
      <c r="R79" s="166"/>
      <c r="S79" s="166"/>
      <c r="T79" s="166">
        <v>0</v>
      </c>
      <c r="U79" s="244">
        <f t="shared" si="45"/>
        <v>9751</v>
      </c>
      <c r="V79" s="244">
        <f t="shared" si="28"/>
        <v>57958</v>
      </c>
      <c r="W79" s="72">
        <f t="shared" si="33"/>
        <v>9451</v>
      </c>
    </row>
    <row r="80" spans="1:23" ht="53.25" customHeight="1">
      <c r="A80" s="152">
        <v>24</v>
      </c>
      <c r="B80" s="229" t="s">
        <v>572</v>
      </c>
      <c r="C80" s="243" t="s">
        <v>639</v>
      </c>
      <c r="D80" s="247" t="s">
        <v>573</v>
      </c>
      <c r="E80" s="243" t="s">
        <v>564</v>
      </c>
      <c r="F80" s="243" t="s">
        <v>722</v>
      </c>
      <c r="G80" s="166">
        <f t="shared" si="41"/>
        <v>51700</v>
      </c>
      <c r="H80" s="166">
        <v>6000</v>
      </c>
      <c r="I80" s="166">
        <v>57700</v>
      </c>
      <c r="J80" s="166">
        <f t="shared" si="25"/>
        <v>9809</v>
      </c>
      <c r="K80" s="166"/>
      <c r="L80" s="166">
        <v>3150</v>
      </c>
      <c r="M80" s="166">
        <v>200</v>
      </c>
      <c r="N80" s="166">
        <f t="shared" si="42"/>
        <v>70859</v>
      </c>
      <c r="O80" s="166">
        <f t="shared" si="43"/>
        <v>67509</v>
      </c>
      <c r="P80" s="166">
        <v>3000</v>
      </c>
      <c r="Q80" s="166">
        <f t="shared" si="44"/>
        <v>6751</v>
      </c>
      <c r="R80" s="166"/>
      <c r="S80" s="166"/>
      <c r="T80" s="166">
        <v>0</v>
      </c>
      <c r="U80" s="244">
        <f t="shared" si="45"/>
        <v>9751</v>
      </c>
      <c r="V80" s="244">
        <f t="shared" si="28"/>
        <v>61108</v>
      </c>
      <c r="W80" s="72">
        <f t="shared" si="33"/>
        <v>9451</v>
      </c>
    </row>
    <row r="81" spans="1:23" ht="47.25" customHeight="1">
      <c r="A81" s="152">
        <v>25</v>
      </c>
      <c r="B81" s="229" t="s">
        <v>717</v>
      </c>
      <c r="C81" s="153" t="s">
        <v>804</v>
      </c>
      <c r="D81" s="243" t="s">
        <v>718</v>
      </c>
      <c r="E81" s="243" t="s">
        <v>355</v>
      </c>
      <c r="F81" s="243" t="s">
        <v>722</v>
      </c>
      <c r="G81" s="166">
        <f t="shared" ref="G81" si="46">(I81-H81)</f>
        <v>51700</v>
      </c>
      <c r="H81" s="166">
        <v>6000</v>
      </c>
      <c r="I81" s="166">
        <v>57700</v>
      </c>
      <c r="J81" s="166">
        <f t="shared" si="25"/>
        <v>9809</v>
      </c>
      <c r="K81" s="166"/>
      <c r="L81" s="166">
        <v>3150</v>
      </c>
      <c r="M81" s="166">
        <v>200</v>
      </c>
      <c r="N81" s="166">
        <f t="shared" ref="N81" si="47">SUM(I81:M81)</f>
        <v>70859</v>
      </c>
      <c r="O81" s="166">
        <f t="shared" si="43"/>
        <v>67509</v>
      </c>
      <c r="P81" s="166">
        <v>2000</v>
      </c>
      <c r="Q81" s="166">
        <f t="shared" ref="Q81:Q82" si="48">ROUND(O81*10%,0)</f>
        <v>6751</v>
      </c>
      <c r="R81" s="166"/>
      <c r="S81" s="166"/>
      <c r="T81" s="166">
        <v>0</v>
      </c>
      <c r="U81" s="244">
        <f t="shared" ref="U81:U82" si="49">SUM(P81:T81)</f>
        <v>8751</v>
      </c>
      <c r="V81" s="244">
        <f t="shared" ref="V81:V82" si="50">(N81-U81)</f>
        <v>62108</v>
      </c>
      <c r="W81" s="72">
        <f t="shared" ref="W81:W82" si="51">ROUND(O81*14%,0)</f>
        <v>9451</v>
      </c>
    </row>
    <row r="82" spans="1:23" ht="47.25" customHeight="1">
      <c r="A82" s="152">
        <v>26</v>
      </c>
      <c r="B82" s="229" t="s">
        <v>782</v>
      </c>
      <c r="C82" s="139" t="s">
        <v>803</v>
      </c>
      <c r="D82" s="243" t="s">
        <v>783</v>
      </c>
      <c r="E82" s="243" t="s">
        <v>794</v>
      </c>
      <c r="F82" s="243" t="s">
        <v>784</v>
      </c>
      <c r="G82" s="166">
        <f t="shared" ref="G82" si="52">(I82-H82)</f>
        <v>51700</v>
      </c>
      <c r="H82" s="166">
        <v>6000</v>
      </c>
      <c r="I82" s="166">
        <v>57700</v>
      </c>
      <c r="J82" s="166">
        <f t="shared" ref="J82" si="53">ROUND(I82*17%,0)</f>
        <v>9809</v>
      </c>
      <c r="K82" s="166"/>
      <c r="L82" s="166">
        <v>3150</v>
      </c>
      <c r="M82" s="166">
        <v>200</v>
      </c>
      <c r="N82" s="166">
        <f t="shared" ref="N82" si="54">SUM(I82:M82)</f>
        <v>70859</v>
      </c>
      <c r="O82" s="166">
        <f t="shared" ref="O82" si="55">I82+J82</f>
        <v>67509</v>
      </c>
      <c r="P82" s="166">
        <v>2000</v>
      </c>
      <c r="Q82" s="166">
        <f t="shared" si="48"/>
        <v>6751</v>
      </c>
      <c r="R82" s="166"/>
      <c r="S82" s="166"/>
      <c r="T82" s="166">
        <v>0</v>
      </c>
      <c r="U82" s="244">
        <f t="shared" si="49"/>
        <v>8751</v>
      </c>
      <c r="V82" s="244">
        <f t="shared" si="50"/>
        <v>62108</v>
      </c>
      <c r="W82" s="72">
        <f t="shared" si="51"/>
        <v>9451</v>
      </c>
    </row>
    <row r="83" spans="1:23" ht="65.25" customHeight="1">
      <c r="A83" s="22"/>
      <c r="B83" s="229" t="s">
        <v>26</v>
      </c>
      <c r="C83" s="243"/>
      <c r="D83" s="246"/>
      <c r="E83" s="246"/>
      <c r="F83" s="246"/>
      <c r="G83" s="166">
        <f>SUM(G57:G82)</f>
        <v>1552900</v>
      </c>
      <c r="H83" s="166">
        <f t="shared" ref="H83:W83" si="56">SUM(H57:H82)</f>
        <v>166000</v>
      </c>
      <c r="I83" s="166">
        <f t="shared" si="56"/>
        <v>1718900</v>
      </c>
      <c r="J83" s="166">
        <f t="shared" si="56"/>
        <v>292213</v>
      </c>
      <c r="K83" s="166">
        <f t="shared" si="56"/>
        <v>0</v>
      </c>
      <c r="L83" s="166">
        <f t="shared" si="56"/>
        <v>76650</v>
      </c>
      <c r="M83" s="166">
        <f t="shared" si="56"/>
        <v>5200</v>
      </c>
      <c r="N83" s="166">
        <f t="shared" si="56"/>
        <v>2092963</v>
      </c>
      <c r="O83" s="166">
        <f t="shared" si="56"/>
        <v>2011113</v>
      </c>
      <c r="P83" s="166">
        <f t="shared" si="56"/>
        <v>95500</v>
      </c>
      <c r="Q83" s="166">
        <f t="shared" si="56"/>
        <v>201109</v>
      </c>
      <c r="R83" s="166">
        <f t="shared" si="56"/>
        <v>0</v>
      </c>
      <c r="S83" s="166">
        <f t="shared" si="56"/>
        <v>0</v>
      </c>
      <c r="T83" s="166">
        <f t="shared" si="56"/>
        <v>0</v>
      </c>
      <c r="U83" s="166">
        <f t="shared" si="56"/>
        <v>296609</v>
      </c>
      <c r="V83" s="166">
        <f t="shared" si="56"/>
        <v>1796354</v>
      </c>
      <c r="W83" s="166">
        <f t="shared" si="56"/>
        <v>281554</v>
      </c>
    </row>
    <row r="84" spans="1:23" ht="102" customHeight="1">
      <c r="A84" s="157" t="s">
        <v>86</v>
      </c>
      <c r="B84" s="229" t="s">
        <v>528</v>
      </c>
      <c r="C84" s="165" t="s">
        <v>595</v>
      </c>
      <c r="D84" s="165" t="s">
        <v>94</v>
      </c>
      <c r="E84" s="165" t="s">
        <v>2</v>
      </c>
      <c r="F84" s="248" t="s">
        <v>506</v>
      </c>
      <c r="G84" s="165" t="s">
        <v>164</v>
      </c>
      <c r="H84" s="249" t="s">
        <v>161</v>
      </c>
      <c r="I84" s="249" t="s">
        <v>26</v>
      </c>
      <c r="J84" s="40" t="s">
        <v>788</v>
      </c>
      <c r="K84" s="165" t="s">
        <v>169</v>
      </c>
      <c r="L84" s="166" t="s">
        <v>5</v>
      </c>
      <c r="M84" s="166" t="s">
        <v>162</v>
      </c>
      <c r="N84" s="165" t="s">
        <v>6</v>
      </c>
      <c r="O84" s="165" t="s">
        <v>532</v>
      </c>
      <c r="P84" s="166" t="s">
        <v>8</v>
      </c>
      <c r="Q84" s="165" t="s">
        <v>533</v>
      </c>
      <c r="R84" s="165" t="s">
        <v>580</v>
      </c>
      <c r="S84" s="165" t="s">
        <v>7</v>
      </c>
      <c r="T84" s="165" t="s">
        <v>12</v>
      </c>
      <c r="U84" s="250" t="s">
        <v>13</v>
      </c>
      <c r="V84" s="250" t="s">
        <v>14</v>
      </c>
      <c r="W84" s="40" t="s">
        <v>589</v>
      </c>
    </row>
    <row r="85" spans="1:23" ht="47.25" customHeight="1">
      <c r="A85" s="72"/>
      <c r="B85" s="165">
        <v>1</v>
      </c>
      <c r="C85" s="166">
        <v>2</v>
      </c>
      <c r="D85" s="166">
        <v>3</v>
      </c>
      <c r="E85" s="165">
        <v>4</v>
      </c>
      <c r="F85" s="166">
        <v>5</v>
      </c>
      <c r="G85" s="166">
        <v>6</v>
      </c>
      <c r="H85" s="165">
        <v>7</v>
      </c>
      <c r="I85" s="166">
        <v>8</v>
      </c>
      <c r="J85" s="166">
        <v>9</v>
      </c>
      <c r="K85" s="165">
        <v>10</v>
      </c>
      <c r="L85" s="166">
        <v>11</v>
      </c>
      <c r="M85" s="166">
        <v>12</v>
      </c>
      <c r="N85" s="165">
        <v>13</v>
      </c>
      <c r="O85" s="166">
        <v>14</v>
      </c>
      <c r="P85" s="166">
        <v>15</v>
      </c>
      <c r="Q85" s="165">
        <v>16</v>
      </c>
      <c r="R85" s="166">
        <v>17</v>
      </c>
      <c r="S85" s="166">
        <v>18</v>
      </c>
      <c r="T85" s="165">
        <v>19</v>
      </c>
      <c r="U85" s="166">
        <v>20</v>
      </c>
      <c r="V85" s="166">
        <v>21</v>
      </c>
      <c r="W85" s="165">
        <v>22</v>
      </c>
    </row>
    <row r="86" spans="1:23" ht="71.25" customHeight="1">
      <c r="A86" s="152">
        <v>26</v>
      </c>
      <c r="B86" s="229" t="s">
        <v>800</v>
      </c>
      <c r="C86" s="139" t="s">
        <v>797</v>
      </c>
      <c r="D86" s="243" t="s">
        <v>798</v>
      </c>
      <c r="E86" s="243" t="s">
        <v>794</v>
      </c>
      <c r="F86" s="243" t="s">
        <v>784</v>
      </c>
      <c r="G86" s="166">
        <f t="shared" ref="G86" si="57">(I86-H86)</f>
        <v>51700</v>
      </c>
      <c r="H86" s="166">
        <v>6000</v>
      </c>
      <c r="I86" s="166">
        <v>57700</v>
      </c>
      <c r="J86" s="166">
        <f t="shared" ref="J86" si="58">ROUND(I86*17%,0)</f>
        <v>9809</v>
      </c>
      <c r="K86" s="166"/>
      <c r="L86" s="166">
        <v>3150</v>
      </c>
      <c r="M86" s="166">
        <v>200</v>
      </c>
      <c r="N86" s="166">
        <f t="shared" ref="N86" si="59">SUM(I86:M86)</f>
        <v>70859</v>
      </c>
      <c r="O86" s="166">
        <v>0</v>
      </c>
      <c r="P86" s="166">
        <v>2000</v>
      </c>
      <c r="Q86" s="166">
        <f t="shared" ref="Q86" si="60">ROUND(O86*10%,0)</f>
        <v>0</v>
      </c>
      <c r="R86" s="166"/>
      <c r="S86" s="166"/>
      <c r="T86" s="166">
        <v>0</v>
      </c>
      <c r="U86" s="244">
        <f t="shared" ref="U86" si="61">SUM(P86:T86)</f>
        <v>2000</v>
      </c>
      <c r="V86" s="244">
        <f t="shared" ref="V86" si="62">(N86-U86)</f>
        <v>68859</v>
      </c>
      <c r="W86" s="72">
        <f t="shared" ref="W86" si="63">ROUND(O86*14%,0)</f>
        <v>0</v>
      </c>
    </row>
    <row r="87" spans="1:23" ht="71.25" customHeight="1">
      <c r="A87" s="152">
        <v>27</v>
      </c>
      <c r="B87" s="229" t="s">
        <v>799</v>
      </c>
      <c r="C87" s="139" t="s">
        <v>801</v>
      </c>
      <c r="D87" s="243" t="s">
        <v>802</v>
      </c>
      <c r="E87" s="243" t="s">
        <v>794</v>
      </c>
      <c r="F87" s="243" t="s">
        <v>784</v>
      </c>
      <c r="G87" s="166">
        <f t="shared" ref="G87" si="64">(I87-H87)</f>
        <v>51700</v>
      </c>
      <c r="H87" s="166">
        <v>6000</v>
      </c>
      <c r="I87" s="166">
        <v>57700</v>
      </c>
      <c r="J87" s="166">
        <f t="shared" ref="J87" si="65">ROUND(I87*17%,0)</f>
        <v>9809</v>
      </c>
      <c r="K87" s="166"/>
      <c r="L87" s="166">
        <v>3150</v>
      </c>
      <c r="M87" s="166">
        <v>200</v>
      </c>
      <c r="N87" s="166">
        <f t="shared" ref="N87" si="66">SUM(I87:M87)</f>
        <v>70859</v>
      </c>
      <c r="O87" s="166">
        <v>0</v>
      </c>
      <c r="P87" s="166">
        <v>2000</v>
      </c>
      <c r="Q87" s="166">
        <v>0</v>
      </c>
      <c r="R87" s="166"/>
      <c r="S87" s="166"/>
      <c r="T87" s="166">
        <v>0</v>
      </c>
      <c r="U87" s="244">
        <f t="shared" ref="U87" si="67">SUM(P87:T87)</f>
        <v>2000</v>
      </c>
      <c r="V87" s="244">
        <f t="shared" ref="V87" si="68">(N87-U87)</f>
        <v>68859</v>
      </c>
      <c r="W87" s="72">
        <f t="shared" ref="W87" si="69">ROUND(O87*14%,0)</f>
        <v>0</v>
      </c>
    </row>
    <row r="88" spans="1:23" ht="71.25" customHeight="1">
      <c r="A88" s="152"/>
      <c r="B88" s="229" t="s">
        <v>26</v>
      </c>
      <c r="C88" s="14"/>
      <c r="D88" s="243"/>
      <c r="E88" s="243"/>
      <c r="F88" s="243"/>
      <c r="G88" s="166">
        <f t="shared" ref="G88:W88" si="70">SUM(G86:G87)</f>
        <v>103400</v>
      </c>
      <c r="H88" s="166">
        <f t="shared" si="70"/>
        <v>12000</v>
      </c>
      <c r="I88" s="166">
        <f t="shared" si="70"/>
        <v>115400</v>
      </c>
      <c r="J88" s="166">
        <f t="shared" si="70"/>
        <v>19618</v>
      </c>
      <c r="K88" s="166">
        <f t="shared" si="70"/>
        <v>0</v>
      </c>
      <c r="L88" s="166">
        <f t="shared" si="70"/>
        <v>6300</v>
      </c>
      <c r="M88" s="166">
        <f t="shared" si="70"/>
        <v>400</v>
      </c>
      <c r="N88" s="166">
        <f t="shared" si="70"/>
        <v>141718</v>
      </c>
      <c r="O88" s="166">
        <f t="shared" si="70"/>
        <v>0</v>
      </c>
      <c r="P88" s="166">
        <f t="shared" si="70"/>
        <v>4000</v>
      </c>
      <c r="Q88" s="166">
        <f t="shared" si="70"/>
        <v>0</v>
      </c>
      <c r="R88" s="166">
        <f t="shared" si="70"/>
        <v>0</v>
      </c>
      <c r="S88" s="166">
        <f t="shared" si="70"/>
        <v>0</v>
      </c>
      <c r="T88" s="166">
        <f t="shared" si="70"/>
        <v>0</v>
      </c>
      <c r="U88" s="166">
        <f t="shared" si="70"/>
        <v>4000</v>
      </c>
      <c r="V88" s="166">
        <f t="shared" si="70"/>
        <v>137718</v>
      </c>
      <c r="W88" s="166">
        <f t="shared" si="70"/>
        <v>0</v>
      </c>
    </row>
    <row r="89" spans="1:23" s="156" customFormat="1" ht="57" customHeight="1">
      <c r="A89" s="72"/>
      <c r="B89" s="229" t="s">
        <v>48</v>
      </c>
      <c r="C89" s="72"/>
      <c r="D89" s="72"/>
      <c r="E89" s="72"/>
      <c r="F89" s="72"/>
      <c r="G89" s="163">
        <f>G83+G88</f>
        <v>1656300</v>
      </c>
      <c r="H89" s="163">
        <f t="shared" ref="H89:W89" si="71">H83+H88</f>
        <v>178000</v>
      </c>
      <c r="I89" s="163">
        <f t="shared" si="71"/>
        <v>1834300</v>
      </c>
      <c r="J89" s="163">
        <f t="shared" si="71"/>
        <v>311831</v>
      </c>
      <c r="K89" s="163">
        <f t="shared" si="71"/>
        <v>0</v>
      </c>
      <c r="L89" s="163">
        <f t="shared" si="71"/>
        <v>82950</v>
      </c>
      <c r="M89" s="163">
        <f t="shared" si="71"/>
        <v>5600</v>
      </c>
      <c r="N89" s="163">
        <f t="shared" si="71"/>
        <v>2234681</v>
      </c>
      <c r="O89" s="163">
        <f t="shared" si="71"/>
        <v>2011113</v>
      </c>
      <c r="P89" s="163">
        <f t="shared" si="71"/>
        <v>99500</v>
      </c>
      <c r="Q89" s="163">
        <f t="shared" si="71"/>
        <v>201109</v>
      </c>
      <c r="R89" s="163">
        <f t="shared" si="71"/>
        <v>0</v>
      </c>
      <c r="S89" s="163">
        <f t="shared" si="71"/>
        <v>0</v>
      </c>
      <c r="T89" s="163">
        <f t="shared" si="71"/>
        <v>0</v>
      </c>
      <c r="U89" s="163">
        <f t="shared" si="71"/>
        <v>300609</v>
      </c>
      <c r="V89" s="163">
        <f t="shared" si="71"/>
        <v>1934072</v>
      </c>
      <c r="W89" s="163">
        <f t="shared" si="71"/>
        <v>281554</v>
      </c>
    </row>
    <row r="90" spans="1:23" ht="89.25" customHeight="1">
      <c r="A90" s="40" t="s">
        <v>86</v>
      </c>
      <c r="B90" s="165" t="s">
        <v>1</v>
      </c>
      <c r="C90" s="165" t="s">
        <v>595</v>
      </c>
      <c r="D90" s="165" t="s">
        <v>94</v>
      </c>
      <c r="E90" s="165" t="s">
        <v>2</v>
      </c>
      <c r="F90" s="248" t="s">
        <v>506</v>
      </c>
      <c r="G90" s="165" t="s">
        <v>164</v>
      </c>
      <c r="H90" s="249" t="s">
        <v>161</v>
      </c>
      <c r="I90" s="249" t="s">
        <v>26</v>
      </c>
      <c r="J90" s="40" t="s">
        <v>788</v>
      </c>
      <c r="K90" s="165" t="s">
        <v>169</v>
      </c>
      <c r="L90" s="166" t="s">
        <v>5</v>
      </c>
      <c r="M90" s="166" t="s">
        <v>162</v>
      </c>
      <c r="N90" s="165" t="s">
        <v>6</v>
      </c>
      <c r="O90" s="165" t="s">
        <v>532</v>
      </c>
      <c r="P90" s="166" t="s">
        <v>8</v>
      </c>
      <c r="Q90" s="165" t="s">
        <v>533</v>
      </c>
      <c r="R90" s="165" t="s">
        <v>580</v>
      </c>
      <c r="S90" s="165" t="s">
        <v>7</v>
      </c>
      <c r="T90" s="165" t="s">
        <v>12</v>
      </c>
      <c r="U90" s="250" t="s">
        <v>13</v>
      </c>
      <c r="V90" s="250" t="s">
        <v>14</v>
      </c>
      <c r="W90" s="40" t="s">
        <v>589</v>
      </c>
    </row>
    <row r="91" spans="1:23" s="156" customFormat="1" ht="35.1" customHeight="1">
      <c r="A91" s="72"/>
      <c r="B91" s="165">
        <v>1</v>
      </c>
      <c r="C91" s="166">
        <v>2</v>
      </c>
      <c r="D91" s="166">
        <v>3</v>
      </c>
      <c r="E91" s="165">
        <v>4</v>
      </c>
      <c r="F91" s="166">
        <v>5</v>
      </c>
      <c r="G91" s="166">
        <v>6</v>
      </c>
      <c r="H91" s="165">
        <v>7</v>
      </c>
      <c r="I91" s="166">
        <v>8</v>
      </c>
      <c r="J91" s="166">
        <v>9</v>
      </c>
      <c r="K91" s="166">
        <v>10</v>
      </c>
      <c r="L91" s="166">
        <v>11</v>
      </c>
      <c r="M91" s="166">
        <v>12</v>
      </c>
      <c r="N91" s="166">
        <v>13</v>
      </c>
      <c r="O91" s="166">
        <v>14</v>
      </c>
      <c r="P91" s="166">
        <v>15</v>
      </c>
      <c r="Q91" s="166">
        <v>16</v>
      </c>
      <c r="R91" s="166">
        <v>17</v>
      </c>
      <c r="S91" s="166">
        <v>18</v>
      </c>
      <c r="T91" s="166">
        <v>19</v>
      </c>
      <c r="U91" s="166">
        <v>20</v>
      </c>
      <c r="V91" s="166">
        <v>21</v>
      </c>
      <c r="W91" s="166">
        <v>22</v>
      </c>
    </row>
    <row r="92" spans="1:23" ht="45" customHeight="1">
      <c r="A92" s="22"/>
      <c r="B92" s="229" t="s">
        <v>520</v>
      </c>
      <c r="C92" s="243"/>
      <c r="D92" s="243"/>
      <c r="E92" s="243"/>
      <c r="F92" s="243"/>
      <c r="G92" s="166"/>
      <c r="H92" s="166"/>
      <c r="I92" s="166"/>
      <c r="J92" s="166"/>
      <c r="K92" s="166"/>
      <c r="L92" s="166"/>
      <c r="M92" s="166"/>
      <c r="N92" s="166"/>
      <c r="O92" s="245"/>
      <c r="P92" s="166"/>
      <c r="Q92" s="166"/>
      <c r="R92" s="166"/>
      <c r="S92" s="166"/>
      <c r="T92" s="166"/>
      <c r="U92" s="255"/>
      <c r="V92" s="255"/>
    </row>
    <row r="93" spans="1:23" ht="45" customHeight="1">
      <c r="A93" s="152">
        <v>1</v>
      </c>
      <c r="B93" s="229" t="s">
        <v>280</v>
      </c>
      <c r="C93" s="243"/>
      <c r="D93" s="243" t="s">
        <v>270</v>
      </c>
      <c r="E93" s="243" t="s">
        <v>41</v>
      </c>
      <c r="F93" s="243" t="s">
        <v>509</v>
      </c>
      <c r="G93" s="166">
        <f>(I93-H93)</f>
        <v>24100</v>
      </c>
      <c r="H93" s="166">
        <v>1900</v>
      </c>
      <c r="I93" s="166">
        <v>26000</v>
      </c>
      <c r="J93" s="166">
        <f t="shared" ref="J93:J96" si="72">ROUND(I93*17%,0)</f>
        <v>4420</v>
      </c>
      <c r="K93" s="166"/>
      <c r="L93" s="166">
        <v>1160</v>
      </c>
      <c r="M93" s="166">
        <v>160</v>
      </c>
      <c r="N93" s="166">
        <f>SUM(I93:M93)</f>
        <v>31740</v>
      </c>
      <c r="O93" s="166">
        <f t="shared" ref="O93:O96" si="73">I93+J93</f>
        <v>30420</v>
      </c>
      <c r="P93" s="166">
        <v>0</v>
      </c>
      <c r="Q93" s="166">
        <f t="shared" ref="Q93:Q96" si="74">ROUND(O93*10%,0)</f>
        <v>3042</v>
      </c>
      <c r="R93" s="166"/>
      <c r="S93" s="166"/>
      <c r="T93" s="166">
        <v>0</v>
      </c>
      <c r="U93" s="244">
        <f>SUM(P93:T93)</f>
        <v>3042</v>
      </c>
      <c r="V93" s="244">
        <f>(N93-U93)</f>
        <v>28698</v>
      </c>
      <c r="W93" s="72">
        <f t="shared" ref="W93:W96" si="75">ROUND(O93*14%,0)</f>
        <v>4259</v>
      </c>
    </row>
    <row r="94" spans="1:23" ht="45" customHeight="1">
      <c r="A94" s="152">
        <v>2</v>
      </c>
      <c r="B94" s="229" t="s">
        <v>119</v>
      </c>
      <c r="C94" s="243"/>
      <c r="D94" s="243" t="s">
        <v>668</v>
      </c>
      <c r="E94" s="243" t="s">
        <v>41</v>
      </c>
      <c r="F94" s="243" t="s">
        <v>509</v>
      </c>
      <c r="G94" s="166">
        <f>(I94-H94)</f>
        <v>25700</v>
      </c>
      <c r="H94" s="166">
        <v>1900</v>
      </c>
      <c r="I94" s="166">
        <v>27600</v>
      </c>
      <c r="J94" s="166">
        <f t="shared" si="72"/>
        <v>4692</v>
      </c>
      <c r="K94" s="243"/>
      <c r="L94" s="166">
        <v>1160</v>
      </c>
      <c r="M94" s="166">
        <v>160</v>
      </c>
      <c r="N94" s="166">
        <f>SUM(I94:M94)</f>
        <v>33612</v>
      </c>
      <c r="O94" s="166">
        <f t="shared" si="73"/>
        <v>32292</v>
      </c>
      <c r="P94" s="166">
        <v>0</v>
      </c>
      <c r="Q94" s="166">
        <f t="shared" si="74"/>
        <v>3229</v>
      </c>
      <c r="R94" s="166"/>
      <c r="S94" s="166"/>
      <c r="T94" s="166">
        <v>0</v>
      </c>
      <c r="U94" s="244">
        <f>SUM(P94:T94)</f>
        <v>3229</v>
      </c>
      <c r="V94" s="244">
        <f>(N94-U94)</f>
        <v>30383</v>
      </c>
      <c r="W94" s="72">
        <f t="shared" si="75"/>
        <v>4521</v>
      </c>
    </row>
    <row r="95" spans="1:23" ht="45" customHeight="1">
      <c r="A95" s="152">
        <v>3</v>
      </c>
      <c r="B95" s="229" t="s">
        <v>115</v>
      </c>
      <c r="C95" s="243"/>
      <c r="D95" s="243" t="s">
        <v>669</v>
      </c>
      <c r="E95" s="243" t="s">
        <v>41</v>
      </c>
      <c r="F95" s="243" t="s">
        <v>507</v>
      </c>
      <c r="G95" s="166">
        <f>(I95-H95)</f>
        <v>30900</v>
      </c>
      <c r="H95" s="166">
        <v>2400</v>
      </c>
      <c r="I95" s="166">
        <v>33300</v>
      </c>
      <c r="J95" s="166">
        <f t="shared" si="72"/>
        <v>5661</v>
      </c>
      <c r="K95" s="166"/>
      <c r="L95" s="166">
        <v>1470</v>
      </c>
      <c r="M95" s="166">
        <v>160</v>
      </c>
      <c r="N95" s="166">
        <f>SUM(I95:M95)</f>
        <v>40591</v>
      </c>
      <c r="O95" s="166">
        <f t="shared" si="73"/>
        <v>38961</v>
      </c>
      <c r="P95" s="166">
        <v>0</v>
      </c>
      <c r="Q95" s="166">
        <f t="shared" si="74"/>
        <v>3896</v>
      </c>
      <c r="R95" s="166"/>
      <c r="S95" s="166"/>
      <c r="T95" s="166">
        <v>0</v>
      </c>
      <c r="U95" s="244">
        <f>SUM(P95:T95)</f>
        <v>3896</v>
      </c>
      <c r="V95" s="244">
        <f>(N95-U95)</f>
        <v>36695</v>
      </c>
      <c r="W95" s="72">
        <f t="shared" si="75"/>
        <v>5455</v>
      </c>
    </row>
    <row r="96" spans="1:23" ht="45" customHeight="1">
      <c r="A96" s="152">
        <v>4</v>
      </c>
      <c r="B96" s="229" t="s">
        <v>152</v>
      </c>
      <c r="C96" s="243"/>
      <c r="D96" s="254" t="s">
        <v>670</v>
      </c>
      <c r="E96" s="243" t="s">
        <v>564</v>
      </c>
      <c r="F96" s="243" t="s">
        <v>507</v>
      </c>
      <c r="G96" s="166">
        <f>(I96-H96)</f>
        <v>26300</v>
      </c>
      <c r="H96" s="166">
        <v>2400</v>
      </c>
      <c r="I96" s="166">
        <v>28700</v>
      </c>
      <c r="J96" s="166">
        <f t="shared" si="72"/>
        <v>4879</v>
      </c>
      <c r="K96" s="243"/>
      <c r="L96" s="166">
        <v>1470</v>
      </c>
      <c r="M96" s="166">
        <v>160</v>
      </c>
      <c r="N96" s="166">
        <f>SUM(I96:M96)</f>
        <v>35209</v>
      </c>
      <c r="O96" s="166">
        <f t="shared" si="73"/>
        <v>33579</v>
      </c>
      <c r="P96" s="166">
        <v>0</v>
      </c>
      <c r="Q96" s="166">
        <f t="shared" si="74"/>
        <v>3358</v>
      </c>
      <c r="R96" s="166"/>
      <c r="S96" s="166"/>
      <c r="T96" s="166">
        <v>0</v>
      </c>
      <c r="U96" s="244">
        <f>SUM(P96:T96)</f>
        <v>3358</v>
      </c>
      <c r="V96" s="244">
        <f>(N96-U96)</f>
        <v>31851</v>
      </c>
      <c r="W96" s="72">
        <f t="shared" si="75"/>
        <v>4701</v>
      </c>
    </row>
    <row r="97" spans="1:24" ht="45" customHeight="1">
      <c r="A97" s="22"/>
      <c r="B97" s="229"/>
      <c r="C97" s="243"/>
      <c r="D97" s="243"/>
      <c r="E97" s="243"/>
      <c r="F97" s="243"/>
      <c r="G97" s="243"/>
      <c r="H97" s="243"/>
      <c r="I97" s="243"/>
      <c r="J97" s="243"/>
      <c r="K97" s="243"/>
      <c r="L97" s="243"/>
      <c r="M97" s="243"/>
      <c r="N97" s="166"/>
      <c r="O97" s="245"/>
      <c r="P97" s="166"/>
      <c r="Q97" s="243"/>
      <c r="R97" s="243"/>
      <c r="S97" s="243"/>
      <c r="T97" s="243"/>
      <c r="U97" s="253"/>
      <c r="V97" s="253"/>
    </row>
    <row r="98" spans="1:24" ht="45" customHeight="1">
      <c r="A98" s="22"/>
      <c r="B98" s="256" t="s">
        <v>26</v>
      </c>
      <c r="C98" s="254"/>
      <c r="D98" s="166"/>
      <c r="E98" s="166"/>
      <c r="F98" s="166"/>
      <c r="G98" s="166">
        <f t="shared" ref="G98:W98" si="76">SUM(G92:G96)</f>
        <v>107000</v>
      </c>
      <c r="H98" s="166">
        <f t="shared" si="76"/>
        <v>8600</v>
      </c>
      <c r="I98" s="166">
        <f t="shared" si="76"/>
        <v>115600</v>
      </c>
      <c r="J98" s="166">
        <f t="shared" si="76"/>
        <v>19652</v>
      </c>
      <c r="K98" s="166">
        <f t="shared" si="76"/>
        <v>0</v>
      </c>
      <c r="L98" s="166">
        <f t="shared" si="76"/>
        <v>5260</v>
      </c>
      <c r="M98" s="166">
        <f t="shared" si="76"/>
        <v>640</v>
      </c>
      <c r="N98" s="166">
        <f t="shared" si="76"/>
        <v>141152</v>
      </c>
      <c r="O98" s="166">
        <f t="shared" si="76"/>
        <v>135252</v>
      </c>
      <c r="P98" s="166">
        <f>SUM(P92:P96)</f>
        <v>0</v>
      </c>
      <c r="Q98" s="166">
        <f t="shared" si="76"/>
        <v>13525</v>
      </c>
      <c r="R98" s="166">
        <f t="shared" si="76"/>
        <v>0</v>
      </c>
      <c r="S98" s="166">
        <f t="shared" si="76"/>
        <v>0</v>
      </c>
      <c r="T98" s="166">
        <f t="shared" si="76"/>
        <v>0</v>
      </c>
      <c r="U98" s="166">
        <f t="shared" si="76"/>
        <v>13525</v>
      </c>
      <c r="V98" s="166">
        <f t="shared" si="76"/>
        <v>127627</v>
      </c>
      <c r="W98" s="72">
        <f t="shared" si="76"/>
        <v>18936</v>
      </c>
    </row>
    <row r="99" spans="1:24" ht="19.5">
      <c r="A99" s="22"/>
      <c r="B99" s="256"/>
      <c r="C99" s="254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255"/>
      <c r="V99" s="255"/>
    </row>
    <row r="100" spans="1:24" ht="85.5" customHeight="1">
      <c r="A100" s="40" t="s">
        <v>331</v>
      </c>
      <c r="B100" s="165" t="s">
        <v>1</v>
      </c>
      <c r="C100" s="165" t="s">
        <v>595</v>
      </c>
      <c r="D100" s="165" t="s">
        <v>94</v>
      </c>
      <c r="E100" s="165" t="s">
        <v>2</v>
      </c>
      <c r="F100" s="248" t="s">
        <v>506</v>
      </c>
      <c r="G100" s="165" t="s">
        <v>164</v>
      </c>
      <c r="H100" s="249" t="s">
        <v>161</v>
      </c>
      <c r="I100" s="249" t="s">
        <v>26</v>
      </c>
      <c r="J100" s="40" t="s">
        <v>788</v>
      </c>
      <c r="K100" s="165" t="s">
        <v>169</v>
      </c>
      <c r="L100" s="166" t="s">
        <v>5</v>
      </c>
      <c r="M100" s="166" t="s">
        <v>162</v>
      </c>
      <c r="N100" s="165" t="s">
        <v>6</v>
      </c>
      <c r="O100" s="260" t="s">
        <v>532</v>
      </c>
      <c r="P100" s="166" t="s">
        <v>8</v>
      </c>
      <c r="Q100" s="165" t="s">
        <v>533</v>
      </c>
      <c r="R100" s="165" t="s">
        <v>580</v>
      </c>
      <c r="S100" s="165" t="s">
        <v>7</v>
      </c>
      <c r="T100" s="165" t="s">
        <v>12</v>
      </c>
      <c r="U100" s="250" t="s">
        <v>13</v>
      </c>
      <c r="V100" s="250" t="s">
        <v>14</v>
      </c>
      <c r="W100" s="40" t="s">
        <v>589</v>
      </c>
    </row>
    <row r="101" spans="1:24" s="156" customFormat="1" ht="29.25" customHeight="1">
      <c r="A101" s="72"/>
      <c r="B101" s="165">
        <v>1</v>
      </c>
      <c r="C101" s="166">
        <v>2</v>
      </c>
      <c r="D101" s="166">
        <v>3</v>
      </c>
      <c r="E101" s="165">
        <v>4</v>
      </c>
      <c r="F101" s="166">
        <v>5</v>
      </c>
      <c r="G101" s="166">
        <v>6</v>
      </c>
      <c r="H101" s="165">
        <v>7</v>
      </c>
      <c r="I101" s="166">
        <v>8</v>
      </c>
      <c r="J101" s="166">
        <v>9</v>
      </c>
      <c r="K101" s="166">
        <v>10</v>
      </c>
      <c r="L101" s="166">
        <v>11</v>
      </c>
      <c r="M101" s="166">
        <v>12</v>
      </c>
      <c r="N101" s="166">
        <v>13</v>
      </c>
      <c r="O101" s="166">
        <v>14</v>
      </c>
      <c r="P101" s="166">
        <v>15</v>
      </c>
      <c r="Q101" s="166">
        <v>16</v>
      </c>
      <c r="R101" s="166">
        <v>17</v>
      </c>
      <c r="S101" s="166">
        <v>18</v>
      </c>
      <c r="T101" s="166">
        <v>19</v>
      </c>
      <c r="U101" s="166">
        <v>20</v>
      </c>
      <c r="V101" s="166">
        <v>21</v>
      </c>
      <c r="W101" s="166">
        <v>22</v>
      </c>
    </row>
    <row r="102" spans="1:24" ht="39.950000000000003" customHeight="1">
      <c r="A102" s="22"/>
      <c r="B102" s="229" t="s">
        <v>56</v>
      </c>
      <c r="C102" s="243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245"/>
      <c r="P102" s="166"/>
      <c r="Q102" s="166"/>
      <c r="R102" s="166"/>
      <c r="S102" s="166"/>
      <c r="T102" s="166"/>
      <c r="U102" s="166"/>
      <c r="V102" s="166"/>
      <c r="W102" s="139"/>
      <c r="X102" s="153"/>
    </row>
    <row r="103" spans="1:24" ht="39.950000000000003" customHeight="1">
      <c r="A103" s="240">
        <v>1</v>
      </c>
      <c r="B103" s="229" t="s">
        <v>531</v>
      </c>
      <c r="C103" s="243"/>
      <c r="D103" s="243" t="s">
        <v>668</v>
      </c>
      <c r="E103" s="243" t="s">
        <v>41</v>
      </c>
      <c r="F103" s="243" t="s">
        <v>516</v>
      </c>
      <c r="G103" s="166">
        <f t="shared" ref="G103:G121" si="77">(I103-H103)</f>
        <v>25700</v>
      </c>
      <c r="H103" s="166">
        <v>1900</v>
      </c>
      <c r="I103" s="166">
        <v>27600</v>
      </c>
      <c r="J103" s="166">
        <f t="shared" ref="J103:J121" si="78">ROUND(I103*17%,0)</f>
        <v>4692</v>
      </c>
      <c r="K103" s="166"/>
      <c r="L103" s="166">
        <v>1160</v>
      </c>
      <c r="M103" s="166">
        <v>160</v>
      </c>
      <c r="N103" s="166">
        <f t="shared" ref="N103:N121" si="79">SUM(I103:M103)</f>
        <v>33612</v>
      </c>
      <c r="O103" s="166">
        <f t="shared" ref="O103:O121" si="80">I103+J103</f>
        <v>32292</v>
      </c>
      <c r="P103" s="166">
        <v>0</v>
      </c>
      <c r="Q103" s="166">
        <f t="shared" ref="Q103:Q121" si="81">ROUND(O103*10%,0)</f>
        <v>3229</v>
      </c>
      <c r="R103" s="166"/>
      <c r="S103" s="166"/>
      <c r="T103" s="166">
        <v>0</v>
      </c>
      <c r="U103" s="244">
        <f t="shared" ref="U103:U121" si="82">SUM(P103:T103)</f>
        <v>3229</v>
      </c>
      <c r="V103" s="244">
        <f t="shared" ref="V103:V121" si="83">(N103-U103)</f>
        <v>30383</v>
      </c>
      <c r="W103" s="72">
        <f t="shared" ref="W103:W121" si="84">ROUND(O103*14%,0)</f>
        <v>4521</v>
      </c>
      <c r="X103" s="153"/>
    </row>
    <row r="104" spans="1:24" ht="39.950000000000003" customHeight="1">
      <c r="A104" s="152">
        <v>2</v>
      </c>
      <c r="B104" s="229" t="s">
        <v>503</v>
      </c>
      <c r="C104" s="243"/>
      <c r="D104" s="243" t="s">
        <v>671</v>
      </c>
      <c r="E104" s="243" t="s">
        <v>564</v>
      </c>
      <c r="F104" s="243" t="s">
        <v>509</v>
      </c>
      <c r="G104" s="166">
        <f t="shared" si="77"/>
        <v>24100</v>
      </c>
      <c r="H104" s="166">
        <v>1900</v>
      </c>
      <c r="I104" s="166">
        <v>26000</v>
      </c>
      <c r="J104" s="166">
        <f t="shared" si="78"/>
        <v>4420</v>
      </c>
      <c r="K104" s="166"/>
      <c r="L104" s="166">
        <v>1160</v>
      </c>
      <c r="M104" s="166">
        <v>160</v>
      </c>
      <c r="N104" s="166">
        <f t="shared" si="79"/>
        <v>31740</v>
      </c>
      <c r="O104" s="166">
        <f t="shared" si="80"/>
        <v>30420</v>
      </c>
      <c r="P104" s="166">
        <v>0</v>
      </c>
      <c r="Q104" s="166">
        <f t="shared" si="81"/>
        <v>3042</v>
      </c>
      <c r="R104" s="166">
        <v>11500</v>
      </c>
      <c r="S104" s="166">
        <v>211</v>
      </c>
      <c r="T104" s="166">
        <v>0</v>
      </c>
      <c r="U104" s="244">
        <f t="shared" si="82"/>
        <v>14753</v>
      </c>
      <c r="V104" s="244">
        <f t="shared" si="83"/>
        <v>16987</v>
      </c>
      <c r="W104" s="72">
        <f t="shared" si="84"/>
        <v>4259</v>
      </c>
      <c r="X104" s="153"/>
    </row>
    <row r="105" spans="1:24" ht="39.950000000000003" customHeight="1">
      <c r="A105" s="240">
        <v>3</v>
      </c>
      <c r="B105" s="229" t="s">
        <v>155</v>
      </c>
      <c r="C105" s="243"/>
      <c r="D105" s="243" t="s">
        <v>672</v>
      </c>
      <c r="E105" s="243" t="s">
        <v>564</v>
      </c>
      <c r="F105" s="243" t="s">
        <v>509</v>
      </c>
      <c r="G105" s="166">
        <f t="shared" si="77"/>
        <v>24100</v>
      </c>
      <c r="H105" s="166">
        <v>1900</v>
      </c>
      <c r="I105" s="166">
        <v>26000</v>
      </c>
      <c r="J105" s="166">
        <f t="shared" si="78"/>
        <v>4420</v>
      </c>
      <c r="K105" s="166"/>
      <c r="L105" s="166">
        <v>1160</v>
      </c>
      <c r="M105" s="166">
        <v>160</v>
      </c>
      <c r="N105" s="166">
        <f t="shared" si="79"/>
        <v>31740</v>
      </c>
      <c r="O105" s="166">
        <f t="shared" si="80"/>
        <v>30420</v>
      </c>
      <c r="P105" s="166">
        <v>0</v>
      </c>
      <c r="Q105" s="166">
        <f t="shared" si="81"/>
        <v>3042</v>
      </c>
      <c r="R105" s="166">
        <v>8000</v>
      </c>
      <c r="S105" s="166"/>
      <c r="T105" s="166">
        <v>0</v>
      </c>
      <c r="U105" s="244">
        <f t="shared" si="82"/>
        <v>11042</v>
      </c>
      <c r="V105" s="244">
        <f t="shared" si="83"/>
        <v>20698</v>
      </c>
      <c r="W105" s="72">
        <f t="shared" si="84"/>
        <v>4259</v>
      </c>
      <c r="X105" s="153"/>
    </row>
    <row r="106" spans="1:24" ht="39.950000000000003" customHeight="1">
      <c r="A106" s="240">
        <v>4</v>
      </c>
      <c r="B106" s="229" t="s">
        <v>159</v>
      </c>
      <c r="C106" s="243"/>
      <c r="D106" s="243" t="s">
        <v>673</v>
      </c>
      <c r="E106" s="243" t="s">
        <v>41</v>
      </c>
      <c r="F106" s="243" t="s">
        <v>509</v>
      </c>
      <c r="G106" s="166">
        <f t="shared" si="77"/>
        <v>23300</v>
      </c>
      <c r="H106" s="166">
        <v>1900</v>
      </c>
      <c r="I106" s="166">
        <v>25200</v>
      </c>
      <c r="J106" s="166">
        <f t="shared" si="78"/>
        <v>4284</v>
      </c>
      <c r="K106" s="166"/>
      <c r="L106" s="166">
        <v>1160</v>
      </c>
      <c r="M106" s="166">
        <v>160</v>
      </c>
      <c r="N106" s="166">
        <f t="shared" si="79"/>
        <v>30804</v>
      </c>
      <c r="O106" s="166">
        <f t="shared" si="80"/>
        <v>29484</v>
      </c>
      <c r="P106" s="166">
        <v>0</v>
      </c>
      <c r="Q106" s="166">
        <f t="shared" si="81"/>
        <v>2948</v>
      </c>
      <c r="R106" s="166">
        <v>10000</v>
      </c>
      <c r="S106" s="166"/>
      <c r="T106" s="166">
        <v>0</v>
      </c>
      <c r="U106" s="244">
        <f t="shared" si="82"/>
        <v>12948</v>
      </c>
      <c r="V106" s="244">
        <f t="shared" si="83"/>
        <v>17856</v>
      </c>
      <c r="W106" s="72">
        <f t="shared" si="84"/>
        <v>4128</v>
      </c>
      <c r="X106" s="153"/>
    </row>
    <row r="107" spans="1:24" ht="39.950000000000003" customHeight="1">
      <c r="A107" s="152">
        <v>5</v>
      </c>
      <c r="B107" s="229" t="s">
        <v>271</v>
      </c>
      <c r="C107" s="243"/>
      <c r="D107" s="243" t="s">
        <v>270</v>
      </c>
      <c r="E107" s="243" t="s">
        <v>41</v>
      </c>
      <c r="F107" s="243" t="s">
        <v>512</v>
      </c>
      <c r="G107" s="166">
        <f t="shared" si="77"/>
        <v>21700</v>
      </c>
      <c r="H107" s="166">
        <v>1800</v>
      </c>
      <c r="I107" s="166">
        <v>23500</v>
      </c>
      <c r="J107" s="166">
        <f t="shared" si="78"/>
        <v>3995</v>
      </c>
      <c r="K107" s="166"/>
      <c r="L107" s="166">
        <v>1100</v>
      </c>
      <c r="M107" s="166">
        <v>100</v>
      </c>
      <c r="N107" s="166">
        <f t="shared" si="79"/>
        <v>28695</v>
      </c>
      <c r="O107" s="166">
        <f t="shared" si="80"/>
        <v>27495</v>
      </c>
      <c r="P107" s="166">
        <v>0</v>
      </c>
      <c r="Q107" s="166">
        <f t="shared" si="81"/>
        <v>2750</v>
      </c>
      <c r="R107" s="166"/>
      <c r="S107" s="166"/>
      <c r="T107" s="166">
        <v>0</v>
      </c>
      <c r="U107" s="244">
        <f t="shared" si="82"/>
        <v>2750</v>
      </c>
      <c r="V107" s="244">
        <f t="shared" si="83"/>
        <v>25945</v>
      </c>
      <c r="W107" s="72">
        <f t="shared" si="84"/>
        <v>3849</v>
      </c>
      <c r="X107" s="153"/>
    </row>
    <row r="108" spans="1:24" ht="39.950000000000003" customHeight="1">
      <c r="A108" s="240">
        <v>6</v>
      </c>
      <c r="B108" s="229" t="s">
        <v>517</v>
      </c>
      <c r="C108" s="243"/>
      <c r="D108" s="261" t="s">
        <v>285</v>
      </c>
      <c r="E108" s="243" t="s">
        <v>41</v>
      </c>
      <c r="F108" s="243" t="s">
        <v>512</v>
      </c>
      <c r="G108" s="166">
        <f t="shared" si="77"/>
        <v>21000</v>
      </c>
      <c r="H108" s="166">
        <v>1800</v>
      </c>
      <c r="I108" s="166">
        <v>22800</v>
      </c>
      <c r="J108" s="166">
        <f t="shared" si="78"/>
        <v>3876</v>
      </c>
      <c r="K108" s="243"/>
      <c r="L108" s="166">
        <v>1100</v>
      </c>
      <c r="M108" s="166">
        <v>100</v>
      </c>
      <c r="N108" s="166">
        <f t="shared" si="79"/>
        <v>27876</v>
      </c>
      <c r="O108" s="166">
        <f t="shared" si="80"/>
        <v>26676</v>
      </c>
      <c r="P108" s="166">
        <v>0</v>
      </c>
      <c r="Q108" s="166">
        <f t="shared" si="81"/>
        <v>2668</v>
      </c>
      <c r="R108" s="166"/>
      <c r="S108" s="166"/>
      <c r="T108" s="166">
        <v>0</v>
      </c>
      <c r="U108" s="244">
        <f t="shared" si="82"/>
        <v>2668</v>
      </c>
      <c r="V108" s="244">
        <f t="shared" si="83"/>
        <v>25208</v>
      </c>
      <c r="W108" s="72">
        <f t="shared" si="84"/>
        <v>3735</v>
      </c>
      <c r="X108" s="153"/>
    </row>
    <row r="109" spans="1:24" ht="39.950000000000003" customHeight="1">
      <c r="A109" s="240">
        <v>7</v>
      </c>
      <c r="B109" s="229" t="s">
        <v>289</v>
      </c>
      <c r="C109" s="243"/>
      <c r="D109" s="243" t="s">
        <v>288</v>
      </c>
      <c r="E109" s="243" t="s">
        <v>41</v>
      </c>
      <c r="F109" s="243" t="s">
        <v>512</v>
      </c>
      <c r="G109" s="166">
        <f t="shared" si="77"/>
        <v>20300</v>
      </c>
      <c r="H109" s="166">
        <v>1800</v>
      </c>
      <c r="I109" s="166">
        <v>22100</v>
      </c>
      <c r="J109" s="166">
        <f t="shared" si="78"/>
        <v>3757</v>
      </c>
      <c r="K109" s="243"/>
      <c r="L109" s="166">
        <v>1100</v>
      </c>
      <c r="M109" s="166">
        <v>100</v>
      </c>
      <c r="N109" s="166">
        <f t="shared" si="79"/>
        <v>27057</v>
      </c>
      <c r="O109" s="166">
        <f t="shared" si="80"/>
        <v>25857</v>
      </c>
      <c r="P109" s="166">
        <v>0</v>
      </c>
      <c r="Q109" s="166">
        <f t="shared" si="81"/>
        <v>2586</v>
      </c>
      <c r="R109" s="166">
        <v>7000</v>
      </c>
      <c r="S109" s="166"/>
      <c r="T109" s="166">
        <v>0</v>
      </c>
      <c r="U109" s="244">
        <f t="shared" si="82"/>
        <v>9586</v>
      </c>
      <c r="V109" s="244">
        <f t="shared" si="83"/>
        <v>17471</v>
      </c>
      <c r="W109" s="72">
        <f t="shared" si="84"/>
        <v>3620</v>
      </c>
      <c r="X109" s="153"/>
    </row>
    <row r="110" spans="1:24" ht="39.950000000000003" customHeight="1">
      <c r="A110" s="152">
        <v>8</v>
      </c>
      <c r="B110" s="229" t="s">
        <v>294</v>
      </c>
      <c r="C110" s="243"/>
      <c r="D110" s="243" t="s">
        <v>295</v>
      </c>
      <c r="E110" s="243" t="s">
        <v>41</v>
      </c>
      <c r="F110" s="243" t="s">
        <v>512</v>
      </c>
      <c r="G110" s="166">
        <f t="shared" si="77"/>
        <v>20300</v>
      </c>
      <c r="H110" s="166">
        <v>1800</v>
      </c>
      <c r="I110" s="166">
        <v>22100</v>
      </c>
      <c r="J110" s="166">
        <f t="shared" si="78"/>
        <v>3757</v>
      </c>
      <c r="K110" s="166"/>
      <c r="L110" s="166">
        <v>1100</v>
      </c>
      <c r="M110" s="166">
        <v>100</v>
      </c>
      <c r="N110" s="166">
        <f t="shared" si="79"/>
        <v>27057</v>
      </c>
      <c r="O110" s="166">
        <f t="shared" si="80"/>
        <v>25857</v>
      </c>
      <c r="P110" s="166">
        <v>0</v>
      </c>
      <c r="Q110" s="166">
        <f t="shared" si="81"/>
        <v>2586</v>
      </c>
      <c r="R110" s="166"/>
      <c r="S110" s="166"/>
      <c r="T110" s="166">
        <v>0</v>
      </c>
      <c r="U110" s="244">
        <f t="shared" si="82"/>
        <v>2586</v>
      </c>
      <c r="V110" s="252">
        <f t="shared" si="83"/>
        <v>24471</v>
      </c>
      <c r="W110" s="72">
        <f t="shared" si="84"/>
        <v>3620</v>
      </c>
      <c r="X110" s="153"/>
    </row>
    <row r="111" spans="1:24" ht="39.950000000000003" customHeight="1">
      <c r="A111" s="240">
        <v>9</v>
      </c>
      <c r="B111" s="229" t="s">
        <v>332</v>
      </c>
      <c r="C111" s="243"/>
      <c r="D111" s="243" t="s">
        <v>333</v>
      </c>
      <c r="E111" s="243" t="s">
        <v>41</v>
      </c>
      <c r="F111" s="243" t="s">
        <v>512</v>
      </c>
      <c r="G111" s="166">
        <f t="shared" si="77"/>
        <v>19700</v>
      </c>
      <c r="H111" s="166">
        <v>1800</v>
      </c>
      <c r="I111" s="166">
        <v>21500</v>
      </c>
      <c r="J111" s="166">
        <f t="shared" si="78"/>
        <v>3655</v>
      </c>
      <c r="K111" s="166"/>
      <c r="L111" s="166">
        <v>1100</v>
      </c>
      <c r="M111" s="166">
        <v>100</v>
      </c>
      <c r="N111" s="166">
        <f t="shared" si="79"/>
        <v>26355</v>
      </c>
      <c r="O111" s="166">
        <f t="shared" si="80"/>
        <v>25155</v>
      </c>
      <c r="P111" s="166">
        <v>0</v>
      </c>
      <c r="Q111" s="166">
        <f t="shared" si="81"/>
        <v>2516</v>
      </c>
      <c r="R111" s="166">
        <v>7000</v>
      </c>
      <c r="S111" s="166"/>
      <c r="T111" s="166">
        <v>0</v>
      </c>
      <c r="U111" s="244">
        <f t="shared" si="82"/>
        <v>9516</v>
      </c>
      <c r="V111" s="252">
        <f t="shared" si="83"/>
        <v>16839</v>
      </c>
      <c r="W111" s="72">
        <f t="shared" si="84"/>
        <v>3522</v>
      </c>
      <c r="X111" s="153"/>
    </row>
    <row r="112" spans="1:24" ht="39.950000000000003" customHeight="1">
      <c r="A112" s="240">
        <v>10</v>
      </c>
      <c r="B112" s="229" t="s">
        <v>350</v>
      </c>
      <c r="C112" s="243"/>
      <c r="D112" s="243" t="s">
        <v>351</v>
      </c>
      <c r="E112" s="243" t="s">
        <v>41</v>
      </c>
      <c r="F112" s="243" t="s">
        <v>512</v>
      </c>
      <c r="G112" s="166">
        <f t="shared" si="77"/>
        <v>18500</v>
      </c>
      <c r="H112" s="166">
        <v>1800</v>
      </c>
      <c r="I112" s="166">
        <v>20300</v>
      </c>
      <c r="J112" s="166">
        <f t="shared" si="78"/>
        <v>3451</v>
      </c>
      <c r="K112" s="166"/>
      <c r="L112" s="166">
        <v>1100</v>
      </c>
      <c r="M112" s="166">
        <v>100</v>
      </c>
      <c r="N112" s="166">
        <f t="shared" si="79"/>
        <v>24951</v>
      </c>
      <c r="O112" s="166">
        <f t="shared" si="80"/>
        <v>23751</v>
      </c>
      <c r="P112" s="166">
        <v>0</v>
      </c>
      <c r="Q112" s="166">
        <f t="shared" si="81"/>
        <v>2375</v>
      </c>
      <c r="R112" s="166"/>
      <c r="S112" s="166"/>
      <c r="T112" s="166">
        <v>0</v>
      </c>
      <c r="U112" s="244">
        <f t="shared" si="82"/>
        <v>2375</v>
      </c>
      <c r="V112" s="252">
        <f t="shared" si="83"/>
        <v>22576</v>
      </c>
      <c r="W112" s="72">
        <f t="shared" si="84"/>
        <v>3325</v>
      </c>
      <c r="X112" s="153"/>
    </row>
    <row r="113" spans="1:24" ht="39.950000000000003" customHeight="1">
      <c r="A113" s="152">
        <v>11</v>
      </c>
      <c r="B113" s="229" t="s">
        <v>273</v>
      </c>
      <c r="C113" s="243"/>
      <c r="D113" s="243" t="s">
        <v>281</v>
      </c>
      <c r="E113" s="243" t="s">
        <v>41</v>
      </c>
      <c r="F113" s="243" t="s">
        <v>509</v>
      </c>
      <c r="G113" s="166">
        <f t="shared" si="77"/>
        <v>25700</v>
      </c>
      <c r="H113" s="166">
        <v>1900</v>
      </c>
      <c r="I113" s="166">
        <v>27600</v>
      </c>
      <c r="J113" s="166">
        <f t="shared" si="78"/>
        <v>4692</v>
      </c>
      <c r="K113" s="243"/>
      <c r="L113" s="166">
        <v>1160</v>
      </c>
      <c r="M113" s="166">
        <v>100</v>
      </c>
      <c r="N113" s="166">
        <f t="shared" si="79"/>
        <v>33552</v>
      </c>
      <c r="O113" s="166">
        <f t="shared" si="80"/>
        <v>32292</v>
      </c>
      <c r="P113" s="166">
        <v>0</v>
      </c>
      <c r="Q113" s="166">
        <f t="shared" si="81"/>
        <v>3229</v>
      </c>
      <c r="R113" s="166"/>
      <c r="S113" s="166"/>
      <c r="T113" s="166">
        <v>0</v>
      </c>
      <c r="U113" s="244">
        <f t="shared" si="82"/>
        <v>3229</v>
      </c>
      <c r="V113" s="244">
        <f t="shared" si="83"/>
        <v>30323</v>
      </c>
      <c r="W113" s="72">
        <f t="shared" si="84"/>
        <v>4521</v>
      </c>
      <c r="X113" s="153"/>
    </row>
    <row r="114" spans="1:24" ht="39.950000000000003" customHeight="1">
      <c r="A114" s="240">
        <v>12</v>
      </c>
      <c r="B114" s="229" t="s">
        <v>330</v>
      </c>
      <c r="C114" s="243"/>
      <c r="D114" s="243" t="s">
        <v>281</v>
      </c>
      <c r="E114" s="243" t="s">
        <v>41</v>
      </c>
      <c r="F114" s="243" t="s">
        <v>512</v>
      </c>
      <c r="G114" s="166">
        <f t="shared" si="77"/>
        <v>25700</v>
      </c>
      <c r="H114" s="166">
        <v>1900</v>
      </c>
      <c r="I114" s="166">
        <v>27600</v>
      </c>
      <c r="J114" s="166">
        <f t="shared" si="78"/>
        <v>4692</v>
      </c>
      <c r="K114" s="243"/>
      <c r="L114" s="166">
        <v>1160</v>
      </c>
      <c r="M114" s="166">
        <v>100</v>
      </c>
      <c r="N114" s="166">
        <f t="shared" si="79"/>
        <v>33552</v>
      </c>
      <c r="O114" s="166">
        <f t="shared" si="80"/>
        <v>32292</v>
      </c>
      <c r="P114" s="166">
        <v>0</v>
      </c>
      <c r="Q114" s="166">
        <f t="shared" si="81"/>
        <v>3229</v>
      </c>
      <c r="R114" s="166"/>
      <c r="S114" s="166"/>
      <c r="T114" s="166">
        <v>0</v>
      </c>
      <c r="U114" s="244">
        <f t="shared" si="82"/>
        <v>3229</v>
      </c>
      <c r="V114" s="244">
        <f t="shared" si="83"/>
        <v>30323</v>
      </c>
      <c r="W114" s="72">
        <f t="shared" si="84"/>
        <v>4521</v>
      </c>
      <c r="X114" s="153"/>
    </row>
    <row r="115" spans="1:24" ht="39.950000000000003" customHeight="1">
      <c r="A115" s="240">
        <v>13</v>
      </c>
      <c r="B115" s="229" t="s">
        <v>120</v>
      </c>
      <c r="C115" s="243"/>
      <c r="D115" s="243" t="s">
        <v>281</v>
      </c>
      <c r="E115" s="243" t="s">
        <v>41</v>
      </c>
      <c r="F115" s="243" t="s">
        <v>512</v>
      </c>
      <c r="G115" s="166">
        <f t="shared" si="77"/>
        <v>25700</v>
      </c>
      <c r="H115" s="166">
        <v>1900</v>
      </c>
      <c r="I115" s="166">
        <v>27600</v>
      </c>
      <c r="J115" s="166">
        <f t="shared" si="78"/>
        <v>4692</v>
      </c>
      <c r="K115" s="243"/>
      <c r="L115" s="166">
        <v>1160</v>
      </c>
      <c r="M115" s="166">
        <v>100</v>
      </c>
      <c r="N115" s="166">
        <f t="shared" si="79"/>
        <v>33552</v>
      </c>
      <c r="O115" s="166">
        <f t="shared" si="80"/>
        <v>32292</v>
      </c>
      <c r="P115" s="166">
        <v>0</v>
      </c>
      <c r="Q115" s="166">
        <f t="shared" si="81"/>
        <v>3229</v>
      </c>
      <c r="R115" s="166">
        <v>7000</v>
      </c>
      <c r="S115" s="166"/>
      <c r="T115" s="166">
        <v>0</v>
      </c>
      <c r="U115" s="244">
        <f t="shared" si="82"/>
        <v>10229</v>
      </c>
      <c r="V115" s="244">
        <f t="shared" si="83"/>
        <v>23323</v>
      </c>
      <c r="W115" s="72">
        <f t="shared" si="84"/>
        <v>4521</v>
      </c>
      <c r="X115" s="153"/>
    </row>
    <row r="116" spans="1:24" ht="39.950000000000003" customHeight="1">
      <c r="A116" s="152">
        <v>14</v>
      </c>
      <c r="B116" s="229" t="s">
        <v>275</v>
      </c>
      <c r="C116" s="243"/>
      <c r="D116" s="243" t="s">
        <v>282</v>
      </c>
      <c r="E116" s="243" t="s">
        <v>41</v>
      </c>
      <c r="F116" s="243" t="s">
        <v>512</v>
      </c>
      <c r="G116" s="166">
        <f t="shared" si="77"/>
        <v>25700</v>
      </c>
      <c r="H116" s="166">
        <v>1900</v>
      </c>
      <c r="I116" s="166">
        <v>27600</v>
      </c>
      <c r="J116" s="166">
        <f t="shared" si="78"/>
        <v>4692</v>
      </c>
      <c r="K116" s="243"/>
      <c r="L116" s="166">
        <v>1160</v>
      </c>
      <c r="M116" s="166">
        <v>100</v>
      </c>
      <c r="N116" s="166">
        <f t="shared" si="79"/>
        <v>33552</v>
      </c>
      <c r="O116" s="166">
        <f t="shared" si="80"/>
        <v>32292</v>
      </c>
      <c r="P116" s="166">
        <v>0</v>
      </c>
      <c r="Q116" s="166">
        <f t="shared" si="81"/>
        <v>3229</v>
      </c>
      <c r="R116" s="166"/>
      <c r="S116" s="166"/>
      <c r="T116" s="166">
        <v>0</v>
      </c>
      <c r="U116" s="244">
        <f t="shared" si="82"/>
        <v>3229</v>
      </c>
      <c r="V116" s="244">
        <f t="shared" si="83"/>
        <v>30323</v>
      </c>
      <c r="W116" s="72">
        <f t="shared" si="84"/>
        <v>4521</v>
      </c>
      <c r="X116" s="153"/>
    </row>
    <row r="117" spans="1:24" ht="39.950000000000003" customHeight="1">
      <c r="A117" s="240">
        <v>15</v>
      </c>
      <c r="B117" s="229" t="s">
        <v>276</v>
      </c>
      <c r="C117" s="243"/>
      <c r="D117" s="243" t="s">
        <v>283</v>
      </c>
      <c r="E117" s="243" t="s">
        <v>41</v>
      </c>
      <c r="F117" s="243" t="s">
        <v>512</v>
      </c>
      <c r="G117" s="166">
        <f t="shared" si="77"/>
        <v>25700</v>
      </c>
      <c r="H117" s="166">
        <v>1900</v>
      </c>
      <c r="I117" s="166">
        <v>27600</v>
      </c>
      <c r="J117" s="166">
        <f t="shared" si="78"/>
        <v>4692</v>
      </c>
      <c r="K117" s="243"/>
      <c r="L117" s="166">
        <v>1160</v>
      </c>
      <c r="M117" s="166">
        <v>100</v>
      </c>
      <c r="N117" s="166">
        <f t="shared" si="79"/>
        <v>33552</v>
      </c>
      <c r="O117" s="166">
        <f t="shared" si="80"/>
        <v>32292</v>
      </c>
      <c r="P117" s="166">
        <v>0</v>
      </c>
      <c r="Q117" s="166">
        <f t="shared" si="81"/>
        <v>3229</v>
      </c>
      <c r="R117" s="166"/>
      <c r="S117" s="166"/>
      <c r="T117" s="166">
        <v>0</v>
      </c>
      <c r="U117" s="244">
        <f t="shared" si="82"/>
        <v>3229</v>
      </c>
      <c r="V117" s="244">
        <f t="shared" si="83"/>
        <v>30323</v>
      </c>
      <c r="W117" s="72">
        <f t="shared" si="84"/>
        <v>4521</v>
      </c>
      <c r="X117" s="153"/>
    </row>
    <row r="118" spans="1:24" ht="39.950000000000003" customHeight="1">
      <c r="A118" s="240">
        <v>16</v>
      </c>
      <c r="B118" s="229" t="s">
        <v>277</v>
      </c>
      <c r="C118" s="243"/>
      <c r="D118" s="243" t="s">
        <v>282</v>
      </c>
      <c r="E118" s="243" t="s">
        <v>41</v>
      </c>
      <c r="F118" s="243" t="s">
        <v>512</v>
      </c>
      <c r="G118" s="166">
        <f t="shared" si="77"/>
        <v>25700</v>
      </c>
      <c r="H118" s="166">
        <v>1900</v>
      </c>
      <c r="I118" s="166">
        <v>27600</v>
      </c>
      <c r="J118" s="166">
        <f t="shared" si="78"/>
        <v>4692</v>
      </c>
      <c r="K118" s="243"/>
      <c r="L118" s="166">
        <v>1160</v>
      </c>
      <c r="M118" s="166">
        <v>100</v>
      </c>
      <c r="N118" s="166">
        <f t="shared" si="79"/>
        <v>33552</v>
      </c>
      <c r="O118" s="166">
        <f t="shared" si="80"/>
        <v>32292</v>
      </c>
      <c r="P118" s="166">
        <v>0</v>
      </c>
      <c r="Q118" s="166">
        <f t="shared" si="81"/>
        <v>3229</v>
      </c>
      <c r="R118" s="166">
        <v>10000</v>
      </c>
      <c r="S118" s="166"/>
      <c r="T118" s="166">
        <v>0</v>
      </c>
      <c r="U118" s="244">
        <f t="shared" si="82"/>
        <v>13229</v>
      </c>
      <c r="V118" s="244">
        <f t="shared" si="83"/>
        <v>20323</v>
      </c>
      <c r="W118" s="72">
        <f t="shared" si="84"/>
        <v>4521</v>
      </c>
      <c r="X118" s="153"/>
    </row>
    <row r="119" spans="1:24" ht="39.950000000000003" customHeight="1">
      <c r="A119" s="152">
        <v>17</v>
      </c>
      <c r="B119" s="229" t="s">
        <v>504</v>
      </c>
      <c r="C119" s="243"/>
      <c r="D119" s="243" t="s">
        <v>282</v>
      </c>
      <c r="E119" s="243" t="s">
        <v>41</v>
      </c>
      <c r="F119" s="243" t="s">
        <v>512</v>
      </c>
      <c r="G119" s="166">
        <f t="shared" si="77"/>
        <v>25700</v>
      </c>
      <c r="H119" s="166">
        <v>1900</v>
      </c>
      <c r="I119" s="166">
        <v>27600</v>
      </c>
      <c r="J119" s="166">
        <f t="shared" si="78"/>
        <v>4692</v>
      </c>
      <c r="K119" s="243"/>
      <c r="L119" s="166">
        <v>1160</v>
      </c>
      <c r="M119" s="166">
        <v>100</v>
      </c>
      <c r="N119" s="166">
        <f t="shared" si="79"/>
        <v>33552</v>
      </c>
      <c r="O119" s="166">
        <f t="shared" si="80"/>
        <v>32292</v>
      </c>
      <c r="P119" s="166">
        <v>0</v>
      </c>
      <c r="Q119" s="166">
        <f t="shared" si="81"/>
        <v>3229</v>
      </c>
      <c r="R119" s="166"/>
      <c r="S119" s="166"/>
      <c r="T119" s="166">
        <v>0</v>
      </c>
      <c r="U119" s="244">
        <f t="shared" si="82"/>
        <v>3229</v>
      </c>
      <c r="V119" s="244">
        <f t="shared" si="83"/>
        <v>30323</v>
      </c>
      <c r="W119" s="72">
        <f t="shared" si="84"/>
        <v>4521</v>
      </c>
      <c r="X119" s="153"/>
    </row>
    <row r="120" spans="1:24" ht="39.950000000000003" customHeight="1">
      <c r="A120" s="240">
        <v>18</v>
      </c>
      <c r="B120" s="229" t="s">
        <v>278</v>
      </c>
      <c r="C120" s="243"/>
      <c r="D120" s="243" t="s">
        <v>282</v>
      </c>
      <c r="E120" s="243" t="s">
        <v>41</v>
      </c>
      <c r="F120" s="243" t="s">
        <v>512</v>
      </c>
      <c r="G120" s="166">
        <f t="shared" si="77"/>
        <v>25700</v>
      </c>
      <c r="H120" s="166">
        <v>1900</v>
      </c>
      <c r="I120" s="166">
        <v>27600</v>
      </c>
      <c r="J120" s="166">
        <f t="shared" si="78"/>
        <v>4692</v>
      </c>
      <c r="K120" s="243"/>
      <c r="L120" s="166">
        <v>1160</v>
      </c>
      <c r="M120" s="166">
        <v>100</v>
      </c>
      <c r="N120" s="166">
        <f t="shared" si="79"/>
        <v>33552</v>
      </c>
      <c r="O120" s="166">
        <f t="shared" si="80"/>
        <v>32292</v>
      </c>
      <c r="P120" s="166">
        <v>0</v>
      </c>
      <c r="Q120" s="166">
        <f t="shared" si="81"/>
        <v>3229</v>
      </c>
      <c r="R120" s="166">
        <v>10000</v>
      </c>
      <c r="S120" s="166"/>
      <c r="T120" s="166">
        <v>0</v>
      </c>
      <c r="U120" s="244">
        <f t="shared" si="82"/>
        <v>13229</v>
      </c>
      <c r="V120" s="244">
        <f t="shared" si="83"/>
        <v>20323</v>
      </c>
      <c r="W120" s="72">
        <f t="shared" si="84"/>
        <v>4521</v>
      </c>
      <c r="X120" s="153"/>
    </row>
    <row r="121" spans="1:24" ht="39.950000000000003" customHeight="1">
      <c r="A121" s="240">
        <v>19</v>
      </c>
      <c r="B121" s="229" t="s">
        <v>279</v>
      </c>
      <c r="C121" s="243"/>
      <c r="D121" s="243" t="s">
        <v>281</v>
      </c>
      <c r="E121" s="243" t="s">
        <v>41</v>
      </c>
      <c r="F121" s="243" t="s">
        <v>512</v>
      </c>
      <c r="G121" s="166">
        <f t="shared" si="77"/>
        <v>25700</v>
      </c>
      <c r="H121" s="166">
        <v>1900</v>
      </c>
      <c r="I121" s="166">
        <v>27600</v>
      </c>
      <c r="J121" s="166">
        <f t="shared" si="78"/>
        <v>4692</v>
      </c>
      <c r="K121" s="243"/>
      <c r="L121" s="166">
        <v>1160</v>
      </c>
      <c r="M121" s="166">
        <v>100</v>
      </c>
      <c r="N121" s="166">
        <f t="shared" si="79"/>
        <v>33552</v>
      </c>
      <c r="O121" s="166">
        <f t="shared" si="80"/>
        <v>32292</v>
      </c>
      <c r="P121" s="166">
        <v>0</v>
      </c>
      <c r="Q121" s="166">
        <f t="shared" si="81"/>
        <v>3229</v>
      </c>
      <c r="R121" s="166">
        <v>15000</v>
      </c>
      <c r="S121" s="166"/>
      <c r="T121" s="166">
        <v>0</v>
      </c>
      <c r="U121" s="244">
        <f t="shared" si="82"/>
        <v>18229</v>
      </c>
      <c r="V121" s="244">
        <f t="shared" si="83"/>
        <v>15323</v>
      </c>
      <c r="W121" s="72">
        <f t="shared" si="84"/>
        <v>4521</v>
      </c>
      <c r="X121" s="153"/>
    </row>
    <row r="122" spans="1:24" ht="39.950000000000003" customHeight="1">
      <c r="A122" s="22"/>
      <c r="B122" s="229" t="s">
        <v>107</v>
      </c>
      <c r="C122" s="243"/>
      <c r="D122" s="243"/>
      <c r="E122" s="243"/>
      <c r="F122" s="243"/>
      <c r="G122" s="166">
        <f t="shared" ref="G122:W122" si="85">SUM(G103:G121)</f>
        <v>450000</v>
      </c>
      <c r="H122" s="166">
        <f t="shared" si="85"/>
        <v>35500</v>
      </c>
      <c r="I122" s="166">
        <f t="shared" si="85"/>
        <v>485500</v>
      </c>
      <c r="J122" s="166">
        <f t="shared" si="85"/>
        <v>82535</v>
      </c>
      <c r="K122" s="166">
        <f t="shared" si="85"/>
        <v>0</v>
      </c>
      <c r="L122" s="166">
        <f t="shared" si="85"/>
        <v>21680</v>
      </c>
      <c r="M122" s="166">
        <f t="shared" si="85"/>
        <v>2140</v>
      </c>
      <c r="N122" s="166">
        <f t="shared" si="85"/>
        <v>591855</v>
      </c>
      <c r="O122" s="166">
        <f t="shared" si="85"/>
        <v>568035</v>
      </c>
      <c r="P122" s="166">
        <f t="shared" si="85"/>
        <v>0</v>
      </c>
      <c r="Q122" s="166">
        <f t="shared" si="85"/>
        <v>56803</v>
      </c>
      <c r="R122" s="166">
        <f t="shared" si="85"/>
        <v>85500</v>
      </c>
      <c r="S122" s="166">
        <f t="shared" si="85"/>
        <v>211</v>
      </c>
      <c r="T122" s="166">
        <f t="shared" si="85"/>
        <v>0</v>
      </c>
      <c r="U122" s="166">
        <f t="shared" si="85"/>
        <v>142514</v>
      </c>
      <c r="V122" s="166">
        <f t="shared" si="85"/>
        <v>449341</v>
      </c>
      <c r="W122" s="72">
        <f t="shared" si="85"/>
        <v>79527</v>
      </c>
      <c r="X122" s="153"/>
    </row>
    <row r="123" spans="1:24" s="232" customFormat="1" ht="39.950000000000003" customHeight="1">
      <c r="A123" s="22"/>
      <c r="B123" s="256" t="s">
        <v>48</v>
      </c>
      <c r="C123" s="254"/>
      <c r="D123" s="243"/>
      <c r="E123" s="243"/>
      <c r="F123" s="243"/>
      <c r="G123" s="166">
        <f>(G89+G98+G122)</f>
        <v>2213300</v>
      </c>
      <c r="H123" s="166">
        <f t="shared" ref="H123:W123" si="86">(H89+H98+H122)</f>
        <v>222100</v>
      </c>
      <c r="I123" s="166">
        <f t="shared" si="86"/>
        <v>2435400</v>
      </c>
      <c r="J123" s="166">
        <f t="shared" si="86"/>
        <v>414018</v>
      </c>
      <c r="K123" s="166">
        <f t="shared" si="86"/>
        <v>0</v>
      </c>
      <c r="L123" s="166">
        <f t="shared" si="86"/>
        <v>109890</v>
      </c>
      <c r="M123" s="166">
        <f t="shared" si="86"/>
        <v>8380</v>
      </c>
      <c r="N123" s="166">
        <f t="shared" si="86"/>
        <v>2967688</v>
      </c>
      <c r="O123" s="166">
        <f t="shared" si="86"/>
        <v>2714400</v>
      </c>
      <c r="P123" s="166">
        <f t="shared" si="86"/>
        <v>99500</v>
      </c>
      <c r="Q123" s="166">
        <f t="shared" si="86"/>
        <v>271437</v>
      </c>
      <c r="R123" s="166">
        <f t="shared" si="86"/>
        <v>85500</v>
      </c>
      <c r="S123" s="166">
        <f t="shared" si="86"/>
        <v>211</v>
      </c>
      <c r="T123" s="166">
        <f t="shared" si="86"/>
        <v>0</v>
      </c>
      <c r="U123" s="166">
        <f t="shared" si="86"/>
        <v>456648</v>
      </c>
      <c r="V123" s="166">
        <f t="shared" si="86"/>
        <v>2511040</v>
      </c>
      <c r="W123" s="166">
        <f t="shared" si="86"/>
        <v>380017</v>
      </c>
      <c r="X123" s="156"/>
    </row>
    <row r="124" spans="1:24">
      <c r="G124" s="232"/>
    </row>
  </sheetData>
  <phoneticPr fontId="0" type="noConversion"/>
  <pageMargins left="0.93" right="0.15" top="0.75" bottom="0.59055118110236204" header="0.26" footer="0.511811023622047"/>
  <pageSetup paperSize="5" scale="46" orientation="landscape" r:id="rId1"/>
  <headerFooter alignWithMargins="0">
    <oddHeader>&amp;C&amp;"Arial,Bold"&amp;16Feroze Gandhhi College, Rae Bareli&amp;14
Salary Statement 
DEC - 2019</oddHeader>
  </headerFooter>
  <rowBreaks count="6" manualBreakCount="6">
    <brk id="24" max="16383" man="1"/>
    <brk id="39" max="16383" man="1"/>
    <brk id="54" max="16383" man="1"/>
    <brk id="83" max="22" man="1"/>
    <brk id="89" max="16383" man="1"/>
    <brk id="99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40"/>
  <sheetViews>
    <sheetView view="pageBreakPreview" topLeftCell="A37" zoomScaleSheetLayoutView="100" workbookViewId="0">
      <selection activeCell="B37" sqref="B37"/>
    </sheetView>
  </sheetViews>
  <sheetFormatPr defaultRowHeight="24" customHeight="1"/>
  <cols>
    <col min="1" max="1" width="9.5703125" style="175" customWidth="1"/>
    <col min="2" max="2" width="39.85546875" style="175" customWidth="1"/>
    <col min="3" max="3" width="22.7109375" style="136" customWidth="1"/>
  </cols>
  <sheetData>
    <row r="1" spans="1:3" ht="24" customHeight="1">
      <c r="A1" s="55" t="s">
        <v>0</v>
      </c>
      <c r="B1" s="138" t="s">
        <v>502</v>
      </c>
      <c r="C1" s="134" t="s">
        <v>10</v>
      </c>
    </row>
    <row r="2" spans="1:3" ht="24" customHeight="1">
      <c r="A2" s="168">
        <v>1</v>
      </c>
      <c r="B2" s="168" t="s">
        <v>17</v>
      </c>
      <c r="C2" s="135">
        <f>salary!$P$4</f>
        <v>33500</v>
      </c>
    </row>
    <row r="3" spans="1:3" ht="24" customHeight="1">
      <c r="A3" s="168">
        <v>2</v>
      </c>
      <c r="B3" s="168" t="s">
        <v>354</v>
      </c>
      <c r="C3" s="135">
        <f>salary!$P$5</f>
        <v>15000</v>
      </c>
    </row>
    <row r="4" spans="1:3" ht="24" customHeight="1">
      <c r="A4" s="168">
        <v>3</v>
      </c>
      <c r="B4" s="168" t="s">
        <v>19</v>
      </c>
      <c r="C4" s="135">
        <f>salary!$P$6</f>
        <v>33500</v>
      </c>
    </row>
    <row r="5" spans="1:3" ht="24" customHeight="1">
      <c r="A5" s="168">
        <v>4</v>
      </c>
      <c r="B5" s="168" t="s">
        <v>20</v>
      </c>
      <c r="C5" s="135">
        <f>salary!$P$7</f>
        <v>16000</v>
      </c>
    </row>
    <row r="6" spans="1:3" ht="24" customHeight="1">
      <c r="A6" s="168">
        <v>5</v>
      </c>
      <c r="B6" s="168" t="s">
        <v>22</v>
      </c>
      <c r="C6" s="135">
        <f>salary!$P$8</f>
        <v>33500</v>
      </c>
    </row>
    <row r="7" spans="1:3" ht="24" customHeight="1">
      <c r="A7" s="168">
        <v>6</v>
      </c>
      <c r="B7" s="176" t="s">
        <v>98</v>
      </c>
      <c r="C7" s="135">
        <f>salary!$P$9</f>
        <v>22500</v>
      </c>
    </row>
    <row r="8" spans="1:3" ht="24" customHeight="1">
      <c r="A8" s="168">
        <v>7</v>
      </c>
      <c r="B8" s="168" t="s">
        <v>24</v>
      </c>
      <c r="C8" s="135">
        <f>salary!$P$10</f>
        <v>44500</v>
      </c>
    </row>
    <row r="9" spans="1:3" ht="24" customHeight="1">
      <c r="A9" s="168">
        <v>8</v>
      </c>
      <c r="B9" s="168" t="s">
        <v>25</v>
      </c>
      <c r="C9" s="135">
        <f>salary!$P$11</f>
        <v>58000</v>
      </c>
    </row>
    <row r="10" spans="1:3" ht="24" customHeight="1">
      <c r="A10" s="168">
        <v>9</v>
      </c>
      <c r="B10" s="168" t="s">
        <v>27</v>
      </c>
      <c r="C10" s="135">
        <f>salary!$P$12</f>
        <v>55000</v>
      </c>
    </row>
    <row r="11" spans="1:3" ht="24" customHeight="1">
      <c r="A11" s="168">
        <v>10</v>
      </c>
      <c r="B11" s="168" t="s">
        <v>29</v>
      </c>
      <c r="C11" s="135">
        <f>salary!$P$13</f>
        <v>16000</v>
      </c>
    </row>
    <row r="12" spans="1:3" ht="24" customHeight="1">
      <c r="A12" s="168">
        <v>11</v>
      </c>
      <c r="B12" s="168" t="s">
        <v>360</v>
      </c>
      <c r="C12" s="135">
        <f>salary!$P$14</f>
        <v>35500</v>
      </c>
    </row>
    <row r="13" spans="1:3" ht="24" customHeight="1">
      <c r="A13" s="168">
        <v>12</v>
      </c>
      <c r="B13" s="168" t="s">
        <v>95</v>
      </c>
      <c r="C13" s="135">
        <f>salary!$P$16</f>
        <v>18500</v>
      </c>
    </row>
    <row r="14" spans="1:3" ht="24" customHeight="1">
      <c r="A14" s="168">
        <v>13</v>
      </c>
      <c r="B14" s="168" t="s">
        <v>31</v>
      </c>
      <c r="C14" s="135">
        <f>salary!$P$17</f>
        <v>9000</v>
      </c>
    </row>
    <row r="15" spans="1:3" ht="24" customHeight="1">
      <c r="A15" s="168">
        <v>14</v>
      </c>
      <c r="B15" s="168" t="s">
        <v>33</v>
      </c>
      <c r="C15" s="135">
        <f>salary!$P$18</f>
        <v>19000</v>
      </c>
    </row>
    <row r="16" spans="1:3" ht="24" customHeight="1">
      <c r="A16" s="168">
        <v>15</v>
      </c>
      <c r="B16" s="168" t="s">
        <v>361</v>
      </c>
      <c r="C16" s="135">
        <f>salary!$P$19</f>
        <v>33500</v>
      </c>
    </row>
    <row r="17" spans="1:3" ht="24" customHeight="1">
      <c r="A17" s="168">
        <v>16</v>
      </c>
      <c r="B17" s="168" t="s">
        <v>81</v>
      </c>
      <c r="C17" s="135">
        <f>salary!$P$3</f>
        <v>19000</v>
      </c>
    </row>
    <row r="18" spans="1:3" ht="24" customHeight="1">
      <c r="A18" s="168">
        <v>17</v>
      </c>
      <c r="B18" s="168" t="s">
        <v>39</v>
      </c>
      <c r="C18" s="135">
        <f>salary!$P$20</f>
        <v>19000</v>
      </c>
    </row>
    <row r="19" spans="1:3" ht="24" customHeight="1">
      <c r="A19" s="168">
        <v>18</v>
      </c>
      <c r="B19" s="168" t="s">
        <v>167</v>
      </c>
      <c r="C19" s="135">
        <f>salary!$P$21</f>
        <v>0</v>
      </c>
    </row>
    <row r="20" spans="1:3" ht="24" customHeight="1">
      <c r="A20" s="168">
        <v>19</v>
      </c>
      <c r="B20" s="168" t="s">
        <v>362</v>
      </c>
      <c r="C20" s="135">
        <f>salary!$P$22</f>
        <v>15000</v>
      </c>
    </row>
    <row r="21" spans="1:3" ht="24" customHeight="1">
      <c r="A21" s="168">
        <v>20</v>
      </c>
      <c r="B21" s="176" t="s">
        <v>491</v>
      </c>
      <c r="C21" s="135">
        <f>salary!$P$15</f>
        <v>44500</v>
      </c>
    </row>
    <row r="22" spans="1:3" ht="24" customHeight="1">
      <c r="A22" s="168">
        <v>21</v>
      </c>
      <c r="B22" s="168" t="s">
        <v>89</v>
      </c>
      <c r="C22" s="135">
        <f>salary!$P$23</f>
        <v>38500</v>
      </c>
    </row>
    <row r="23" spans="1:3" ht="24" customHeight="1">
      <c r="A23" s="168">
        <v>22</v>
      </c>
      <c r="B23" s="168" t="s">
        <v>42</v>
      </c>
      <c r="C23" s="135">
        <f>salary!$P$28</f>
        <v>8500</v>
      </c>
    </row>
    <row r="24" spans="1:3" ht="24" customHeight="1">
      <c r="A24" s="168">
        <v>23</v>
      </c>
      <c r="B24" s="168" t="s">
        <v>44</v>
      </c>
      <c r="C24" s="135">
        <f>salary!$P$29</f>
        <v>20500</v>
      </c>
    </row>
    <row r="25" spans="1:3" ht="24" customHeight="1">
      <c r="A25" s="168">
        <v>24</v>
      </c>
      <c r="B25" s="168" t="s">
        <v>116</v>
      </c>
      <c r="C25" s="135">
        <f>salary!$P$30</f>
        <v>18000</v>
      </c>
    </row>
    <row r="26" spans="1:3" ht="24" customHeight="1">
      <c r="A26" s="168">
        <v>25</v>
      </c>
      <c r="B26" s="168" t="s">
        <v>117</v>
      </c>
      <c r="C26" s="135">
        <f>salary!$P$31</f>
        <v>11000</v>
      </c>
    </row>
    <row r="27" spans="1:3" ht="24" customHeight="1">
      <c r="A27" s="168">
        <v>26</v>
      </c>
      <c r="B27" s="168" t="s">
        <v>46</v>
      </c>
      <c r="C27" s="135">
        <f>salary!$P$32</f>
        <v>5500</v>
      </c>
    </row>
    <row r="28" spans="1:3" ht="24" customHeight="1">
      <c r="A28" s="168">
        <v>27</v>
      </c>
      <c r="B28" s="168" t="s">
        <v>47</v>
      </c>
      <c r="C28" s="135">
        <f>salary!$P$33</f>
        <v>5500</v>
      </c>
    </row>
    <row r="29" spans="1:3" ht="24" customHeight="1">
      <c r="A29" s="168">
        <v>28</v>
      </c>
      <c r="B29" s="168" t="s">
        <v>52</v>
      </c>
      <c r="C29" s="135">
        <f>salary!$P$34</f>
        <v>15500</v>
      </c>
    </row>
    <row r="30" spans="1:3" ht="24" customHeight="1">
      <c r="A30" s="168">
        <v>29</v>
      </c>
      <c r="B30" s="168" t="s">
        <v>53</v>
      </c>
      <c r="C30" s="135">
        <f>salary!$P$35</f>
        <v>15500</v>
      </c>
    </row>
    <row r="31" spans="1:3" ht="24" customHeight="1">
      <c r="A31" s="168">
        <v>30</v>
      </c>
      <c r="B31" s="168" t="s">
        <v>54</v>
      </c>
      <c r="C31" s="135">
        <f>salary!$P$36</f>
        <v>12500</v>
      </c>
    </row>
    <row r="32" spans="1:3" ht="24" customHeight="1">
      <c r="A32" s="168">
        <v>31</v>
      </c>
      <c r="B32" s="168" t="s">
        <v>57</v>
      </c>
      <c r="C32" s="135">
        <f>salary!$P$43</f>
        <v>11500</v>
      </c>
    </row>
    <row r="33" spans="1:3" ht="24" customHeight="1">
      <c r="A33" s="168">
        <v>32</v>
      </c>
      <c r="B33" s="168" t="s">
        <v>58</v>
      </c>
      <c r="C33" s="135">
        <f>salary!$P$44</f>
        <v>3500</v>
      </c>
    </row>
    <row r="34" spans="1:3" ht="24" customHeight="1">
      <c r="A34" s="168">
        <v>33</v>
      </c>
      <c r="B34" s="168" t="s">
        <v>144</v>
      </c>
      <c r="C34" s="135">
        <f>salary!$P$45</f>
        <v>7000</v>
      </c>
    </row>
    <row r="35" spans="1:3" ht="24" customHeight="1">
      <c r="A35" s="168">
        <v>34</v>
      </c>
      <c r="B35" s="168" t="s">
        <v>145</v>
      </c>
      <c r="C35" s="135">
        <f>salary!$P$46</f>
        <v>5000</v>
      </c>
    </row>
    <row r="36" spans="1:3" ht="24" customHeight="1">
      <c r="A36" s="168">
        <v>35</v>
      </c>
      <c r="B36" s="168" t="s">
        <v>146</v>
      </c>
      <c r="C36" s="135">
        <f>salary!$P$47</f>
        <v>8000</v>
      </c>
    </row>
    <row r="37" spans="1:3" ht="24" customHeight="1">
      <c r="A37" s="168">
        <v>36</v>
      </c>
      <c r="B37" s="168" t="s">
        <v>147</v>
      </c>
      <c r="C37" s="135">
        <f>salary!$P$48</f>
        <v>8000</v>
      </c>
    </row>
    <row r="38" spans="1:3" ht="24" customHeight="1">
      <c r="A38" s="168">
        <v>37</v>
      </c>
      <c r="B38" s="168" t="s">
        <v>148</v>
      </c>
      <c r="C38" s="135">
        <f>salary!$P$49</f>
        <v>8500</v>
      </c>
    </row>
    <row r="39" spans="1:3" ht="24" customHeight="1">
      <c r="A39" s="168">
        <v>38</v>
      </c>
      <c r="B39" s="168" t="s">
        <v>149</v>
      </c>
      <c r="C39" s="135">
        <f>salary!$P$50</f>
        <v>6000</v>
      </c>
    </row>
    <row r="40" spans="1:3" ht="24" customHeight="1">
      <c r="A40" s="168"/>
      <c r="B40" s="177" t="s">
        <v>107</v>
      </c>
      <c r="C40" s="178">
        <f>SUM(C2:C39)</f>
        <v>749000</v>
      </c>
    </row>
  </sheetData>
  <phoneticPr fontId="13" type="noConversion"/>
  <pageMargins left="1.61417322834646" right="0.35433070866141703" top="0.84" bottom="0.28999999999999998" header="0.24" footer="0.16"/>
  <pageSetup paperSize="9" scale="77" orientation="portrait" r:id="rId1"/>
  <headerFooter alignWithMargins="0">
    <oddHeader xml:space="preserve">&amp;C&amp;"Arial,Bold"&amp;14&amp;UFEROZE GANDHI COLLEGE, RAEBARELI
GPF DEDUCTION 
DEC 2019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H22"/>
  <sheetViews>
    <sheetView view="pageBreakPreview" topLeftCell="A10" zoomScaleSheetLayoutView="100" workbookViewId="0">
      <selection activeCell="A14" sqref="A14:H16"/>
    </sheetView>
  </sheetViews>
  <sheetFormatPr defaultRowHeight="12.75"/>
  <cols>
    <col min="1" max="1" width="9.28515625" bestFit="1" customWidth="1"/>
    <col min="2" max="2" width="23.28515625" customWidth="1"/>
    <col min="3" max="3" width="20.42578125" customWidth="1"/>
    <col min="4" max="4" width="10.5703125" customWidth="1"/>
    <col min="5" max="5" width="9.85546875" customWidth="1"/>
    <col min="6" max="6" width="8.28515625" customWidth="1"/>
    <col min="7" max="7" width="9.42578125" customWidth="1"/>
    <col min="8" max="8" width="8.140625" customWidth="1"/>
  </cols>
  <sheetData>
    <row r="1" spans="1:8" ht="75">
      <c r="A1" s="88" t="s">
        <v>328</v>
      </c>
      <c r="B1" s="88" t="s">
        <v>382</v>
      </c>
      <c r="C1" s="88" t="s">
        <v>888</v>
      </c>
      <c r="D1" s="88" t="s">
        <v>887</v>
      </c>
      <c r="E1" s="88" t="s">
        <v>386</v>
      </c>
      <c r="F1" s="88" t="s">
        <v>387</v>
      </c>
      <c r="G1" s="88" t="s">
        <v>388</v>
      </c>
      <c r="H1" s="88" t="s">
        <v>389</v>
      </c>
    </row>
    <row r="2" spans="1:8" ht="35.25" customHeight="1">
      <c r="A2" s="86">
        <v>1</v>
      </c>
      <c r="B2" s="85" t="s">
        <v>379</v>
      </c>
      <c r="C2" s="380" t="s">
        <v>889</v>
      </c>
      <c r="D2" s="87">
        <v>70</v>
      </c>
      <c r="E2" s="87">
        <v>30000</v>
      </c>
      <c r="F2" s="87">
        <f>E2*10%</f>
        <v>3000</v>
      </c>
      <c r="G2" s="87">
        <f>E2-F2</f>
        <v>27000</v>
      </c>
      <c r="H2" s="381"/>
    </row>
    <row r="3" spans="1:8" ht="36" customHeight="1">
      <c r="A3" s="86">
        <v>2</v>
      </c>
      <c r="B3" s="85" t="s">
        <v>790</v>
      </c>
      <c r="C3" s="380" t="s">
        <v>890</v>
      </c>
      <c r="D3" s="87">
        <v>52</v>
      </c>
      <c r="E3" s="87">
        <v>30000</v>
      </c>
      <c r="F3" s="87">
        <f t="shared" ref="F3:F11" si="0">E3*10%</f>
        <v>3000</v>
      </c>
      <c r="G3" s="87">
        <f t="shared" ref="G3:G11" si="1">E3-F3</f>
        <v>27000</v>
      </c>
      <c r="H3" s="380"/>
    </row>
    <row r="4" spans="1:8" ht="32.25" customHeight="1">
      <c r="A4" s="86">
        <v>3</v>
      </c>
      <c r="B4" s="90" t="s">
        <v>38</v>
      </c>
      <c r="C4" s="380" t="s">
        <v>891</v>
      </c>
      <c r="D4" s="91">
        <v>63</v>
      </c>
      <c r="E4" s="87">
        <v>30000</v>
      </c>
      <c r="F4" s="87">
        <f t="shared" si="0"/>
        <v>3000</v>
      </c>
      <c r="G4" s="87">
        <f t="shared" si="1"/>
        <v>27000</v>
      </c>
      <c r="H4" s="380"/>
    </row>
    <row r="5" spans="1:8" ht="30.75" customHeight="1">
      <c r="A5" s="86">
        <v>4</v>
      </c>
      <c r="B5" s="85" t="s">
        <v>376</v>
      </c>
      <c r="C5" s="380" t="s">
        <v>890</v>
      </c>
      <c r="D5" s="87">
        <v>62</v>
      </c>
      <c r="E5" s="87">
        <v>30000</v>
      </c>
      <c r="F5" s="87">
        <f t="shared" si="0"/>
        <v>3000</v>
      </c>
      <c r="G5" s="87">
        <f t="shared" si="1"/>
        <v>27000</v>
      </c>
      <c r="H5" s="380"/>
    </row>
    <row r="6" spans="1:8" ht="32.25" customHeight="1">
      <c r="A6" s="86">
        <v>5</v>
      </c>
      <c r="B6" s="85" t="s">
        <v>377</v>
      </c>
      <c r="C6" s="380" t="s">
        <v>890</v>
      </c>
      <c r="D6" s="87">
        <v>0</v>
      </c>
      <c r="E6" s="87">
        <v>0</v>
      </c>
      <c r="F6" s="87">
        <f t="shared" si="0"/>
        <v>0</v>
      </c>
      <c r="G6" s="87">
        <f t="shared" si="1"/>
        <v>0</v>
      </c>
      <c r="H6" s="380"/>
    </row>
    <row r="7" spans="1:8" ht="33" customHeight="1">
      <c r="A7" s="86">
        <v>6</v>
      </c>
      <c r="B7" s="85" t="s">
        <v>380</v>
      </c>
      <c r="C7" s="380" t="s">
        <v>892</v>
      </c>
      <c r="D7" s="87">
        <v>57</v>
      </c>
      <c r="E7" s="87">
        <v>30000</v>
      </c>
      <c r="F7" s="87">
        <f t="shared" si="0"/>
        <v>3000</v>
      </c>
      <c r="G7" s="87">
        <f t="shared" si="1"/>
        <v>27000</v>
      </c>
      <c r="H7" s="380"/>
    </row>
    <row r="8" spans="1:8" ht="30" customHeight="1">
      <c r="A8" s="86">
        <v>7</v>
      </c>
      <c r="B8" s="85" t="s">
        <v>378</v>
      </c>
      <c r="C8" s="380" t="s">
        <v>893</v>
      </c>
      <c r="D8" s="87">
        <v>88</v>
      </c>
      <c r="E8" s="87">
        <v>30000</v>
      </c>
      <c r="F8" s="87">
        <f t="shared" si="0"/>
        <v>3000</v>
      </c>
      <c r="G8" s="87">
        <f t="shared" si="1"/>
        <v>27000</v>
      </c>
      <c r="H8" s="380"/>
    </row>
    <row r="9" spans="1:8" ht="30.75" customHeight="1">
      <c r="A9" s="86">
        <v>8</v>
      </c>
      <c r="B9" s="85" t="s">
        <v>381</v>
      </c>
      <c r="C9" s="380" t="s">
        <v>892</v>
      </c>
      <c r="D9" s="87">
        <v>57</v>
      </c>
      <c r="E9" s="87">
        <v>30000</v>
      </c>
      <c r="F9" s="87">
        <f t="shared" si="0"/>
        <v>3000</v>
      </c>
      <c r="G9" s="87">
        <f t="shared" si="1"/>
        <v>27000</v>
      </c>
      <c r="H9" s="380"/>
    </row>
    <row r="10" spans="1:8" ht="33.75" customHeight="1">
      <c r="A10" s="86">
        <v>9</v>
      </c>
      <c r="B10" s="349" t="s">
        <v>37</v>
      </c>
      <c r="C10" s="380" t="s">
        <v>891</v>
      </c>
      <c r="D10" s="350">
        <v>74</v>
      </c>
      <c r="E10" s="87">
        <v>30000</v>
      </c>
      <c r="F10" s="87">
        <f t="shared" si="0"/>
        <v>3000</v>
      </c>
      <c r="G10" s="87">
        <f t="shared" si="1"/>
        <v>27000</v>
      </c>
      <c r="H10" s="380"/>
    </row>
    <row r="11" spans="1:8" ht="32.25" customHeight="1">
      <c r="A11" s="86">
        <v>10</v>
      </c>
      <c r="B11" s="349" t="s">
        <v>789</v>
      </c>
      <c r="C11" s="380" t="s">
        <v>894</v>
      </c>
      <c r="D11" s="350">
        <v>56</v>
      </c>
      <c r="E11" s="87">
        <v>30000</v>
      </c>
      <c r="F11" s="87">
        <f t="shared" si="0"/>
        <v>3000</v>
      </c>
      <c r="G11" s="87">
        <f t="shared" si="1"/>
        <v>27000</v>
      </c>
      <c r="H11" s="380"/>
    </row>
    <row r="12" spans="1:8" ht="21" customHeight="1">
      <c r="A12" s="89"/>
      <c r="B12" s="90" t="s">
        <v>143</v>
      </c>
      <c r="C12" s="90"/>
      <c r="D12" s="91"/>
      <c r="E12" s="91">
        <f>SUM(E2:E11)</f>
        <v>270000</v>
      </c>
      <c r="F12" s="91">
        <f>SUM(F2:F11)</f>
        <v>27000</v>
      </c>
      <c r="G12" s="91">
        <f>SUM(G2:G11)</f>
        <v>243000</v>
      </c>
      <c r="H12" s="91"/>
    </row>
    <row r="13" spans="1:8" ht="21" customHeight="1">
      <c r="A13" s="598" t="s">
        <v>390</v>
      </c>
      <c r="B13" s="535"/>
      <c r="C13" s="535"/>
      <c r="D13" s="535"/>
      <c r="E13" s="535"/>
      <c r="F13" s="535"/>
      <c r="G13" s="535"/>
      <c r="H13" s="536"/>
    </row>
    <row r="14" spans="1:8" ht="21" customHeight="1">
      <c r="A14" s="594"/>
      <c r="B14" s="594"/>
      <c r="C14" s="594"/>
      <c r="D14" s="594"/>
      <c r="E14" s="594"/>
      <c r="F14" s="594"/>
      <c r="G14" s="594"/>
      <c r="H14" s="594"/>
    </row>
    <row r="15" spans="1:8" ht="10.5" customHeight="1">
      <c r="A15" s="595"/>
      <c r="B15" s="595"/>
      <c r="C15" s="595"/>
      <c r="D15" s="595"/>
      <c r="E15" s="595"/>
      <c r="F15" s="595"/>
      <c r="G15" s="595"/>
      <c r="H15" s="595"/>
    </row>
    <row r="16" spans="1:8" ht="33.75" hidden="1" customHeight="1">
      <c r="A16" s="595"/>
      <c r="B16" s="595"/>
      <c r="C16" s="595"/>
      <c r="D16" s="595"/>
      <c r="E16" s="595"/>
      <c r="F16" s="595"/>
      <c r="G16" s="595"/>
      <c r="H16" s="595"/>
    </row>
    <row r="17" spans="1:8" ht="15">
      <c r="A17" s="596" t="s">
        <v>391</v>
      </c>
      <c r="B17" s="596"/>
      <c r="C17" s="596"/>
      <c r="D17" s="596"/>
      <c r="E17" s="596"/>
      <c r="F17" s="596"/>
      <c r="G17" s="596"/>
      <c r="H17" s="596"/>
    </row>
    <row r="18" spans="1:8" ht="15">
      <c r="A18" s="597" t="s">
        <v>896</v>
      </c>
      <c r="B18" s="597"/>
      <c r="C18" s="597"/>
      <c r="D18" s="597"/>
      <c r="E18" s="597"/>
      <c r="F18" s="597"/>
      <c r="G18" s="597"/>
      <c r="H18" s="597"/>
    </row>
    <row r="19" spans="1:8" ht="15">
      <c r="A19" s="597" t="s">
        <v>392</v>
      </c>
      <c r="B19" s="597"/>
      <c r="C19" s="597"/>
      <c r="D19" s="597"/>
      <c r="E19" s="597"/>
      <c r="F19" s="597"/>
      <c r="G19" s="597"/>
      <c r="H19" s="597"/>
    </row>
    <row r="20" spans="1:8" ht="12.75" customHeight="1">
      <c r="A20" s="593" t="s">
        <v>895</v>
      </c>
      <c r="B20" s="593"/>
      <c r="C20" s="379"/>
    </row>
    <row r="21" spans="1:8" ht="12.75" customHeight="1">
      <c r="A21" s="593"/>
      <c r="B21" s="593"/>
      <c r="C21" s="379"/>
    </row>
    <row r="22" spans="1:8" ht="12.75" customHeight="1">
      <c r="A22" s="593"/>
      <c r="B22" s="593"/>
      <c r="C22" s="379"/>
    </row>
  </sheetData>
  <mergeCells count="6">
    <mergeCell ref="A20:B22"/>
    <mergeCell ref="A14:H16"/>
    <mergeCell ref="A17:H17"/>
    <mergeCell ref="A19:H19"/>
    <mergeCell ref="A13:H13"/>
    <mergeCell ref="A18:H18"/>
  </mergeCells>
  <pageMargins left="0.54" right="0.15" top="1.35" bottom="0.75" header="0.3" footer="0.3"/>
  <pageSetup paperSize="9" scale="99" orientation="portrait" r:id="rId1"/>
  <headerFooter>
    <oddHeader>&amp;C&amp;12&amp;UFEROZE GANDHI COLLEGE, RAEBARELI
Bill for Payment of Honorarium to the Retd.Teachers 
for the Month of NOV.-2019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112"/>
  <sheetViews>
    <sheetView view="pageBreakPreview" zoomScale="96" zoomScaleNormal="60" zoomScaleSheetLayoutView="96" workbookViewId="0">
      <selection activeCell="B112" sqref="B112"/>
    </sheetView>
  </sheetViews>
  <sheetFormatPr defaultColWidth="9.28515625" defaultRowHeight="15.75"/>
  <cols>
    <col min="1" max="1" width="19.28515625" style="140" customWidth="1"/>
    <col min="2" max="2" width="52.42578125" style="141" customWidth="1"/>
    <col min="3" max="3" width="48.85546875" style="149" customWidth="1"/>
    <col min="4" max="4" width="50.85546875" style="145" customWidth="1"/>
    <col min="5" max="5" width="13.42578125" style="142" customWidth="1"/>
    <col min="6" max="6" width="20.5703125" style="141" customWidth="1"/>
    <col min="7" max="16384" width="9.28515625" style="141"/>
  </cols>
  <sheetData>
    <row r="1" spans="1:5" ht="22.5">
      <c r="D1" s="172">
        <v>-1</v>
      </c>
    </row>
    <row r="2" spans="1:5" ht="49.5" customHeight="1">
      <c r="A2" s="305" t="s">
        <v>0</v>
      </c>
      <c r="B2" s="306" t="s">
        <v>168</v>
      </c>
      <c r="C2" s="307" t="s">
        <v>80</v>
      </c>
      <c r="D2" s="308" t="s">
        <v>14</v>
      </c>
    </row>
    <row r="3" spans="1:5" ht="45" customHeight="1">
      <c r="A3" s="294">
        <v>1</v>
      </c>
      <c r="B3" s="295" t="s">
        <v>37</v>
      </c>
      <c r="C3" s="292">
        <v>11059730459</v>
      </c>
      <c r="D3" s="296">
        <f>Retired!$G$10</f>
        <v>27000</v>
      </c>
    </row>
    <row r="4" spans="1:5" ht="45" customHeight="1">
      <c r="A4" s="294">
        <v>2</v>
      </c>
      <c r="B4" s="295" t="s">
        <v>17</v>
      </c>
      <c r="C4" s="292">
        <v>11059731362</v>
      </c>
      <c r="D4" s="296">
        <f>salary!$V$4</f>
        <v>107168</v>
      </c>
    </row>
    <row r="5" spans="1:5" ht="45" customHeight="1">
      <c r="A5" s="294">
        <v>3</v>
      </c>
      <c r="B5" s="295" t="s">
        <v>19</v>
      </c>
      <c r="C5" s="292">
        <v>11059736440</v>
      </c>
      <c r="D5" s="296">
        <f>salary!$V$6</f>
        <v>133668</v>
      </c>
      <c r="E5" s="141"/>
    </row>
    <row r="6" spans="1:5" ht="45" customHeight="1">
      <c r="A6" s="294">
        <v>4</v>
      </c>
      <c r="B6" s="295" t="s">
        <v>20</v>
      </c>
      <c r="C6" s="292">
        <v>11059731395</v>
      </c>
      <c r="D6" s="296">
        <f>salary!$V$7</f>
        <v>144761</v>
      </c>
      <c r="E6" s="141"/>
    </row>
    <row r="7" spans="1:5" ht="45" customHeight="1">
      <c r="A7" s="294">
        <v>5</v>
      </c>
      <c r="B7" s="295" t="s">
        <v>22</v>
      </c>
      <c r="C7" s="292">
        <v>11059736439</v>
      </c>
      <c r="D7" s="296">
        <f>salary!$V$8</f>
        <v>133668</v>
      </c>
      <c r="E7" s="141"/>
    </row>
    <row r="8" spans="1:5" ht="45" customHeight="1">
      <c r="A8" s="294">
        <v>6</v>
      </c>
      <c r="B8" s="297" t="s">
        <v>383</v>
      </c>
      <c r="C8" s="292">
        <v>11059657150</v>
      </c>
      <c r="D8" s="296">
        <f>salary!$V$9</f>
        <v>118023</v>
      </c>
      <c r="E8" s="141"/>
    </row>
    <row r="9" spans="1:5" ht="45" customHeight="1">
      <c r="A9" s="294">
        <v>7</v>
      </c>
      <c r="B9" s="295" t="s">
        <v>24</v>
      </c>
      <c r="C9" s="292">
        <v>11059731328</v>
      </c>
      <c r="D9" s="296">
        <f>salary!$V$10</f>
        <v>113997</v>
      </c>
      <c r="E9" s="141"/>
    </row>
    <row r="10" spans="1:5" ht="45" customHeight="1">
      <c r="A10" s="294">
        <v>8</v>
      </c>
      <c r="B10" s="295" t="s">
        <v>25</v>
      </c>
      <c r="C10" s="292">
        <v>11059731168</v>
      </c>
      <c r="D10" s="296">
        <f>salary!$V$11</f>
        <v>109168</v>
      </c>
      <c r="E10" s="141"/>
    </row>
    <row r="11" spans="1:5" ht="45" customHeight="1">
      <c r="A11" s="294">
        <v>9</v>
      </c>
      <c r="B11" s="295" t="s">
        <v>27</v>
      </c>
      <c r="C11" s="292">
        <v>11059734498</v>
      </c>
      <c r="D11" s="296">
        <f>salary!$V$12</f>
        <v>130186</v>
      </c>
      <c r="E11" s="141"/>
    </row>
    <row r="12" spans="1:5" ht="45" customHeight="1">
      <c r="A12" s="294">
        <v>10</v>
      </c>
      <c r="B12" s="295" t="s">
        <v>29</v>
      </c>
      <c r="C12" s="292">
        <v>11059736654</v>
      </c>
      <c r="D12" s="296">
        <f>salary!$V$13</f>
        <v>149053</v>
      </c>
      <c r="E12" s="141"/>
    </row>
    <row r="13" spans="1:5" ht="45" customHeight="1">
      <c r="A13" s="294">
        <v>11</v>
      </c>
      <c r="B13" s="295" t="s">
        <v>360</v>
      </c>
      <c r="C13" s="292">
        <v>11059731317</v>
      </c>
      <c r="D13" s="296">
        <f>salary!$V$14</f>
        <v>143485</v>
      </c>
      <c r="E13" s="141"/>
    </row>
    <row r="14" spans="1:5" ht="45" customHeight="1">
      <c r="A14" s="294">
        <v>12</v>
      </c>
      <c r="B14" s="298" t="s">
        <v>496</v>
      </c>
      <c r="C14" s="292">
        <v>37167811347</v>
      </c>
      <c r="D14" s="296">
        <f>salary!$V$15</f>
        <v>116023</v>
      </c>
      <c r="E14" s="141"/>
    </row>
    <row r="15" spans="1:5" ht="45" customHeight="1">
      <c r="A15" s="294">
        <v>13</v>
      </c>
      <c r="B15" s="295" t="s">
        <v>95</v>
      </c>
      <c r="C15" s="292">
        <v>11059731259</v>
      </c>
      <c r="D15" s="296">
        <f>salary!$V$16</f>
        <v>171686</v>
      </c>
      <c r="E15" s="141"/>
    </row>
    <row r="16" spans="1:5" ht="45" customHeight="1">
      <c r="A16" s="294">
        <v>14</v>
      </c>
      <c r="B16" s="295" t="s">
        <v>31</v>
      </c>
      <c r="C16" s="292">
        <v>11059737319</v>
      </c>
      <c r="D16" s="296">
        <f>salary!$V$17</f>
        <v>99416</v>
      </c>
      <c r="E16" s="141"/>
    </row>
    <row r="17" spans="1:5" ht="45" customHeight="1">
      <c r="A17" s="294">
        <v>15</v>
      </c>
      <c r="B17" s="295" t="s">
        <v>32</v>
      </c>
      <c r="C17" s="292">
        <v>11059730958</v>
      </c>
      <c r="D17" s="296">
        <f>Retired!$G$11</f>
        <v>27000</v>
      </c>
      <c r="E17" s="141"/>
    </row>
    <row r="18" spans="1:5" ht="45" customHeight="1">
      <c r="A18" s="294">
        <v>16</v>
      </c>
      <c r="B18" s="295" t="s">
        <v>33</v>
      </c>
      <c r="C18" s="292">
        <v>11059736462</v>
      </c>
      <c r="D18" s="296">
        <f>salary!$V$18</f>
        <v>157211</v>
      </c>
      <c r="E18" s="141"/>
    </row>
    <row r="19" spans="1:5" ht="45" customHeight="1">
      <c r="A19" s="294">
        <v>17</v>
      </c>
      <c r="B19" s="295" t="s">
        <v>361</v>
      </c>
      <c r="C19" s="292">
        <v>11059733074</v>
      </c>
      <c r="D19" s="296">
        <f>salary!$V$19</f>
        <v>123668</v>
      </c>
      <c r="E19" s="141"/>
    </row>
    <row r="20" spans="1:5" ht="45" customHeight="1">
      <c r="A20" s="294">
        <v>18</v>
      </c>
      <c r="B20" s="295" t="s">
        <v>529</v>
      </c>
      <c r="C20" s="292">
        <v>11059730652</v>
      </c>
      <c r="D20" s="296">
        <f>salary!$V$3</f>
        <v>162621</v>
      </c>
      <c r="E20" s="141"/>
    </row>
    <row r="21" spans="1:5" ht="45" customHeight="1">
      <c r="A21" s="294">
        <v>19</v>
      </c>
      <c r="B21" s="295" t="s">
        <v>39</v>
      </c>
      <c r="C21" s="292">
        <v>11059731179</v>
      </c>
      <c r="D21" s="296">
        <f>salary!$V$20</f>
        <v>118103</v>
      </c>
      <c r="E21" s="141"/>
    </row>
    <row r="22" spans="1:5" ht="45" customHeight="1">
      <c r="A22" s="294">
        <v>20</v>
      </c>
      <c r="B22" s="295" t="s">
        <v>167</v>
      </c>
      <c r="C22" s="292">
        <v>11059736665</v>
      </c>
      <c r="D22" s="296">
        <f>salary!$V$21</f>
        <v>160671</v>
      </c>
      <c r="E22" s="141"/>
    </row>
    <row r="23" spans="1:5" ht="45" customHeight="1">
      <c r="A23" s="294">
        <v>21</v>
      </c>
      <c r="B23" s="295" t="s">
        <v>357</v>
      </c>
      <c r="C23" s="299">
        <v>36270860629</v>
      </c>
      <c r="D23" s="296">
        <f>salary!$V$22</f>
        <v>95523</v>
      </c>
      <c r="E23" s="141"/>
    </row>
    <row r="24" spans="1:5" ht="45" customHeight="1">
      <c r="A24" s="294">
        <v>22</v>
      </c>
      <c r="B24" s="295" t="s">
        <v>89</v>
      </c>
      <c r="C24" s="292">
        <v>11059736508</v>
      </c>
      <c r="D24" s="296">
        <f>salary!$V$23</f>
        <v>118936</v>
      </c>
      <c r="E24" s="141"/>
    </row>
    <row r="25" spans="1:5" ht="45" customHeight="1">
      <c r="A25" s="294">
        <v>23</v>
      </c>
      <c r="B25" s="295" t="s">
        <v>42</v>
      </c>
      <c r="C25" s="292">
        <v>11059736428</v>
      </c>
      <c r="D25" s="296">
        <f>salary!$V$28</f>
        <v>25492</v>
      </c>
      <c r="E25" s="141"/>
    </row>
    <row r="26" spans="1:5" ht="45" customHeight="1">
      <c r="A26" s="294">
        <v>24</v>
      </c>
      <c r="B26" s="295" t="s">
        <v>44</v>
      </c>
      <c r="C26" s="292">
        <v>11059735797</v>
      </c>
      <c r="D26" s="296">
        <f>salary!$V$29</f>
        <v>23363</v>
      </c>
      <c r="E26" s="141"/>
    </row>
    <row r="27" spans="1:5" ht="45" customHeight="1">
      <c r="A27" s="294">
        <v>25</v>
      </c>
      <c r="B27" s="295" t="s">
        <v>116</v>
      </c>
      <c r="C27" s="292">
        <v>11059654319</v>
      </c>
      <c r="D27" s="296">
        <f>salary!$V$30</f>
        <v>26623</v>
      </c>
      <c r="E27" s="141"/>
    </row>
    <row r="28" spans="1:5" ht="45" customHeight="1">
      <c r="A28" s="294">
        <v>26</v>
      </c>
      <c r="B28" s="295" t="s">
        <v>117</v>
      </c>
      <c r="C28" s="292">
        <v>11059737625</v>
      </c>
      <c r="D28" s="296">
        <f>salary!$V$31</f>
        <v>32823</v>
      </c>
      <c r="E28" s="141"/>
    </row>
    <row r="29" spans="1:5" ht="45" customHeight="1">
      <c r="A29" s="294">
        <v>27</v>
      </c>
      <c r="B29" s="295" t="s">
        <v>46</v>
      </c>
      <c r="C29" s="292">
        <v>11059731088</v>
      </c>
      <c r="D29" s="296">
        <f>salary!$V$32</f>
        <v>55345</v>
      </c>
      <c r="E29" s="141"/>
    </row>
    <row r="30" spans="1:5" ht="45" customHeight="1">
      <c r="A30" s="294">
        <v>28</v>
      </c>
      <c r="B30" s="295" t="s">
        <v>47</v>
      </c>
      <c r="C30" s="292">
        <v>11059731204</v>
      </c>
      <c r="D30" s="296">
        <f>salary!$V$33</f>
        <v>55345</v>
      </c>
      <c r="E30" s="141"/>
    </row>
    <row r="31" spans="1:5" ht="45" customHeight="1">
      <c r="A31" s="294">
        <v>29</v>
      </c>
      <c r="B31" s="295" t="s">
        <v>51</v>
      </c>
      <c r="C31" s="292">
        <v>11059730721</v>
      </c>
      <c r="D31" s="296">
        <v>0</v>
      </c>
      <c r="E31" s="141"/>
    </row>
    <row r="32" spans="1:5" ht="45" customHeight="1">
      <c r="A32" s="294">
        <v>30</v>
      </c>
      <c r="B32" s="295" t="s">
        <v>52</v>
      </c>
      <c r="C32" s="292">
        <v>11059731226</v>
      </c>
      <c r="D32" s="296">
        <f>salary!$V$34</f>
        <v>45845</v>
      </c>
    </row>
    <row r="33" spans="1:6" ht="45" customHeight="1">
      <c r="A33" s="294">
        <v>31</v>
      </c>
      <c r="B33" s="295" t="s">
        <v>53</v>
      </c>
      <c r="C33" s="292">
        <v>11059731215</v>
      </c>
      <c r="D33" s="296">
        <f>salary!$V$35</f>
        <v>43825</v>
      </c>
    </row>
    <row r="34" spans="1:6" ht="45" customHeight="1">
      <c r="A34" s="294">
        <v>32</v>
      </c>
      <c r="B34" s="295" t="s">
        <v>54</v>
      </c>
      <c r="C34" s="292">
        <v>11059735924</v>
      </c>
      <c r="D34" s="296">
        <f>salary!$V$36</f>
        <v>36588</v>
      </c>
    </row>
    <row r="35" spans="1:6" ht="45" customHeight="1">
      <c r="A35" s="294">
        <v>33</v>
      </c>
      <c r="B35" s="295" t="s">
        <v>57</v>
      </c>
      <c r="C35" s="292">
        <v>11059736371</v>
      </c>
      <c r="D35" s="296">
        <f>salary!$V$43</f>
        <v>26797</v>
      </c>
      <c r="E35" s="141"/>
    </row>
    <row r="36" spans="1:6" ht="45" customHeight="1">
      <c r="A36" s="294">
        <v>34</v>
      </c>
      <c r="B36" s="295" t="s">
        <v>58</v>
      </c>
      <c r="C36" s="292">
        <v>11059736406</v>
      </c>
      <c r="D36" s="296">
        <f>salary!$V$44</f>
        <v>19424</v>
      </c>
      <c r="E36" s="141"/>
    </row>
    <row r="37" spans="1:6" ht="45" customHeight="1">
      <c r="A37" s="294">
        <v>35</v>
      </c>
      <c r="B37" s="295" t="s">
        <v>144</v>
      </c>
      <c r="C37" s="292">
        <v>11059731339</v>
      </c>
      <c r="D37" s="296">
        <f>salary!$V$45</f>
        <v>13242</v>
      </c>
      <c r="E37" s="141"/>
    </row>
    <row r="38" spans="1:6" ht="45" customHeight="1">
      <c r="A38" s="294">
        <v>36</v>
      </c>
      <c r="B38" s="295" t="s">
        <v>145</v>
      </c>
      <c r="C38" s="292">
        <v>11059735800</v>
      </c>
      <c r="D38" s="296">
        <f>salary!$V$46</f>
        <v>32016</v>
      </c>
      <c r="E38" s="141"/>
    </row>
    <row r="39" spans="1:6" ht="45" customHeight="1">
      <c r="A39" s="294">
        <v>37</v>
      </c>
      <c r="B39" s="295" t="s">
        <v>146</v>
      </c>
      <c r="C39" s="292">
        <v>11059736213</v>
      </c>
      <c r="D39" s="296">
        <f>salary!$V$47</f>
        <v>30368</v>
      </c>
      <c r="E39" s="141"/>
    </row>
    <row r="40" spans="1:6" ht="45" customHeight="1">
      <c r="A40" s="294">
        <v>38</v>
      </c>
      <c r="B40" s="295" t="s">
        <v>147</v>
      </c>
      <c r="C40" s="292">
        <v>11059737488</v>
      </c>
      <c r="D40" s="296">
        <f>salary!$V$48</f>
        <v>25368</v>
      </c>
      <c r="E40" s="141"/>
    </row>
    <row r="41" spans="1:6" ht="45" customHeight="1">
      <c r="A41" s="294">
        <v>39</v>
      </c>
      <c r="B41" s="295" t="s">
        <v>148</v>
      </c>
      <c r="C41" s="292">
        <v>11059737499</v>
      </c>
      <c r="D41" s="296">
        <f>salary!$V$49</f>
        <v>23921</v>
      </c>
      <c r="E41" s="141"/>
    </row>
    <row r="42" spans="1:6" ht="52.5" customHeight="1">
      <c r="A42" s="294">
        <v>40</v>
      </c>
      <c r="B42" s="295" t="s">
        <v>149</v>
      </c>
      <c r="C42" s="292">
        <v>11059737761</v>
      </c>
      <c r="D42" s="296">
        <f>salary!$V$50</f>
        <v>26101</v>
      </c>
      <c r="E42" s="141"/>
    </row>
    <row r="43" spans="1:6" ht="62.25" customHeight="1">
      <c r="A43" s="305" t="s">
        <v>0</v>
      </c>
      <c r="B43" s="306" t="s">
        <v>168</v>
      </c>
      <c r="C43" s="307" t="s">
        <v>80</v>
      </c>
      <c r="D43" s="308" t="s">
        <v>14</v>
      </c>
      <c r="E43" s="141"/>
    </row>
    <row r="44" spans="1:6" s="164" customFormat="1" ht="50.1" customHeight="1">
      <c r="A44" s="294">
        <v>41</v>
      </c>
      <c r="B44" s="297" t="s">
        <v>352</v>
      </c>
      <c r="C44" s="302">
        <v>11059593749</v>
      </c>
      <c r="D44" s="296">
        <f>salary!$V$70</f>
        <v>61608</v>
      </c>
      <c r="E44" s="146"/>
    </row>
    <row r="45" spans="1:6" s="144" customFormat="1" ht="50.1" customHeight="1">
      <c r="A45" s="294">
        <v>42</v>
      </c>
      <c r="B45" s="297" t="s">
        <v>348</v>
      </c>
      <c r="C45" s="302">
        <v>11059660311</v>
      </c>
      <c r="D45" s="296">
        <f>salary!$V$71</f>
        <v>61608</v>
      </c>
      <c r="E45" s="143"/>
    </row>
    <row r="46" spans="1:6" s="144" customFormat="1" ht="50.1" customHeight="1">
      <c r="A46" s="294">
        <v>43</v>
      </c>
      <c r="B46" s="297" t="s">
        <v>367</v>
      </c>
      <c r="C46" s="302">
        <v>11059737692</v>
      </c>
      <c r="D46" s="296">
        <f>salary!$V$72</f>
        <v>62108</v>
      </c>
      <c r="E46" s="146"/>
      <c r="F46" s="147"/>
    </row>
    <row r="47" spans="1:6" ht="50.1" customHeight="1">
      <c r="A47" s="294">
        <v>44</v>
      </c>
      <c r="B47" s="297" t="s">
        <v>368</v>
      </c>
      <c r="C47" s="302">
        <v>11059737885</v>
      </c>
      <c r="D47" s="296">
        <f>salary!$V$73</f>
        <v>61108</v>
      </c>
      <c r="E47" s="148"/>
      <c r="F47" s="145"/>
    </row>
    <row r="48" spans="1:6" ht="50.1" customHeight="1">
      <c r="A48" s="294">
        <v>45</v>
      </c>
      <c r="B48" s="297" t="s">
        <v>365</v>
      </c>
      <c r="C48" s="302">
        <v>11059737794</v>
      </c>
      <c r="D48" s="296">
        <f>salary!$V$74</f>
        <v>57958</v>
      </c>
    </row>
    <row r="49" spans="1:4" ht="50.1" customHeight="1">
      <c r="A49" s="294">
        <v>46</v>
      </c>
      <c r="B49" s="297" t="s">
        <v>369</v>
      </c>
      <c r="C49" s="302">
        <v>30121253995</v>
      </c>
      <c r="D49" s="296">
        <f>salary!$V$75</f>
        <v>63108</v>
      </c>
    </row>
    <row r="50" spans="1:4" ht="50.1" customHeight="1">
      <c r="A50" s="294">
        <v>47</v>
      </c>
      <c r="B50" s="297" t="s">
        <v>370</v>
      </c>
      <c r="C50" s="302">
        <v>11059738062</v>
      </c>
      <c r="D50" s="296">
        <f>salary!$V$76</f>
        <v>61108</v>
      </c>
    </row>
    <row r="51" spans="1:4" ht="50.1" customHeight="1">
      <c r="A51" s="294">
        <v>48</v>
      </c>
      <c r="B51" s="297" t="s">
        <v>371</v>
      </c>
      <c r="C51" s="302">
        <v>11059738120</v>
      </c>
      <c r="D51" s="296">
        <f>salary!$V$77</f>
        <v>62108</v>
      </c>
    </row>
    <row r="52" spans="1:4" ht="50.1" customHeight="1">
      <c r="A52" s="294">
        <v>49</v>
      </c>
      <c r="B52" s="297" t="s">
        <v>372</v>
      </c>
      <c r="C52" s="302">
        <v>11059652673</v>
      </c>
      <c r="D52" s="296">
        <f>salary!$V$78</f>
        <v>61108</v>
      </c>
    </row>
    <row r="53" spans="1:4" ht="50.1" customHeight="1">
      <c r="A53" s="294">
        <v>50</v>
      </c>
      <c r="B53" s="297" t="s">
        <v>373</v>
      </c>
      <c r="C53" s="302">
        <v>11059738108</v>
      </c>
      <c r="D53" s="296">
        <f>salary!$V$79</f>
        <v>57958</v>
      </c>
    </row>
    <row r="54" spans="1:4" ht="50.1" customHeight="1">
      <c r="A54" s="294">
        <v>51</v>
      </c>
      <c r="B54" s="297" t="s">
        <v>375</v>
      </c>
      <c r="C54" s="303">
        <v>11059730630</v>
      </c>
      <c r="D54" s="302">
        <v>0</v>
      </c>
    </row>
    <row r="55" spans="1:4" ht="50.1" customHeight="1">
      <c r="A55" s="294">
        <v>52</v>
      </c>
      <c r="B55" s="297" t="s">
        <v>374</v>
      </c>
      <c r="C55" s="303">
        <v>11059730084</v>
      </c>
      <c r="D55" s="302">
        <v>0</v>
      </c>
    </row>
    <row r="56" spans="1:4" ht="50.1" customHeight="1">
      <c r="A56" s="294">
        <v>53</v>
      </c>
      <c r="B56" s="297" t="s">
        <v>379</v>
      </c>
      <c r="C56" s="303">
        <v>11059730970</v>
      </c>
      <c r="D56" s="302">
        <f>Retired!$G$2</f>
        <v>27000</v>
      </c>
    </row>
    <row r="57" spans="1:4" ht="50.1" customHeight="1">
      <c r="A57" s="294">
        <v>54</v>
      </c>
      <c r="B57" s="295" t="s">
        <v>36</v>
      </c>
      <c r="C57" s="304">
        <v>11059730051</v>
      </c>
      <c r="D57" s="302">
        <v>0</v>
      </c>
    </row>
    <row r="58" spans="1:4" ht="50.1" customHeight="1">
      <c r="A58" s="294">
        <v>55</v>
      </c>
      <c r="B58" s="295" t="s">
        <v>38</v>
      </c>
      <c r="C58" s="292">
        <v>11059730517</v>
      </c>
      <c r="D58" s="302">
        <f>Retired!G4</f>
        <v>27000</v>
      </c>
    </row>
    <row r="59" spans="1:4" ht="50.1" customHeight="1">
      <c r="A59" s="294">
        <v>56</v>
      </c>
      <c r="B59" s="297" t="s">
        <v>376</v>
      </c>
      <c r="C59" s="303">
        <v>11059730017</v>
      </c>
      <c r="D59" s="302">
        <f>Retired!G5</f>
        <v>27000</v>
      </c>
    </row>
    <row r="60" spans="1:4" ht="50.1" customHeight="1">
      <c r="A60" s="294">
        <v>57</v>
      </c>
      <c r="B60" s="297" t="s">
        <v>377</v>
      </c>
      <c r="C60" s="303">
        <v>11059730357</v>
      </c>
      <c r="D60" s="302">
        <f>Retired!G6</f>
        <v>0</v>
      </c>
    </row>
    <row r="61" spans="1:4" ht="50.1" customHeight="1">
      <c r="A61" s="294">
        <v>58</v>
      </c>
      <c r="B61" s="297" t="s">
        <v>380</v>
      </c>
      <c r="C61" s="303">
        <v>11059730368</v>
      </c>
      <c r="D61" s="302">
        <f>Retired!G7</f>
        <v>27000</v>
      </c>
    </row>
    <row r="62" spans="1:4" ht="50.1" customHeight="1">
      <c r="A62" s="294">
        <v>59</v>
      </c>
      <c r="B62" s="297" t="s">
        <v>378</v>
      </c>
      <c r="C62" s="303">
        <v>36341118033</v>
      </c>
      <c r="D62" s="302">
        <f>Retired!G8</f>
        <v>27000</v>
      </c>
    </row>
    <row r="63" spans="1:4" ht="50.1" customHeight="1">
      <c r="A63" s="294">
        <v>60</v>
      </c>
      <c r="B63" s="297" t="s">
        <v>381</v>
      </c>
      <c r="C63" s="303">
        <v>11059736825</v>
      </c>
      <c r="D63" s="302">
        <f>Retired!G9</f>
        <v>27000</v>
      </c>
    </row>
    <row r="64" spans="1:4" ht="50.1" customHeight="1">
      <c r="A64" s="294">
        <v>61</v>
      </c>
      <c r="B64" s="295" t="s">
        <v>35</v>
      </c>
      <c r="C64" s="292">
        <v>11059730506</v>
      </c>
      <c r="D64" s="302">
        <v>0</v>
      </c>
    </row>
    <row r="65" spans="1:4" ht="50.1" customHeight="1">
      <c r="A65" s="294">
        <v>62</v>
      </c>
      <c r="B65" s="295" t="s">
        <v>358</v>
      </c>
      <c r="C65" s="292">
        <v>36271769140</v>
      </c>
      <c r="D65" s="296">
        <f>salary!$V$5</f>
        <v>140523</v>
      </c>
    </row>
    <row r="66" spans="1:4" ht="50.1" customHeight="1">
      <c r="A66" s="300"/>
      <c r="B66" s="309" t="s">
        <v>26</v>
      </c>
      <c r="C66" s="310"/>
      <c r="D66" s="311">
        <f>SUM(D3:D65)</f>
        <v>4115824</v>
      </c>
    </row>
    <row r="67" spans="1:4" ht="52.5" customHeight="1">
      <c r="A67" s="203" t="s">
        <v>0</v>
      </c>
      <c r="B67" s="169" t="s">
        <v>168</v>
      </c>
      <c r="C67" s="170" t="s">
        <v>80</v>
      </c>
      <c r="D67" s="171" t="s">
        <v>14</v>
      </c>
    </row>
    <row r="68" spans="1:4" ht="42" customHeight="1">
      <c r="A68" s="294">
        <v>1</v>
      </c>
      <c r="B68" s="295" t="s">
        <v>266</v>
      </c>
      <c r="C68" s="292">
        <v>31397349436</v>
      </c>
      <c r="D68" s="296">
        <f>salary!$V$57</f>
        <v>79693</v>
      </c>
    </row>
    <row r="69" spans="1:4" ht="44.25" customHeight="1">
      <c r="A69" s="294">
        <v>2</v>
      </c>
      <c r="B69" s="297" t="s">
        <v>118</v>
      </c>
      <c r="C69" s="292">
        <v>11059714483</v>
      </c>
      <c r="D69" s="296">
        <f>salary!$V$58</f>
        <v>132951</v>
      </c>
    </row>
    <row r="70" spans="1:4" ht="41.25" customHeight="1">
      <c r="A70" s="294">
        <v>3</v>
      </c>
      <c r="B70" s="297" t="s">
        <v>495</v>
      </c>
      <c r="C70" s="292">
        <v>37185724881</v>
      </c>
      <c r="D70" s="296">
        <f>salary!$V$59</f>
        <v>64794</v>
      </c>
    </row>
    <row r="71" spans="1:4" ht="42" customHeight="1">
      <c r="A71" s="294">
        <v>4</v>
      </c>
      <c r="B71" s="297" t="s">
        <v>497</v>
      </c>
      <c r="C71" s="292">
        <v>37185659435</v>
      </c>
      <c r="D71" s="296">
        <f>salary!$V$60</f>
        <v>64794</v>
      </c>
    </row>
    <row r="72" spans="1:4" ht="50.1" customHeight="1">
      <c r="A72" s="294">
        <v>5</v>
      </c>
      <c r="B72" s="297" t="s">
        <v>158</v>
      </c>
      <c r="C72" s="299">
        <v>11059722438</v>
      </c>
      <c r="D72" s="296">
        <f>salary!$V$61</f>
        <v>80757</v>
      </c>
    </row>
    <row r="73" spans="1:4" ht="43.5" customHeight="1">
      <c r="A73" s="294">
        <v>6</v>
      </c>
      <c r="B73" s="295" t="s">
        <v>349</v>
      </c>
      <c r="C73" s="292">
        <v>32411244149</v>
      </c>
      <c r="D73" s="296">
        <f>salary!$V$62</f>
        <v>83237</v>
      </c>
    </row>
    <row r="74" spans="1:4" ht="42.75" customHeight="1">
      <c r="A74" s="294">
        <v>7</v>
      </c>
      <c r="B74" s="295" t="s">
        <v>268</v>
      </c>
      <c r="C74" s="292">
        <v>31397295194</v>
      </c>
      <c r="D74" s="296">
        <f>salary!$V$63</f>
        <v>81693</v>
      </c>
    </row>
    <row r="75" spans="1:4" ht="50.1" customHeight="1">
      <c r="A75" s="294">
        <v>8</v>
      </c>
      <c r="B75" s="295" t="s">
        <v>286</v>
      </c>
      <c r="C75" s="299">
        <v>31891197397</v>
      </c>
      <c r="D75" s="296">
        <f>salary!$V$65</f>
        <v>81693</v>
      </c>
    </row>
    <row r="76" spans="1:4" ht="42.75" customHeight="1">
      <c r="A76" s="294">
        <v>9</v>
      </c>
      <c r="B76" s="297" t="s">
        <v>498</v>
      </c>
      <c r="C76" s="292">
        <v>37236616520</v>
      </c>
      <c r="D76" s="296">
        <f>salary!$V$66</f>
        <v>74508</v>
      </c>
    </row>
    <row r="77" spans="1:4" ht="50.1" customHeight="1">
      <c r="A77" s="294">
        <v>10</v>
      </c>
      <c r="B77" s="297" t="s">
        <v>501</v>
      </c>
      <c r="C77" s="292">
        <v>37194761356</v>
      </c>
      <c r="D77" s="296">
        <f>salary!$V$67</f>
        <v>64794</v>
      </c>
    </row>
    <row r="78" spans="1:4" ht="50.1" customHeight="1">
      <c r="A78" s="294">
        <v>11</v>
      </c>
      <c r="B78" s="297" t="s">
        <v>500</v>
      </c>
      <c r="C78" s="292">
        <v>37260430920</v>
      </c>
      <c r="D78" s="296">
        <f>salary!$V$68</f>
        <v>65794</v>
      </c>
    </row>
    <row r="79" spans="1:4" ht="42.75" customHeight="1">
      <c r="A79" s="294">
        <v>12</v>
      </c>
      <c r="B79" s="297" t="s">
        <v>523</v>
      </c>
      <c r="C79" s="292">
        <v>32183762564</v>
      </c>
      <c r="D79" s="296">
        <f>salary!$V$69</f>
        <v>63898</v>
      </c>
    </row>
    <row r="80" spans="1:4" ht="50.1" customHeight="1">
      <c r="A80" s="294">
        <v>13</v>
      </c>
      <c r="B80" s="297" t="s">
        <v>366</v>
      </c>
      <c r="C80" s="302">
        <v>11059733948</v>
      </c>
      <c r="D80" s="296">
        <f>salary!$V$64</f>
        <v>62644</v>
      </c>
    </row>
    <row r="81" spans="1:8" ht="50.1" customHeight="1">
      <c r="A81" s="294">
        <v>14</v>
      </c>
      <c r="B81" s="295" t="s">
        <v>272</v>
      </c>
      <c r="C81" s="292">
        <v>11059643090</v>
      </c>
      <c r="D81" s="296">
        <f>salary!$V$93</f>
        <v>28698</v>
      </c>
    </row>
    <row r="82" spans="1:8" ht="42" customHeight="1">
      <c r="A82" s="294">
        <v>15</v>
      </c>
      <c r="B82" s="295" t="s">
        <v>119</v>
      </c>
      <c r="C82" s="292">
        <v>11059720882</v>
      </c>
      <c r="D82" s="296">
        <f>salary!$V$94</f>
        <v>30383</v>
      </c>
    </row>
    <row r="83" spans="1:8" ht="50.1" customHeight="1">
      <c r="A83" s="294">
        <v>16</v>
      </c>
      <c r="B83" s="295" t="s">
        <v>115</v>
      </c>
      <c r="C83" s="292">
        <v>11059706120</v>
      </c>
      <c r="D83" s="296">
        <f>salary!$V$95</f>
        <v>36695</v>
      </c>
    </row>
    <row r="84" spans="1:8" ht="50.1" customHeight="1">
      <c r="A84" s="294">
        <v>17</v>
      </c>
      <c r="B84" s="297" t="s">
        <v>152</v>
      </c>
      <c r="C84" s="292">
        <v>11059737987</v>
      </c>
      <c r="D84" s="296">
        <f>salary!$V$96</f>
        <v>31851</v>
      </c>
    </row>
    <row r="85" spans="1:8" ht="44.25" customHeight="1">
      <c r="A85" s="294">
        <v>18</v>
      </c>
      <c r="B85" s="295" t="s">
        <v>150</v>
      </c>
      <c r="C85" s="292">
        <v>11059720430</v>
      </c>
      <c r="D85" s="296">
        <f>salary!$V$103</f>
        <v>30383</v>
      </c>
    </row>
    <row r="86" spans="1:8" ht="50.1" customHeight="1">
      <c r="A86" s="294">
        <v>19</v>
      </c>
      <c r="B86" s="297" t="s">
        <v>154</v>
      </c>
      <c r="C86" s="292">
        <v>30409986110</v>
      </c>
      <c r="D86" s="296">
        <f>salary!$V$104</f>
        <v>16987</v>
      </c>
    </row>
    <row r="87" spans="1:8" ht="43.5" customHeight="1">
      <c r="A87" s="294">
        <v>20</v>
      </c>
      <c r="B87" s="297" t="s">
        <v>155</v>
      </c>
      <c r="C87" s="292">
        <v>30409009257</v>
      </c>
      <c r="D87" s="296">
        <f>salary!$V$105</f>
        <v>20698</v>
      </c>
    </row>
    <row r="88" spans="1:8" ht="43.5" customHeight="1">
      <c r="A88" s="294">
        <v>21</v>
      </c>
      <c r="B88" s="297" t="s">
        <v>159</v>
      </c>
      <c r="C88" s="292">
        <v>30720592062</v>
      </c>
      <c r="D88" s="296">
        <f>salary!$V$106</f>
        <v>17856</v>
      </c>
    </row>
    <row r="89" spans="1:8" ht="43.5" customHeight="1">
      <c r="A89" s="294">
        <v>22</v>
      </c>
      <c r="B89" s="297" t="s">
        <v>271</v>
      </c>
      <c r="C89" s="292">
        <v>31401784466</v>
      </c>
      <c r="D89" s="296">
        <f>salary!$V$107</f>
        <v>25945</v>
      </c>
    </row>
    <row r="90" spans="1:8" ht="50.1" customHeight="1">
      <c r="A90" s="294">
        <v>23</v>
      </c>
      <c r="B90" s="297" t="s">
        <v>284</v>
      </c>
      <c r="C90" s="292">
        <v>31843904246</v>
      </c>
      <c r="D90" s="296">
        <f>salary!$V$108</f>
        <v>25208</v>
      </c>
      <c r="E90" s="141"/>
      <c r="F90" s="149"/>
      <c r="G90" s="145"/>
      <c r="H90" s="142"/>
    </row>
    <row r="91" spans="1:8" ht="50.1" customHeight="1">
      <c r="A91" s="294">
        <v>24</v>
      </c>
      <c r="B91" s="297" t="s">
        <v>289</v>
      </c>
      <c r="C91" s="292">
        <v>32282008793</v>
      </c>
      <c r="D91" s="296">
        <f>salary!$V$109</f>
        <v>17471</v>
      </c>
      <c r="E91" s="141"/>
      <c r="F91" s="149"/>
      <c r="G91" s="145"/>
      <c r="H91" s="142"/>
    </row>
    <row r="92" spans="1:8" ht="50.1" customHeight="1">
      <c r="A92" s="294">
        <v>25</v>
      </c>
      <c r="B92" s="297" t="s">
        <v>294</v>
      </c>
      <c r="C92" s="292">
        <v>11059715759</v>
      </c>
      <c r="D92" s="296">
        <f>salary!$V$110</f>
        <v>24471</v>
      </c>
      <c r="E92" s="141"/>
      <c r="F92" s="149"/>
      <c r="G92" s="145"/>
      <c r="H92" s="142"/>
    </row>
    <row r="93" spans="1:8" ht="43.5" customHeight="1">
      <c r="A93" s="294">
        <v>26</v>
      </c>
      <c r="B93" s="297" t="s">
        <v>332</v>
      </c>
      <c r="C93" s="292">
        <v>32742663047</v>
      </c>
      <c r="D93" s="296">
        <f>salary!$V$111</f>
        <v>16839</v>
      </c>
      <c r="E93" s="141"/>
      <c r="F93" s="149"/>
      <c r="G93" s="145"/>
      <c r="H93" s="142"/>
    </row>
    <row r="94" spans="1:8" ht="43.5" customHeight="1">
      <c r="A94" s="294">
        <v>27</v>
      </c>
      <c r="B94" s="297" t="s">
        <v>350</v>
      </c>
      <c r="C94" s="292">
        <v>34430011498</v>
      </c>
      <c r="D94" s="296">
        <f>salary!$V$112</f>
        <v>22576</v>
      </c>
      <c r="E94" s="141"/>
      <c r="F94" s="149"/>
      <c r="G94" s="145"/>
      <c r="H94" s="142"/>
    </row>
    <row r="95" spans="1:8" ht="50.1" customHeight="1">
      <c r="A95" s="294">
        <v>28</v>
      </c>
      <c r="B95" s="297" t="s">
        <v>273</v>
      </c>
      <c r="C95" s="292">
        <v>11059733880</v>
      </c>
      <c r="D95" s="296">
        <f>salary!$V$113</f>
        <v>30323</v>
      </c>
      <c r="E95" s="141"/>
      <c r="F95" s="149"/>
      <c r="G95" s="145"/>
      <c r="H95" s="142"/>
    </row>
    <row r="96" spans="1:8" ht="50.1" customHeight="1">
      <c r="A96" s="294">
        <v>29</v>
      </c>
      <c r="B96" s="295" t="s">
        <v>330</v>
      </c>
      <c r="C96" s="292">
        <v>11059736767</v>
      </c>
      <c r="D96" s="296">
        <f>salary!$V$114</f>
        <v>30323</v>
      </c>
      <c r="E96" s="141"/>
      <c r="F96" s="149"/>
      <c r="G96" s="145"/>
      <c r="H96" s="142"/>
    </row>
    <row r="97" spans="1:8" ht="50.1" customHeight="1">
      <c r="A97" s="294">
        <v>30</v>
      </c>
      <c r="B97" s="297" t="s">
        <v>120</v>
      </c>
      <c r="C97" s="292">
        <v>11059737477</v>
      </c>
      <c r="D97" s="296">
        <f>salary!$V$115</f>
        <v>23323</v>
      </c>
      <c r="E97" s="141"/>
      <c r="F97" s="149"/>
      <c r="G97" s="145"/>
      <c r="H97" s="142"/>
    </row>
    <row r="98" spans="1:8" ht="50.1" customHeight="1">
      <c r="A98" s="294">
        <v>31</v>
      </c>
      <c r="B98" s="297" t="s">
        <v>275</v>
      </c>
      <c r="C98" s="292">
        <v>31512638714</v>
      </c>
      <c r="D98" s="296">
        <f>salary!$V$116</f>
        <v>30323</v>
      </c>
      <c r="E98" s="141"/>
      <c r="F98" s="149"/>
      <c r="G98" s="145"/>
      <c r="H98" s="142"/>
    </row>
    <row r="99" spans="1:8" ht="44.25" customHeight="1">
      <c r="A99" s="294">
        <v>32</v>
      </c>
      <c r="B99" s="297" t="s">
        <v>276</v>
      </c>
      <c r="C99" s="292">
        <v>31525317592</v>
      </c>
      <c r="D99" s="296">
        <f>salary!$V$117</f>
        <v>30323</v>
      </c>
      <c r="E99" s="141"/>
      <c r="F99" s="149"/>
      <c r="G99" s="145"/>
      <c r="H99" s="142"/>
    </row>
    <row r="100" spans="1:8" ht="42" customHeight="1">
      <c r="A100" s="294">
        <v>33</v>
      </c>
      <c r="B100" s="297" t="s">
        <v>277</v>
      </c>
      <c r="C100" s="292">
        <v>31514733127</v>
      </c>
      <c r="D100" s="296">
        <f>salary!$V$118</f>
        <v>20323</v>
      </c>
      <c r="E100" s="141"/>
      <c r="F100" s="149"/>
      <c r="G100" s="145"/>
      <c r="H100" s="142"/>
    </row>
    <row r="101" spans="1:8" ht="50.1" customHeight="1">
      <c r="A101" s="294">
        <v>34</v>
      </c>
      <c r="B101" s="297" t="s">
        <v>530</v>
      </c>
      <c r="C101" s="292">
        <v>30648903253</v>
      </c>
      <c r="D101" s="296">
        <f>salary!$V$119</f>
        <v>30323</v>
      </c>
      <c r="E101" s="141"/>
      <c r="F101" s="149"/>
      <c r="G101" s="145"/>
      <c r="H101" s="142"/>
    </row>
    <row r="102" spans="1:8" ht="50.1" customHeight="1">
      <c r="A102" s="294">
        <v>35</v>
      </c>
      <c r="B102" s="297" t="s">
        <v>278</v>
      </c>
      <c r="C102" s="292">
        <v>10492424446</v>
      </c>
      <c r="D102" s="296">
        <f>salary!$V$120</f>
        <v>20323</v>
      </c>
    </row>
    <row r="103" spans="1:8" ht="42.75" customHeight="1">
      <c r="A103" s="294">
        <v>36</v>
      </c>
      <c r="B103" s="297" t="s">
        <v>279</v>
      </c>
      <c r="C103" s="292">
        <v>30260052606</v>
      </c>
      <c r="D103" s="296">
        <f>salary!$V$121</f>
        <v>15323</v>
      </c>
    </row>
    <row r="104" spans="1:8" ht="43.5" customHeight="1">
      <c r="A104" s="294">
        <v>37</v>
      </c>
      <c r="B104" s="297" t="s">
        <v>572</v>
      </c>
      <c r="C104" s="292">
        <v>20026846965</v>
      </c>
      <c r="D104" s="296">
        <f>salary!$V$80</f>
        <v>61108</v>
      </c>
    </row>
    <row r="105" spans="1:8" ht="50.1" customHeight="1">
      <c r="A105" s="294">
        <v>38</v>
      </c>
      <c r="B105" s="297" t="s">
        <v>593</v>
      </c>
      <c r="C105" s="292">
        <v>30078545758</v>
      </c>
      <c r="D105" s="296">
        <v>0</v>
      </c>
    </row>
    <row r="106" spans="1:8" ht="42" customHeight="1">
      <c r="A106" s="294">
        <v>39</v>
      </c>
      <c r="B106" s="297" t="s">
        <v>717</v>
      </c>
      <c r="C106" s="292">
        <v>30077786852</v>
      </c>
      <c r="D106" s="296">
        <f>salary!$V$81</f>
        <v>62108</v>
      </c>
    </row>
    <row r="107" spans="1:8" ht="39" customHeight="1">
      <c r="A107" s="294">
        <v>40</v>
      </c>
      <c r="B107" s="337" t="s">
        <v>782</v>
      </c>
      <c r="C107" s="292">
        <v>20012607387</v>
      </c>
      <c r="D107" s="296">
        <f>salary!$V$82</f>
        <v>62108</v>
      </c>
    </row>
    <row r="108" spans="1:8" ht="50.1" customHeight="1">
      <c r="A108" s="294">
        <v>41</v>
      </c>
      <c r="B108" s="337" t="str">
        <f>'bank stmt print'!B56</f>
        <v>Dr. Shiv Naik Singh</v>
      </c>
      <c r="C108" s="292">
        <f>'bank stmt print'!C56</f>
        <v>10346564040</v>
      </c>
      <c r="D108" s="296">
        <f>'bank stmt print'!D56</f>
        <v>27000</v>
      </c>
    </row>
    <row r="109" spans="1:8" ht="42" customHeight="1">
      <c r="A109" s="294">
        <v>42</v>
      </c>
      <c r="B109" s="337" t="s">
        <v>795</v>
      </c>
      <c r="C109" s="292">
        <v>34087334860</v>
      </c>
      <c r="D109" s="296">
        <f>salary!V86</f>
        <v>68859</v>
      </c>
    </row>
    <row r="110" spans="1:8" ht="42.75" customHeight="1">
      <c r="A110" s="294">
        <v>43</v>
      </c>
      <c r="B110" s="337" t="s">
        <v>805</v>
      </c>
      <c r="C110" s="292">
        <v>32135955676</v>
      </c>
      <c r="D110" s="296">
        <f>salary!V87</f>
        <v>68859</v>
      </c>
    </row>
    <row r="111" spans="1:8" ht="42" customHeight="1">
      <c r="A111" s="150"/>
      <c r="B111" s="309" t="s">
        <v>26</v>
      </c>
      <c r="C111" s="301"/>
      <c r="D111" s="312">
        <f>SUM(D68:D110)</f>
        <v>1928260</v>
      </c>
    </row>
    <row r="112" spans="1:8" ht="50.1" customHeight="1">
      <c r="A112" s="290"/>
      <c r="B112" s="293" t="s">
        <v>764</v>
      </c>
      <c r="C112" s="291"/>
      <c r="D112" s="174">
        <f>D66+D111</f>
        <v>6044084</v>
      </c>
    </row>
  </sheetData>
  <printOptions horizontalCentered="1"/>
  <pageMargins left="0.26" right="0.27559055118110198" top="0.57999999999999996" bottom="0.19" header="0.16" footer="0.16"/>
  <pageSetup paperSize="9" scale="35" orientation="portrait" horizontalDpi="4294967295" verticalDpi="1200" r:id="rId1"/>
  <headerFooter alignWithMargins="0">
    <oddHeader xml:space="preserve">&amp;L&amp;P&amp;C&amp;"Goudy Heavyface,Bold"&amp;20Feroze Gandhi College, Rae Bareli&amp;"Arial,Bold"&amp;10
&amp;"Hobo,Bold"&amp;14Bank Statement 
DEC- 2019
</oddHeader>
  </headerFooter>
  <rowBreaks count="2" manualBreakCount="2">
    <brk id="42" max="3" man="1"/>
    <brk id="66" max="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08"/>
  <sheetViews>
    <sheetView view="pageBreakPreview" topLeftCell="A97" zoomScale="60" workbookViewId="0">
      <selection activeCell="D103" sqref="D103"/>
    </sheetView>
  </sheetViews>
  <sheetFormatPr defaultColWidth="9.28515625" defaultRowHeight="15.75"/>
  <cols>
    <col min="1" max="1" width="19.7109375" style="140" customWidth="1"/>
    <col min="2" max="2" width="54.42578125" style="141" customWidth="1"/>
    <col min="3" max="3" width="50" style="149" customWidth="1"/>
    <col min="4" max="4" width="43.42578125" style="145" customWidth="1"/>
    <col min="5" max="5" width="13.42578125" style="142" customWidth="1"/>
    <col min="6" max="6" width="20.5703125" style="141" customWidth="1"/>
    <col min="7" max="16384" width="9.28515625" style="141"/>
  </cols>
  <sheetData>
    <row r="1" spans="1:5" ht="22.5">
      <c r="D1" s="172">
        <v>-1</v>
      </c>
    </row>
    <row r="2" spans="1:5" ht="32.1" customHeight="1">
      <c r="A2" s="203" t="s">
        <v>0</v>
      </c>
      <c r="B2" s="169" t="s">
        <v>168</v>
      </c>
      <c r="C2" s="170" t="s">
        <v>80</v>
      </c>
      <c r="D2" s="171" t="s">
        <v>14</v>
      </c>
    </row>
    <row r="3" spans="1:5" ht="45" customHeight="1">
      <c r="A3" s="205">
        <v>1</v>
      </c>
      <c r="B3" s="206" t="s">
        <v>17</v>
      </c>
      <c r="C3" s="207">
        <v>11059731362</v>
      </c>
      <c r="D3" s="208">
        <f>salary!$V$4</f>
        <v>107168</v>
      </c>
    </row>
    <row r="4" spans="1:5" ht="45" customHeight="1">
      <c r="A4" s="205">
        <v>2</v>
      </c>
      <c r="B4" s="206" t="s">
        <v>19</v>
      </c>
      <c r="C4" s="207">
        <v>11059736440</v>
      </c>
      <c r="D4" s="208">
        <f>salary!$V$6</f>
        <v>133668</v>
      </c>
      <c r="E4" s="141"/>
    </row>
    <row r="5" spans="1:5" ht="45" customHeight="1">
      <c r="A5" s="205">
        <v>3</v>
      </c>
      <c r="B5" s="206" t="s">
        <v>20</v>
      </c>
      <c r="C5" s="207">
        <v>11059731395</v>
      </c>
      <c r="D5" s="208">
        <f>salary!$V$7</f>
        <v>144761</v>
      </c>
      <c r="E5" s="141"/>
    </row>
    <row r="6" spans="1:5" ht="45" customHeight="1">
      <c r="A6" s="205">
        <v>4</v>
      </c>
      <c r="B6" s="206" t="s">
        <v>22</v>
      </c>
      <c r="C6" s="207">
        <v>11059736439</v>
      </c>
      <c r="D6" s="208">
        <f>salary!$V$8</f>
        <v>133668</v>
      </c>
      <c r="E6" s="141"/>
    </row>
    <row r="7" spans="1:5" ht="45" customHeight="1">
      <c r="A7" s="205">
        <v>5</v>
      </c>
      <c r="B7" s="189" t="s">
        <v>383</v>
      </c>
      <c r="C7" s="207">
        <v>11059657150</v>
      </c>
      <c r="D7" s="208">
        <f>salary!$V$9</f>
        <v>118023</v>
      </c>
      <c r="E7" s="141"/>
    </row>
    <row r="8" spans="1:5" ht="45" customHeight="1">
      <c r="A8" s="205">
        <v>6</v>
      </c>
      <c r="B8" s="206" t="s">
        <v>24</v>
      </c>
      <c r="C8" s="207">
        <v>11059731328</v>
      </c>
      <c r="D8" s="208">
        <f>salary!$V$10</f>
        <v>113997</v>
      </c>
      <c r="E8" s="141"/>
    </row>
    <row r="9" spans="1:5" ht="45" customHeight="1">
      <c r="A9" s="205">
        <v>7</v>
      </c>
      <c r="B9" s="206" t="s">
        <v>25</v>
      </c>
      <c r="C9" s="207">
        <v>11059731168</v>
      </c>
      <c r="D9" s="208">
        <f>salary!$V$11</f>
        <v>109168</v>
      </c>
      <c r="E9" s="141"/>
    </row>
    <row r="10" spans="1:5" ht="45" customHeight="1">
      <c r="A10" s="205">
        <v>8</v>
      </c>
      <c r="B10" s="206" t="s">
        <v>27</v>
      </c>
      <c r="C10" s="207">
        <v>11059734498</v>
      </c>
      <c r="D10" s="208">
        <f>salary!$V$12</f>
        <v>130186</v>
      </c>
      <c r="E10" s="141"/>
    </row>
    <row r="11" spans="1:5" ht="45" customHeight="1">
      <c r="A11" s="205">
        <v>9</v>
      </c>
      <c r="B11" s="206" t="s">
        <v>29</v>
      </c>
      <c r="C11" s="207">
        <v>11059736654</v>
      </c>
      <c r="D11" s="208">
        <f>salary!$V$13</f>
        <v>149053</v>
      </c>
      <c r="E11" s="141"/>
    </row>
    <row r="12" spans="1:5" ht="45" customHeight="1">
      <c r="A12" s="205">
        <v>10</v>
      </c>
      <c r="B12" s="206" t="s">
        <v>360</v>
      </c>
      <c r="C12" s="207">
        <v>11059731317</v>
      </c>
      <c r="D12" s="208">
        <f>salary!$V$14</f>
        <v>143485</v>
      </c>
      <c r="E12" s="141"/>
    </row>
    <row r="13" spans="1:5" ht="45" customHeight="1">
      <c r="A13" s="205">
        <v>11</v>
      </c>
      <c r="B13" s="209" t="s">
        <v>496</v>
      </c>
      <c r="C13" s="207">
        <v>37167811347</v>
      </c>
      <c r="D13" s="208">
        <f>salary!$V$15</f>
        <v>116023</v>
      </c>
      <c r="E13" s="141"/>
    </row>
    <row r="14" spans="1:5" ht="45" customHeight="1">
      <c r="A14" s="205">
        <v>12</v>
      </c>
      <c r="B14" s="206" t="s">
        <v>95</v>
      </c>
      <c r="C14" s="207">
        <v>11059731259</v>
      </c>
      <c r="D14" s="208">
        <f>salary!$V$16</f>
        <v>171686</v>
      </c>
      <c r="E14" s="141"/>
    </row>
    <row r="15" spans="1:5" ht="45" customHeight="1">
      <c r="A15" s="205">
        <v>13</v>
      </c>
      <c r="B15" s="206" t="s">
        <v>31</v>
      </c>
      <c r="C15" s="207">
        <v>11059737319</v>
      </c>
      <c r="D15" s="208">
        <f>salary!$V$17</f>
        <v>99416</v>
      </c>
      <c r="E15" s="141"/>
    </row>
    <row r="16" spans="1:5" ht="45" customHeight="1">
      <c r="A16" s="205">
        <v>14</v>
      </c>
      <c r="B16" s="206" t="s">
        <v>33</v>
      </c>
      <c r="C16" s="207">
        <v>11059736462</v>
      </c>
      <c r="D16" s="208">
        <f>salary!$V$18</f>
        <v>157211</v>
      </c>
      <c r="E16" s="141"/>
    </row>
    <row r="17" spans="1:5" ht="45" customHeight="1">
      <c r="A17" s="205">
        <v>15</v>
      </c>
      <c r="B17" s="206" t="s">
        <v>361</v>
      </c>
      <c r="C17" s="207">
        <v>11059733074</v>
      </c>
      <c r="D17" s="208">
        <f>salary!$V$19</f>
        <v>123668</v>
      </c>
      <c r="E17" s="141"/>
    </row>
    <row r="18" spans="1:5" ht="45" customHeight="1">
      <c r="A18" s="205">
        <v>16</v>
      </c>
      <c r="B18" s="206" t="s">
        <v>529</v>
      </c>
      <c r="C18" s="207">
        <v>11059730652</v>
      </c>
      <c r="D18" s="208">
        <f>salary!$V$3</f>
        <v>162621</v>
      </c>
      <c r="E18" s="141"/>
    </row>
    <row r="19" spans="1:5" ht="45" customHeight="1">
      <c r="A19" s="205">
        <v>17</v>
      </c>
      <c r="B19" s="206" t="s">
        <v>39</v>
      </c>
      <c r="C19" s="207">
        <v>11059731179</v>
      </c>
      <c r="D19" s="208">
        <f>salary!$V$20</f>
        <v>118103</v>
      </c>
      <c r="E19" s="141"/>
    </row>
    <row r="20" spans="1:5" ht="45" customHeight="1">
      <c r="A20" s="205">
        <v>18</v>
      </c>
      <c r="B20" s="206" t="s">
        <v>167</v>
      </c>
      <c r="C20" s="207">
        <v>11059736665</v>
      </c>
      <c r="D20" s="208">
        <f>salary!$V$21</f>
        <v>160671</v>
      </c>
      <c r="E20" s="141"/>
    </row>
    <row r="21" spans="1:5" ht="45" customHeight="1">
      <c r="A21" s="205">
        <v>19</v>
      </c>
      <c r="B21" s="206" t="s">
        <v>357</v>
      </c>
      <c r="C21" s="210">
        <v>36270860629</v>
      </c>
      <c r="D21" s="208">
        <f>salary!$V$22</f>
        <v>95523</v>
      </c>
      <c r="E21" s="141"/>
    </row>
    <row r="22" spans="1:5" ht="45" customHeight="1">
      <c r="A22" s="205">
        <v>20</v>
      </c>
      <c r="B22" s="206" t="s">
        <v>89</v>
      </c>
      <c r="C22" s="207">
        <v>11059736508</v>
      </c>
      <c r="D22" s="208">
        <f>salary!$V$23</f>
        <v>118936</v>
      </c>
      <c r="E22" s="141"/>
    </row>
    <row r="23" spans="1:5" ht="45" customHeight="1">
      <c r="A23" s="205">
        <v>21</v>
      </c>
      <c r="B23" s="206" t="s">
        <v>42</v>
      </c>
      <c r="C23" s="207">
        <v>11059736428</v>
      </c>
      <c r="D23" s="208">
        <f>salary!$V$28</f>
        <v>25492</v>
      </c>
      <c r="E23" s="141"/>
    </row>
    <row r="24" spans="1:5" ht="45" customHeight="1">
      <c r="A24" s="205">
        <v>22</v>
      </c>
      <c r="B24" s="206" t="s">
        <v>44</v>
      </c>
      <c r="C24" s="207">
        <v>11059735797</v>
      </c>
      <c r="D24" s="208">
        <f>salary!$V$29</f>
        <v>23363</v>
      </c>
      <c r="E24" s="141"/>
    </row>
    <row r="25" spans="1:5" ht="45" customHeight="1">
      <c r="A25" s="205">
        <v>23</v>
      </c>
      <c r="B25" s="206" t="s">
        <v>116</v>
      </c>
      <c r="C25" s="207">
        <v>11059654319</v>
      </c>
      <c r="D25" s="208">
        <f>salary!$V$30</f>
        <v>26623</v>
      </c>
      <c r="E25" s="141"/>
    </row>
    <row r="26" spans="1:5" ht="45" customHeight="1">
      <c r="A26" s="205">
        <v>24</v>
      </c>
      <c r="B26" s="206" t="s">
        <v>117</v>
      </c>
      <c r="C26" s="207">
        <v>11059737625</v>
      </c>
      <c r="D26" s="208">
        <f>salary!$V$31</f>
        <v>32823</v>
      </c>
      <c r="E26" s="141"/>
    </row>
    <row r="27" spans="1:5" ht="45" customHeight="1">
      <c r="A27" s="205">
        <v>25</v>
      </c>
      <c r="B27" s="206" t="s">
        <v>46</v>
      </c>
      <c r="C27" s="207">
        <v>11059731088</v>
      </c>
      <c r="D27" s="208">
        <f>salary!$V$32</f>
        <v>55345</v>
      </c>
      <c r="E27" s="141"/>
    </row>
    <row r="28" spans="1:5" ht="45" customHeight="1">
      <c r="A28" s="205">
        <v>26</v>
      </c>
      <c r="B28" s="206" t="s">
        <v>47</v>
      </c>
      <c r="C28" s="207">
        <v>11059731204</v>
      </c>
      <c r="D28" s="208">
        <f>salary!$V$33</f>
        <v>55345</v>
      </c>
      <c r="E28" s="141"/>
    </row>
    <row r="29" spans="1:5" ht="45" customHeight="1">
      <c r="A29" s="205">
        <v>27</v>
      </c>
      <c r="B29" s="206" t="s">
        <v>52</v>
      </c>
      <c r="C29" s="207">
        <v>11059731226</v>
      </c>
      <c r="D29" s="208">
        <f>salary!$V$34</f>
        <v>45845</v>
      </c>
    </row>
    <row r="30" spans="1:5" ht="45" customHeight="1">
      <c r="A30" s="205">
        <v>28</v>
      </c>
      <c r="B30" s="206" t="s">
        <v>53</v>
      </c>
      <c r="C30" s="207">
        <v>11059731215</v>
      </c>
      <c r="D30" s="208">
        <f>salary!$V$35</f>
        <v>43825</v>
      </c>
    </row>
    <row r="31" spans="1:5" ht="45" customHeight="1">
      <c r="A31" s="205">
        <v>29</v>
      </c>
      <c r="B31" s="206" t="s">
        <v>54</v>
      </c>
      <c r="C31" s="207">
        <v>11059735924</v>
      </c>
      <c r="D31" s="208">
        <f>salary!$V$36</f>
        <v>36588</v>
      </c>
    </row>
    <row r="32" spans="1:5" ht="45" customHeight="1">
      <c r="A32" s="205">
        <v>30</v>
      </c>
      <c r="B32" s="206" t="s">
        <v>57</v>
      </c>
      <c r="C32" s="207">
        <v>11059736371</v>
      </c>
      <c r="D32" s="208">
        <f>salary!$V$43</f>
        <v>26797</v>
      </c>
      <c r="E32" s="141"/>
    </row>
    <row r="33" spans="1:6" ht="45" customHeight="1">
      <c r="A33" s="205">
        <v>31</v>
      </c>
      <c r="B33" s="206" t="s">
        <v>58</v>
      </c>
      <c r="C33" s="207">
        <v>11059736406</v>
      </c>
      <c r="D33" s="208">
        <f>salary!$V$44</f>
        <v>19424</v>
      </c>
      <c r="E33" s="141"/>
    </row>
    <row r="34" spans="1:6" ht="45" customHeight="1">
      <c r="A34" s="205">
        <v>32</v>
      </c>
      <c r="B34" s="206" t="s">
        <v>144</v>
      </c>
      <c r="C34" s="207">
        <v>11059731339</v>
      </c>
      <c r="D34" s="208">
        <f>salary!$V$45</f>
        <v>13242</v>
      </c>
      <c r="E34" s="141"/>
    </row>
    <row r="35" spans="1:6" ht="45" customHeight="1">
      <c r="A35" s="205">
        <v>33</v>
      </c>
      <c r="B35" s="206" t="s">
        <v>145</v>
      </c>
      <c r="C35" s="207">
        <v>11059735800</v>
      </c>
      <c r="D35" s="208">
        <f>salary!$V$46</f>
        <v>32016</v>
      </c>
      <c r="E35" s="141"/>
    </row>
    <row r="36" spans="1:6" ht="45" customHeight="1">
      <c r="A36" s="205">
        <v>34</v>
      </c>
      <c r="B36" s="206" t="s">
        <v>146</v>
      </c>
      <c r="C36" s="207">
        <v>11059736213</v>
      </c>
      <c r="D36" s="208">
        <f>salary!$V$47</f>
        <v>30368</v>
      </c>
      <c r="E36" s="141"/>
    </row>
    <row r="37" spans="1:6" ht="45" customHeight="1">
      <c r="A37" s="205">
        <v>35</v>
      </c>
      <c r="B37" s="206" t="s">
        <v>147</v>
      </c>
      <c r="C37" s="207">
        <v>11059737488</v>
      </c>
      <c r="D37" s="208">
        <f>salary!$V$48</f>
        <v>25368</v>
      </c>
      <c r="E37" s="141"/>
    </row>
    <row r="38" spans="1:6" ht="45" customHeight="1">
      <c r="A38" s="205">
        <v>36</v>
      </c>
      <c r="B38" s="206" t="s">
        <v>148</v>
      </c>
      <c r="C38" s="207">
        <v>11059737499</v>
      </c>
      <c r="D38" s="208">
        <f>salary!$V$49</f>
        <v>23921</v>
      </c>
      <c r="E38" s="141"/>
    </row>
    <row r="39" spans="1:6" ht="45" customHeight="1">
      <c r="A39" s="205">
        <v>37</v>
      </c>
      <c r="B39" s="206" t="s">
        <v>149</v>
      </c>
      <c r="C39" s="207">
        <v>11059737761</v>
      </c>
      <c r="D39" s="208">
        <f>salary!$V$50</f>
        <v>26101</v>
      </c>
      <c r="E39" s="141"/>
    </row>
    <row r="40" spans="1:6" s="164" customFormat="1" ht="45" customHeight="1">
      <c r="A40" s="205">
        <v>38</v>
      </c>
      <c r="B40" s="206" t="s">
        <v>358</v>
      </c>
      <c r="C40" s="207">
        <v>36271769140</v>
      </c>
      <c r="D40" s="208">
        <f>salary!$V$5</f>
        <v>140523</v>
      </c>
      <c r="E40" s="146"/>
    </row>
    <row r="41" spans="1:6" s="144" customFormat="1" ht="45" customHeight="1">
      <c r="A41" s="167"/>
      <c r="B41" s="173" t="s">
        <v>26</v>
      </c>
      <c r="C41" s="201"/>
      <c r="D41" s="202">
        <f>SUM(D3:D40)</f>
        <v>3290044</v>
      </c>
      <c r="E41" s="143"/>
    </row>
    <row r="42" spans="1:6" s="144" customFormat="1" ht="51">
      <c r="A42" s="203" t="s">
        <v>0</v>
      </c>
      <c r="B42" s="169" t="s">
        <v>168</v>
      </c>
      <c r="C42" s="170" t="s">
        <v>80</v>
      </c>
      <c r="D42" s="171" t="s">
        <v>14</v>
      </c>
      <c r="E42" s="146"/>
      <c r="F42" s="147"/>
    </row>
    <row r="43" spans="1:6" ht="35.1" customHeight="1">
      <c r="A43" s="205">
        <v>1</v>
      </c>
      <c r="B43" s="189" t="s">
        <v>352</v>
      </c>
      <c r="C43" s="211">
        <v>11059593749</v>
      </c>
      <c r="D43" s="208">
        <f>salary!$V$70</f>
        <v>61608</v>
      </c>
      <c r="E43" s="148"/>
      <c r="F43" s="145"/>
    </row>
    <row r="44" spans="1:6" ht="35.1" customHeight="1">
      <c r="A44" s="205">
        <v>2</v>
      </c>
      <c r="B44" s="189" t="s">
        <v>348</v>
      </c>
      <c r="C44" s="211">
        <v>11059660311</v>
      </c>
      <c r="D44" s="208">
        <f>salary!$V$71</f>
        <v>61608</v>
      </c>
    </row>
    <row r="45" spans="1:6" ht="35.1" customHeight="1">
      <c r="A45" s="205">
        <v>3</v>
      </c>
      <c r="B45" s="189" t="s">
        <v>367</v>
      </c>
      <c r="C45" s="211">
        <v>11059737692</v>
      </c>
      <c r="D45" s="208">
        <f>salary!$V$72</f>
        <v>62108</v>
      </c>
    </row>
    <row r="46" spans="1:6" ht="35.1" customHeight="1">
      <c r="A46" s="205">
        <v>4</v>
      </c>
      <c r="B46" s="189" t="s">
        <v>368</v>
      </c>
      <c r="C46" s="211">
        <v>11059737885</v>
      </c>
      <c r="D46" s="208">
        <f>salary!$V$73</f>
        <v>61108</v>
      </c>
    </row>
    <row r="47" spans="1:6" ht="35.1" customHeight="1">
      <c r="A47" s="205">
        <v>5</v>
      </c>
      <c r="B47" s="189" t="s">
        <v>365</v>
      </c>
      <c r="C47" s="211">
        <v>11059737794</v>
      </c>
      <c r="D47" s="208">
        <f>salary!$V$74</f>
        <v>57958</v>
      </c>
    </row>
    <row r="48" spans="1:6" ht="35.1" customHeight="1">
      <c r="A48" s="205">
        <v>6</v>
      </c>
      <c r="B48" s="189" t="s">
        <v>369</v>
      </c>
      <c r="C48" s="211">
        <v>30121253995</v>
      </c>
      <c r="D48" s="208">
        <f>salary!$V$75</f>
        <v>63108</v>
      </c>
    </row>
    <row r="49" spans="1:4" ht="35.1" customHeight="1">
      <c r="A49" s="205">
        <v>7</v>
      </c>
      <c r="B49" s="189" t="s">
        <v>370</v>
      </c>
      <c r="C49" s="211">
        <v>11059738062</v>
      </c>
      <c r="D49" s="208">
        <f>salary!$V$76</f>
        <v>61108</v>
      </c>
    </row>
    <row r="50" spans="1:4" ht="35.1" customHeight="1">
      <c r="A50" s="205">
        <v>8</v>
      </c>
      <c r="B50" s="189" t="s">
        <v>371</v>
      </c>
      <c r="C50" s="211">
        <v>11059738120</v>
      </c>
      <c r="D50" s="208">
        <f>salary!$V$77</f>
        <v>62108</v>
      </c>
    </row>
    <row r="51" spans="1:4" ht="35.1" customHeight="1">
      <c r="A51" s="205">
        <v>9</v>
      </c>
      <c r="B51" s="189" t="s">
        <v>372</v>
      </c>
      <c r="C51" s="211">
        <v>11059652673</v>
      </c>
      <c r="D51" s="208">
        <f>salary!$V$78</f>
        <v>61108</v>
      </c>
    </row>
    <row r="52" spans="1:4" ht="35.1" customHeight="1">
      <c r="A52" s="205">
        <v>10</v>
      </c>
      <c r="B52" s="189" t="s">
        <v>373</v>
      </c>
      <c r="C52" s="211">
        <v>11059738108</v>
      </c>
      <c r="D52" s="208">
        <f>salary!$V$79</f>
        <v>57958</v>
      </c>
    </row>
    <row r="53" spans="1:4" ht="35.1" customHeight="1">
      <c r="A53" s="205">
        <v>11</v>
      </c>
      <c r="B53" s="189" t="s">
        <v>375</v>
      </c>
      <c r="C53" s="204">
        <v>11059730630</v>
      </c>
      <c r="D53" s="211">
        <v>0</v>
      </c>
    </row>
    <row r="54" spans="1:4" ht="35.1" customHeight="1">
      <c r="A54" s="205">
        <v>12</v>
      </c>
      <c r="B54" s="189" t="s">
        <v>374</v>
      </c>
      <c r="C54" s="204">
        <v>11059730084</v>
      </c>
      <c r="D54" s="211">
        <v>0</v>
      </c>
    </row>
    <row r="55" spans="1:4" ht="35.1" customHeight="1">
      <c r="A55" s="205">
        <v>13</v>
      </c>
      <c r="B55" s="189" t="s">
        <v>379</v>
      </c>
      <c r="C55" s="204">
        <v>11059730970</v>
      </c>
      <c r="D55" s="211">
        <f>Retired!$G$2</f>
        <v>27000</v>
      </c>
    </row>
    <row r="56" spans="1:4" ht="35.1" customHeight="1">
      <c r="A56" s="205">
        <v>14</v>
      </c>
      <c r="B56" s="206" t="s">
        <v>790</v>
      </c>
      <c r="C56" s="212">
        <v>10346564040</v>
      </c>
      <c r="D56" s="211">
        <f>Retired!$G$3</f>
        <v>27000</v>
      </c>
    </row>
    <row r="57" spans="1:4" ht="35.1" customHeight="1">
      <c r="A57" s="205">
        <v>15</v>
      </c>
      <c r="B57" s="206" t="s">
        <v>38</v>
      </c>
      <c r="C57" s="207">
        <v>11059730517</v>
      </c>
      <c r="D57" s="211">
        <f>Retired!G4</f>
        <v>27000</v>
      </c>
    </row>
    <row r="58" spans="1:4" ht="35.1" customHeight="1">
      <c r="A58" s="205">
        <v>16</v>
      </c>
      <c r="B58" s="189" t="s">
        <v>376</v>
      </c>
      <c r="C58" s="204">
        <v>11059730017</v>
      </c>
      <c r="D58" s="211">
        <f>Retired!G5</f>
        <v>27000</v>
      </c>
    </row>
    <row r="59" spans="1:4" ht="35.1" customHeight="1">
      <c r="A59" s="205">
        <v>17</v>
      </c>
      <c r="B59" s="189" t="s">
        <v>377</v>
      </c>
      <c r="C59" s="204">
        <v>11059730357</v>
      </c>
      <c r="D59" s="211">
        <f>Retired!G6</f>
        <v>0</v>
      </c>
    </row>
    <row r="60" spans="1:4" ht="35.1" customHeight="1">
      <c r="A60" s="205">
        <v>18</v>
      </c>
      <c r="B60" s="189" t="s">
        <v>380</v>
      </c>
      <c r="C60" s="204">
        <v>11059730368</v>
      </c>
      <c r="D60" s="211">
        <f>Retired!G7</f>
        <v>27000</v>
      </c>
    </row>
    <row r="61" spans="1:4" ht="35.1" customHeight="1">
      <c r="A61" s="205">
        <v>19</v>
      </c>
      <c r="B61" s="189" t="s">
        <v>378</v>
      </c>
      <c r="C61" s="204">
        <v>36341118033</v>
      </c>
      <c r="D61" s="211">
        <f>Retired!G8</f>
        <v>27000</v>
      </c>
    </row>
    <row r="62" spans="1:4" ht="35.1" customHeight="1">
      <c r="A62" s="205">
        <v>20</v>
      </c>
      <c r="B62" s="189" t="s">
        <v>381</v>
      </c>
      <c r="C62" s="204">
        <v>11059736825</v>
      </c>
      <c r="D62" s="211">
        <f>Retired!G9</f>
        <v>27000</v>
      </c>
    </row>
    <row r="63" spans="1:4" ht="35.1" customHeight="1">
      <c r="A63" s="205">
        <v>21</v>
      </c>
      <c r="B63" s="206" t="s">
        <v>37</v>
      </c>
      <c r="C63" s="207">
        <v>11059730459</v>
      </c>
      <c r="D63" s="211">
        <f>Retired!G10</f>
        <v>27000</v>
      </c>
    </row>
    <row r="64" spans="1:4" ht="35.1" customHeight="1">
      <c r="A64" s="205">
        <v>22</v>
      </c>
      <c r="B64" s="206" t="s">
        <v>789</v>
      </c>
      <c r="C64" s="207">
        <f>'bank stmt feed '!$C$17</f>
        <v>11059730958</v>
      </c>
      <c r="D64" s="211">
        <f>Retired!G11</f>
        <v>27000</v>
      </c>
    </row>
    <row r="65" spans="1:4" ht="35.1" customHeight="1">
      <c r="A65" s="205">
        <v>23</v>
      </c>
      <c r="B65" s="206" t="s">
        <v>266</v>
      </c>
      <c r="C65" s="207">
        <v>31397349436</v>
      </c>
      <c r="D65" s="208">
        <f>salary!$V$57</f>
        <v>79693</v>
      </c>
    </row>
    <row r="66" spans="1:4" ht="35.1" customHeight="1">
      <c r="A66" s="205">
        <v>24</v>
      </c>
      <c r="B66" s="189" t="s">
        <v>118</v>
      </c>
      <c r="C66" s="207">
        <v>11059714483</v>
      </c>
      <c r="D66" s="208">
        <f>salary!$V$58</f>
        <v>132951</v>
      </c>
    </row>
    <row r="67" spans="1:4" ht="35.1" customHeight="1">
      <c r="A67" s="205">
        <v>25</v>
      </c>
      <c r="B67" s="189" t="s">
        <v>495</v>
      </c>
      <c r="C67" s="207">
        <v>37185724881</v>
      </c>
      <c r="D67" s="208">
        <f>salary!$V$59</f>
        <v>64794</v>
      </c>
    </row>
    <row r="68" spans="1:4" ht="35.1" customHeight="1">
      <c r="A68" s="205">
        <v>26</v>
      </c>
      <c r="B68" s="189" t="s">
        <v>497</v>
      </c>
      <c r="C68" s="207">
        <v>37185659435</v>
      </c>
      <c r="D68" s="208">
        <f>salary!$V$60</f>
        <v>64794</v>
      </c>
    </row>
    <row r="69" spans="1:4" ht="35.1" customHeight="1">
      <c r="A69" s="205">
        <v>27</v>
      </c>
      <c r="B69" s="189" t="s">
        <v>158</v>
      </c>
      <c r="C69" s="210">
        <v>11059722438</v>
      </c>
      <c r="D69" s="208">
        <f>salary!$V$61</f>
        <v>80757</v>
      </c>
    </row>
    <row r="70" spans="1:4" ht="35.1" customHeight="1">
      <c r="A70" s="205">
        <v>28</v>
      </c>
      <c r="B70" s="206" t="s">
        <v>349</v>
      </c>
      <c r="C70" s="207">
        <v>32411244149</v>
      </c>
      <c r="D70" s="208">
        <f>salary!$V$62</f>
        <v>83237</v>
      </c>
    </row>
    <row r="71" spans="1:4" ht="35.1" customHeight="1">
      <c r="A71" s="205">
        <v>29</v>
      </c>
      <c r="B71" s="206" t="s">
        <v>268</v>
      </c>
      <c r="C71" s="207">
        <v>31397295194</v>
      </c>
      <c r="D71" s="208">
        <f>salary!$V$63</f>
        <v>81693</v>
      </c>
    </row>
    <row r="72" spans="1:4" ht="35.1" customHeight="1">
      <c r="A72" s="205">
        <v>30</v>
      </c>
      <c r="B72" s="206" t="s">
        <v>286</v>
      </c>
      <c r="C72" s="210">
        <v>31891197397</v>
      </c>
      <c r="D72" s="208">
        <f>salary!$V$65</f>
        <v>81693</v>
      </c>
    </row>
    <row r="73" spans="1:4" ht="35.1" customHeight="1">
      <c r="A73" s="205">
        <v>31</v>
      </c>
      <c r="B73" s="189" t="s">
        <v>498</v>
      </c>
      <c r="C73" s="207">
        <v>37236616520</v>
      </c>
      <c r="D73" s="208">
        <f>salary!$V$66</f>
        <v>74508</v>
      </c>
    </row>
    <row r="74" spans="1:4" ht="35.1" customHeight="1">
      <c r="A74" s="205">
        <v>32</v>
      </c>
      <c r="B74" s="189" t="s">
        <v>501</v>
      </c>
      <c r="C74" s="207">
        <v>37194761356</v>
      </c>
      <c r="D74" s="208">
        <f>salary!$V$67</f>
        <v>64794</v>
      </c>
    </row>
    <row r="75" spans="1:4" ht="35.1" customHeight="1">
      <c r="A75" s="205">
        <v>33</v>
      </c>
      <c r="B75" s="189" t="s">
        <v>500</v>
      </c>
      <c r="C75" s="207">
        <v>37260430920</v>
      </c>
      <c r="D75" s="208">
        <f>salary!$V$68</f>
        <v>65794</v>
      </c>
    </row>
    <row r="76" spans="1:4" ht="35.1" customHeight="1">
      <c r="A76" s="205">
        <v>34</v>
      </c>
      <c r="B76" s="189" t="s">
        <v>523</v>
      </c>
      <c r="C76" s="207">
        <v>32183762564</v>
      </c>
      <c r="D76" s="208">
        <f>salary!$V$69</f>
        <v>63898</v>
      </c>
    </row>
    <row r="77" spans="1:4" ht="35.1" customHeight="1">
      <c r="A77" s="205">
        <v>35</v>
      </c>
      <c r="B77" s="189" t="s">
        <v>366</v>
      </c>
      <c r="C77" s="211">
        <v>11059733948</v>
      </c>
      <c r="D77" s="208">
        <f>salary!$V$64</f>
        <v>62644</v>
      </c>
    </row>
    <row r="78" spans="1:4" ht="35.1" customHeight="1">
      <c r="A78" s="205">
        <v>36</v>
      </c>
      <c r="B78" s="206" t="s">
        <v>272</v>
      </c>
      <c r="C78" s="207">
        <v>11059643090</v>
      </c>
      <c r="D78" s="208">
        <f>salary!$V$93</f>
        <v>28698</v>
      </c>
    </row>
    <row r="79" spans="1:4" ht="35.1" customHeight="1">
      <c r="A79" s="205">
        <v>37</v>
      </c>
      <c r="B79" s="206" t="s">
        <v>119</v>
      </c>
      <c r="C79" s="207">
        <v>11059720882</v>
      </c>
      <c r="D79" s="208">
        <f>salary!$V$94</f>
        <v>30383</v>
      </c>
    </row>
    <row r="80" spans="1:4" ht="35.1" customHeight="1">
      <c r="A80" s="205">
        <v>38</v>
      </c>
      <c r="B80" s="206" t="s">
        <v>115</v>
      </c>
      <c r="C80" s="207">
        <v>11059706120</v>
      </c>
      <c r="D80" s="208">
        <f>salary!$V$95</f>
        <v>36695</v>
      </c>
    </row>
    <row r="81" spans="1:8" ht="35.1" customHeight="1">
      <c r="A81" s="205">
        <v>39</v>
      </c>
      <c r="B81" s="189" t="s">
        <v>152</v>
      </c>
      <c r="C81" s="207">
        <v>11059737987</v>
      </c>
      <c r="D81" s="208">
        <f>salary!$V$96</f>
        <v>31851</v>
      </c>
    </row>
    <row r="82" spans="1:8" ht="35.1" customHeight="1">
      <c r="A82" s="205">
        <v>40</v>
      </c>
      <c r="B82" s="206" t="s">
        <v>150</v>
      </c>
      <c r="C82" s="207">
        <v>11059720430</v>
      </c>
      <c r="D82" s="208">
        <f>salary!$V$103</f>
        <v>30383</v>
      </c>
    </row>
    <row r="83" spans="1:8" ht="35.1" customHeight="1">
      <c r="A83" s="205">
        <v>41</v>
      </c>
      <c r="B83" s="189" t="s">
        <v>154</v>
      </c>
      <c r="C83" s="207">
        <v>30409986110</v>
      </c>
      <c r="D83" s="208">
        <f>salary!$V$104</f>
        <v>16987</v>
      </c>
    </row>
    <row r="84" spans="1:8" ht="35.1" customHeight="1">
      <c r="A84" s="205">
        <v>42</v>
      </c>
      <c r="B84" s="189" t="s">
        <v>155</v>
      </c>
      <c r="C84" s="207">
        <v>30409009257</v>
      </c>
      <c r="D84" s="208">
        <f>salary!$V$105</f>
        <v>20698</v>
      </c>
    </row>
    <row r="85" spans="1:8" ht="35.1" customHeight="1">
      <c r="A85" s="205">
        <v>43</v>
      </c>
      <c r="B85" s="189" t="s">
        <v>159</v>
      </c>
      <c r="C85" s="207">
        <v>30720592062</v>
      </c>
      <c r="D85" s="208">
        <f>salary!$V$106</f>
        <v>17856</v>
      </c>
    </row>
    <row r="86" spans="1:8" ht="35.1" customHeight="1">
      <c r="A86" s="205">
        <v>44</v>
      </c>
      <c r="B86" s="189" t="s">
        <v>271</v>
      </c>
      <c r="C86" s="207">
        <v>31401784466</v>
      </c>
      <c r="D86" s="208">
        <f>salary!$V$107</f>
        <v>25945</v>
      </c>
    </row>
    <row r="87" spans="1:8" ht="35.1" customHeight="1">
      <c r="A87" s="205">
        <v>45</v>
      </c>
      <c r="B87" s="189" t="s">
        <v>284</v>
      </c>
      <c r="C87" s="207">
        <v>31843904246</v>
      </c>
      <c r="D87" s="208">
        <f>salary!$V$108</f>
        <v>25208</v>
      </c>
    </row>
    <row r="88" spans="1:8" ht="35.1" customHeight="1">
      <c r="A88" s="205">
        <v>46</v>
      </c>
      <c r="B88" s="189" t="s">
        <v>289</v>
      </c>
      <c r="C88" s="207">
        <v>32282008793</v>
      </c>
      <c r="D88" s="208">
        <f>salary!$V$109</f>
        <v>17471</v>
      </c>
    </row>
    <row r="89" spans="1:8" ht="35.1" customHeight="1">
      <c r="A89" s="205">
        <v>47</v>
      </c>
      <c r="B89" s="189" t="s">
        <v>294</v>
      </c>
      <c r="C89" s="207">
        <v>11059715759</v>
      </c>
      <c r="D89" s="208">
        <f>salary!$V$110</f>
        <v>24471</v>
      </c>
    </row>
    <row r="90" spans="1:8" ht="35.1" customHeight="1">
      <c r="A90" s="205">
        <v>48</v>
      </c>
      <c r="B90" s="189" t="s">
        <v>332</v>
      </c>
      <c r="C90" s="207">
        <v>32742663047</v>
      </c>
      <c r="D90" s="208">
        <f>salary!$V$111</f>
        <v>16839</v>
      </c>
      <c r="E90" s="141"/>
      <c r="F90" s="149"/>
      <c r="G90" s="145"/>
      <c r="H90" s="142"/>
    </row>
    <row r="91" spans="1:8" ht="35.1" customHeight="1">
      <c r="A91" s="205">
        <v>49</v>
      </c>
      <c r="B91" s="189" t="s">
        <v>350</v>
      </c>
      <c r="C91" s="207">
        <v>34430011498</v>
      </c>
      <c r="D91" s="208">
        <f>salary!$V$112</f>
        <v>22576</v>
      </c>
      <c r="E91" s="141"/>
      <c r="F91" s="149"/>
      <c r="G91" s="145"/>
      <c r="H91" s="142"/>
    </row>
    <row r="92" spans="1:8" ht="35.1" customHeight="1">
      <c r="A92" s="205">
        <v>50</v>
      </c>
      <c r="B92" s="189" t="s">
        <v>273</v>
      </c>
      <c r="C92" s="207">
        <v>11059733880</v>
      </c>
      <c r="D92" s="208">
        <f>salary!$V$113</f>
        <v>30323</v>
      </c>
      <c r="E92" s="141"/>
      <c r="F92" s="149"/>
      <c r="G92" s="145"/>
      <c r="H92" s="142"/>
    </row>
    <row r="93" spans="1:8" ht="35.1" customHeight="1">
      <c r="A93" s="205">
        <v>51</v>
      </c>
      <c r="B93" s="206" t="s">
        <v>330</v>
      </c>
      <c r="C93" s="207">
        <v>11059736767</v>
      </c>
      <c r="D93" s="208">
        <f>salary!$V$114</f>
        <v>30323</v>
      </c>
      <c r="E93" s="141"/>
      <c r="F93" s="149"/>
      <c r="G93" s="145"/>
      <c r="H93" s="142"/>
    </row>
    <row r="94" spans="1:8" ht="35.1" customHeight="1">
      <c r="A94" s="205">
        <v>52</v>
      </c>
      <c r="B94" s="189" t="s">
        <v>120</v>
      </c>
      <c r="C94" s="207">
        <v>11059737477</v>
      </c>
      <c r="D94" s="208">
        <f>salary!$V$115</f>
        <v>23323</v>
      </c>
      <c r="E94" s="141"/>
      <c r="F94" s="149"/>
      <c r="G94" s="145"/>
      <c r="H94" s="142"/>
    </row>
    <row r="95" spans="1:8" ht="35.1" customHeight="1">
      <c r="A95" s="205">
        <v>53</v>
      </c>
      <c r="B95" s="189" t="s">
        <v>275</v>
      </c>
      <c r="C95" s="207">
        <v>31512638714</v>
      </c>
      <c r="D95" s="208">
        <f>salary!$V$116</f>
        <v>30323</v>
      </c>
      <c r="E95" s="141"/>
      <c r="F95" s="149"/>
      <c r="G95" s="145"/>
      <c r="H95" s="142"/>
    </row>
    <row r="96" spans="1:8" ht="35.1" customHeight="1">
      <c r="A96" s="205">
        <v>54</v>
      </c>
      <c r="B96" s="189" t="s">
        <v>276</v>
      </c>
      <c r="C96" s="207">
        <v>31525317592</v>
      </c>
      <c r="D96" s="208">
        <f>salary!$V$117</f>
        <v>30323</v>
      </c>
      <c r="E96" s="141"/>
      <c r="F96" s="149"/>
      <c r="G96" s="145"/>
      <c r="H96" s="142"/>
    </row>
    <row r="97" spans="1:8" ht="35.1" customHeight="1">
      <c r="A97" s="205">
        <v>55</v>
      </c>
      <c r="B97" s="189" t="s">
        <v>277</v>
      </c>
      <c r="C97" s="207">
        <v>31514733127</v>
      </c>
      <c r="D97" s="208">
        <f>salary!$V$118</f>
        <v>20323</v>
      </c>
      <c r="E97" s="141"/>
      <c r="F97" s="149"/>
      <c r="G97" s="145"/>
      <c r="H97" s="142"/>
    </row>
    <row r="98" spans="1:8" ht="35.1" customHeight="1">
      <c r="A98" s="205">
        <v>56</v>
      </c>
      <c r="B98" s="189" t="s">
        <v>530</v>
      </c>
      <c r="C98" s="207">
        <v>30648903253</v>
      </c>
      <c r="D98" s="208">
        <f>salary!$V$119</f>
        <v>30323</v>
      </c>
      <c r="E98" s="141"/>
      <c r="F98" s="149"/>
      <c r="G98" s="145"/>
      <c r="H98" s="142"/>
    </row>
    <row r="99" spans="1:8" ht="35.1" customHeight="1">
      <c r="A99" s="205">
        <v>57</v>
      </c>
      <c r="B99" s="189" t="s">
        <v>278</v>
      </c>
      <c r="C99" s="207">
        <v>10492424446</v>
      </c>
      <c r="D99" s="208">
        <f>salary!$V$120</f>
        <v>20323</v>
      </c>
      <c r="E99" s="141"/>
      <c r="F99" s="149"/>
      <c r="G99" s="145"/>
      <c r="H99" s="142"/>
    </row>
    <row r="100" spans="1:8" ht="35.1" customHeight="1">
      <c r="A100" s="205">
        <v>58</v>
      </c>
      <c r="B100" s="189" t="s">
        <v>279</v>
      </c>
      <c r="C100" s="207">
        <v>30260052606</v>
      </c>
      <c r="D100" s="208">
        <f>salary!$V$121</f>
        <v>15323</v>
      </c>
      <c r="E100" s="141"/>
      <c r="F100" s="149"/>
      <c r="G100" s="145"/>
      <c r="H100" s="142"/>
    </row>
    <row r="101" spans="1:8" ht="35.1" customHeight="1">
      <c r="A101" s="205">
        <v>59</v>
      </c>
      <c r="B101" s="189" t="s">
        <v>572</v>
      </c>
      <c r="C101" s="207">
        <v>20026846965</v>
      </c>
      <c r="D101" s="208">
        <f>salary!$V$80</f>
        <v>61108</v>
      </c>
      <c r="E101" s="141"/>
      <c r="F101" s="149"/>
      <c r="G101" s="145"/>
      <c r="H101" s="142"/>
    </row>
    <row r="102" spans="1:8" ht="35.1" customHeight="1">
      <c r="A102" s="205">
        <v>61</v>
      </c>
      <c r="B102" s="189" t="s">
        <v>717</v>
      </c>
      <c r="C102" s="207">
        <v>30077786852</v>
      </c>
      <c r="D102" s="208">
        <f>salary!$V$81</f>
        <v>62108</v>
      </c>
      <c r="E102" s="141"/>
      <c r="F102" s="149"/>
      <c r="G102" s="145"/>
      <c r="H102" s="142"/>
    </row>
    <row r="103" spans="1:8" ht="37.5" customHeight="1">
      <c r="A103" s="205">
        <v>62</v>
      </c>
      <c r="B103" s="337" t="s">
        <v>782</v>
      </c>
      <c r="C103" s="292">
        <v>20012607387</v>
      </c>
      <c r="D103" s="296">
        <f>salary!$V$82</f>
        <v>62108</v>
      </c>
    </row>
    <row r="104" spans="1:8" ht="37.5" customHeight="1">
      <c r="A104" s="205">
        <v>63</v>
      </c>
      <c r="B104" s="337" t="s">
        <v>795</v>
      </c>
      <c r="C104" s="292">
        <v>34087334860</v>
      </c>
      <c r="D104" s="296">
        <f>salary!V86</f>
        <v>68859</v>
      </c>
    </row>
    <row r="105" spans="1:8" ht="37.5" customHeight="1">
      <c r="A105" s="205">
        <v>64</v>
      </c>
      <c r="B105" s="337" t="s">
        <v>796</v>
      </c>
      <c r="C105" s="292">
        <v>32135955676</v>
      </c>
      <c r="D105" s="296">
        <f>salary!V87</f>
        <v>68859</v>
      </c>
    </row>
    <row r="106" spans="1:8" ht="44.25" customHeight="1">
      <c r="A106" s="150"/>
      <c r="B106" s="173" t="s">
        <v>26</v>
      </c>
      <c r="C106" s="151"/>
      <c r="D106" s="174">
        <f>SUM(D43:D105)</f>
        <v>2754040</v>
      </c>
    </row>
    <row r="107" spans="1:8" ht="45.75" customHeight="1">
      <c r="B107" s="313" t="s">
        <v>764</v>
      </c>
      <c r="D107" s="314">
        <f>D41+D106</f>
        <v>6044084</v>
      </c>
    </row>
    <row r="108" spans="1:8" ht="47.25" customHeight="1"/>
  </sheetData>
  <pageMargins left="0.94" right="0.7" top="0.67" bottom="0.21" header="0.16" footer="0.3"/>
  <pageSetup paperSize="5" scale="40" orientation="portrait" r:id="rId1"/>
  <headerFooter>
    <oddHeader>&amp;C&amp;"Arial,Bold"&amp;20&amp;UFEROZE GANDHI COLLEGE, RAEBARELI&amp;"Arial,Regular"&amp;10&amp;U
&amp;16&amp;UBANK STATEMENT
SALARY DEC-2019</oddHeader>
  </headerFooter>
  <rowBreaks count="1" manualBreakCount="1">
    <brk id="4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2:J81"/>
  <sheetViews>
    <sheetView view="pageBreakPreview" topLeftCell="A52" zoomScale="75" workbookViewId="0">
      <selection activeCell="G31" sqref="G31"/>
    </sheetView>
  </sheetViews>
  <sheetFormatPr defaultColWidth="9.28515625" defaultRowHeight="19.5" customHeight="1"/>
  <cols>
    <col min="1" max="1" width="8.28515625" style="2" customWidth="1"/>
    <col min="2" max="2" width="39.7109375" style="2" customWidth="1"/>
    <col min="3" max="3" width="20.28515625" style="2" customWidth="1"/>
    <col min="4" max="5" width="20.42578125" style="2" customWidth="1"/>
    <col min="6" max="6" width="18.140625" style="2" customWidth="1"/>
    <col min="7" max="7" width="19.7109375" style="2" customWidth="1"/>
    <col min="8" max="8" width="19.140625" style="2" customWidth="1"/>
    <col min="9" max="9" width="19.85546875" style="2" customWidth="1"/>
    <col min="10" max="10" width="16.5703125" style="2" customWidth="1"/>
    <col min="11" max="16384" width="9.28515625" style="2"/>
  </cols>
  <sheetData>
    <row r="2" spans="1:10" ht="51" customHeight="1">
      <c r="A2" s="55" t="s">
        <v>141</v>
      </c>
      <c r="B2" s="44" t="s">
        <v>171</v>
      </c>
      <c r="C2" s="45" t="s">
        <v>172</v>
      </c>
      <c r="D2" s="46" t="s">
        <v>173</v>
      </c>
      <c r="E2" s="45" t="s">
        <v>174</v>
      </c>
      <c r="F2" s="45" t="s">
        <v>94</v>
      </c>
      <c r="G2" s="45" t="s">
        <v>175</v>
      </c>
      <c r="H2" s="40" t="s">
        <v>176</v>
      </c>
      <c r="I2" s="41" t="s">
        <v>177</v>
      </c>
      <c r="J2" s="41" t="s">
        <v>178</v>
      </c>
    </row>
    <row r="3" spans="1:10" ht="19.5" customHeight="1">
      <c r="A3" s="5">
        <v>1</v>
      </c>
      <c r="B3" s="42" t="s">
        <v>17</v>
      </c>
      <c r="C3" s="47" t="s">
        <v>179</v>
      </c>
      <c r="D3" s="47" t="s">
        <v>179</v>
      </c>
      <c r="E3" s="47" t="s">
        <v>180</v>
      </c>
      <c r="F3" s="47" t="s">
        <v>18</v>
      </c>
      <c r="G3" s="47" t="s">
        <v>181</v>
      </c>
      <c r="H3" s="47">
        <v>2100</v>
      </c>
      <c r="I3" s="48">
        <v>1950</v>
      </c>
      <c r="J3" s="48">
        <v>150</v>
      </c>
    </row>
    <row r="4" spans="1:10" ht="19.5" customHeight="1">
      <c r="A4" s="5">
        <v>2</v>
      </c>
      <c r="B4" s="42" t="s">
        <v>296</v>
      </c>
      <c r="C4" s="47" t="s">
        <v>179</v>
      </c>
      <c r="D4" s="47" t="s">
        <v>179</v>
      </c>
      <c r="E4" s="47" t="s">
        <v>297</v>
      </c>
      <c r="F4" s="47" t="s">
        <v>298</v>
      </c>
      <c r="G4" s="47" t="s">
        <v>299</v>
      </c>
      <c r="H4" s="47">
        <v>2100</v>
      </c>
      <c r="I4" s="48">
        <v>1950</v>
      </c>
      <c r="J4" s="48">
        <v>150</v>
      </c>
    </row>
    <row r="5" spans="1:10" ht="19.5" customHeight="1">
      <c r="A5" s="5">
        <v>3</v>
      </c>
      <c r="B5" s="42" t="s">
        <v>19</v>
      </c>
      <c r="C5" s="47" t="s">
        <v>179</v>
      </c>
      <c r="D5" s="47" t="s">
        <v>179</v>
      </c>
      <c r="E5" s="47" t="s">
        <v>182</v>
      </c>
      <c r="F5" s="47" t="s">
        <v>18</v>
      </c>
      <c r="G5" s="47" t="s">
        <v>181</v>
      </c>
      <c r="H5" s="47">
        <v>2100</v>
      </c>
      <c r="I5" s="48">
        <v>1950</v>
      </c>
      <c r="J5" s="48">
        <v>150</v>
      </c>
    </row>
    <row r="6" spans="1:10" ht="19.5" customHeight="1">
      <c r="A6" s="5">
        <v>4</v>
      </c>
      <c r="B6" s="42" t="s">
        <v>20</v>
      </c>
      <c r="C6" s="47" t="s">
        <v>179</v>
      </c>
      <c r="D6" s="47" t="s">
        <v>179</v>
      </c>
      <c r="E6" s="47" t="s">
        <v>183</v>
      </c>
      <c r="F6" s="47" t="s">
        <v>21</v>
      </c>
      <c r="G6" s="47" t="s">
        <v>184</v>
      </c>
      <c r="H6" s="47">
        <v>2100</v>
      </c>
      <c r="I6" s="48">
        <v>1950</v>
      </c>
      <c r="J6" s="48">
        <v>150</v>
      </c>
    </row>
    <row r="7" spans="1:10" ht="19.5" customHeight="1">
      <c r="A7" s="5">
        <v>5</v>
      </c>
      <c r="B7" s="42" t="s">
        <v>22</v>
      </c>
      <c r="C7" s="47" t="s">
        <v>179</v>
      </c>
      <c r="D7" s="47" t="s">
        <v>179</v>
      </c>
      <c r="E7" s="47" t="s">
        <v>185</v>
      </c>
      <c r="F7" s="47" t="s">
        <v>23</v>
      </c>
      <c r="G7" s="47" t="s">
        <v>186</v>
      </c>
      <c r="H7" s="47">
        <v>2100</v>
      </c>
      <c r="I7" s="48">
        <v>1950</v>
      </c>
      <c r="J7" s="48">
        <v>150</v>
      </c>
    </row>
    <row r="8" spans="1:10" ht="19.5" customHeight="1">
      <c r="A8" s="5">
        <v>6</v>
      </c>
      <c r="B8" s="53" t="s">
        <v>98</v>
      </c>
      <c r="C8" s="47" t="s">
        <v>179</v>
      </c>
      <c r="D8" s="48" t="s">
        <v>179</v>
      </c>
      <c r="E8" s="48" t="s">
        <v>50</v>
      </c>
      <c r="F8" s="48" t="s">
        <v>187</v>
      </c>
      <c r="G8" s="48" t="s">
        <v>188</v>
      </c>
      <c r="H8" s="47">
        <v>2100</v>
      </c>
      <c r="I8" s="48">
        <v>1950</v>
      </c>
      <c r="J8" s="48">
        <v>150</v>
      </c>
    </row>
    <row r="9" spans="1:10" ht="19.5" customHeight="1">
      <c r="A9" s="5">
        <v>7</v>
      </c>
      <c r="B9" s="42" t="s">
        <v>24</v>
      </c>
      <c r="C9" s="47" t="s">
        <v>179</v>
      </c>
      <c r="D9" s="47" t="s">
        <v>179</v>
      </c>
      <c r="E9" s="47" t="s">
        <v>189</v>
      </c>
      <c r="F9" s="47" t="s">
        <v>140</v>
      </c>
      <c r="G9" s="47" t="s">
        <v>190</v>
      </c>
      <c r="H9" s="47">
        <v>2100</v>
      </c>
      <c r="I9" s="48">
        <v>1950</v>
      </c>
      <c r="J9" s="48">
        <v>150</v>
      </c>
    </row>
    <row r="10" spans="1:10" ht="19.5" customHeight="1">
      <c r="A10" s="5">
        <v>8</v>
      </c>
      <c r="B10" s="42" t="s">
        <v>25</v>
      </c>
      <c r="C10" s="47" t="s">
        <v>179</v>
      </c>
      <c r="D10" s="47" t="s">
        <v>179</v>
      </c>
      <c r="E10" s="47" t="s">
        <v>191</v>
      </c>
      <c r="F10" s="47" t="s">
        <v>139</v>
      </c>
      <c r="G10" s="47" t="s">
        <v>192</v>
      </c>
      <c r="H10" s="47">
        <v>2100</v>
      </c>
      <c r="I10" s="48">
        <v>1950</v>
      </c>
      <c r="J10" s="48">
        <v>150</v>
      </c>
    </row>
    <row r="11" spans="1:10" ht="19.5" customHeight="1">
      <c r="A11" s="5">
        <v>9</v>
      </c>
      <c r="B11" s="42" t="s">
        <v>118</v>
      </c>
      <c r="C11" s="47" t="s">
        <v>179</v>
      </c>
      <c r="D11" s="47" t="s">
        <v>179</v>
      </c>
      <c r="E11" s="47" t="s">
        <v>193</v>
      </c>
      <c r="F11" s="47" t="s">
        <v>138</v>
      </c>
      <c r="G11" s="54" t="s">
        <v>194</v>
      </c>
      <c r="H11" s="47">
        <v>2100</v>
      </c>
      <c r="I11" s="48">
        <v>1950</v>
      </c>
      <c r="J11" s="48">
        <v>150</v>
      </c>
    </row>
    <row r="12" spans="1:10" ht="19.5" customHeight="1">
      <c r="A12" s="5">
        <v>10</v>
      </c>
      <c r="B12" s="42" t="s">
        <v>27</v>
      </c>
      <c r="C12" s="47" t="s">
        <v>179</v>
      </c>
      <c r="D12" s="47" t="s">
        <v>179</v>
      </c>
      <c r="E12" s="47" t="s">
        <v>195</v>
      </c>
      <c r="F12" s="47" t="s">
        <v>137</v>
      </c>
      <c r="G12" s="47" t="s">
        <v>196</v>
      </c>
      <c r="H12" s="47">
        <v>2100</v>
      </c>
      <c r="I12" s="48">
        <v>1950</v>
      </c>
      <c r="J12" s="48">
        <v>150</v>
      </c>
    </row>
    <row r="13" spans="1:10" ht="19.5" customHeight="1">
      <c r="A13" s="5">
        <v>11</v>
      </c>
      <c r="B13" s="42" t="s">
        <v>29</v>
      </c>
      <c r="C13" s="47" t="s">
        <v>179</v>
      </c>
      <c r="D13" s="47" t="s">
        <v>179</v>
      </c>
      <c r="E13" s="47" t="s">
        <v>197</v>
      </c>
      <c r="F13" s="47" t="s">
        <v>133</v>
      </c>
      <c r="G13" s="47" t="s">
        <v>198</v>
      </c>
      <c r="H13" s="47">
        <v>2100</v>
      </c>
      <c r="I13" s="48">
        <v>1950</v>
      </c>
      <c r="J13" s="48">
        <v>150</v>
      </c>
    </row>
    <row r="14" spans="1:10" ht="19.5" customHeight="1">
      <c r="A14" s="5">
        <v>12</v>
      </c>
      <c r="B14" s="42" t="s">
        <v>30</v>
      </c>
      <c r="C14" s="47" t="s">
        <v>179</v>
      </c>
      <c r="D14" s="47" t="s">
        <v>179</v>
      </c>
      <c r="E14" s="47" t="s">
        <v>199</v>
      </c>
      <c r="F14" s="47" t="s">
        <v>136</v>
      </c>
      <c r="G14" s="47" t="s">
        <v>200</v>
      </c>
      <c r="H14" s="47">
        <v>2100</v>
      </c>
      <c r="I14" s="48">
        <v>1950</v>
      </c>
      <c r="J14" s="48">
        <v>150</v>
      </c>
    </row>
    <row r="15" spans="1:10" ht="19.5" customHeight="1">
      <c r="A15" s="5">
        <v>13</v>
      </c>
      <c r="B15" s="42" t="s">
        <v>31</v>
      </c>
      <c r="C15" s="47" t="s">
        <v>179</v>
      </c>
      <c r="D15" s="47" t="s">
        <v>179</v>
      </c>
      <c r="E15" s="47" t="s">
        <v>201</v>
      </c>
      <c r="F15" s="47" t="s">
        <v>135</v>
      </c>
      <c r="G15" s="47" t="s">
        <v>202</v>
      </c>
      <c r="H15" s="47">
        <v>2100</v>
      </c>
      <c r="I15" s="48">
        <v>1950</v>
      </c>
      <c r="J15" s="48">
        <v>150</v>
      </c>
    </row>
    <row r="16" spans="1:10" ht="19.5" customHeight="1">
      <c r="A16" s="5">
        <v>14</v>
      </c>
      <c r="B16" s="42" t="s">
        <v>33</v>
      </c>
      <c r="C16" s="47" t="s">
        <v>179</v>
      </c>
      <c r="D16" s="47" t="s">
        <v>179</v>
      </c>
      <c r="E16" s="47" t="s">
        <v>203</v>
      </c>
      <c r="F16" s="47" t="s">
        <v>34</v>
      </c>
      <c r="G16" s="47" t="s">
        <v>204</v>
      </c>
      <c r="H16" s="47">
        <v>2100</v>
      </c>
      <c r="I16" s="48">
        <v>1950</v>
      </c>
      <c r="J16" s="48">
        <v>150</v>
      </c>
    </row>
    <row r="17" spans="1:10" ht="19.5" customHeight="1">
      <c r="A17" s="5">
        <v>15</v>
      </c>
      <c r="B17" s="42" t="s">
        <v>300</v>
      </c>
      <c r="C17" s="47" t="s">
        <v>179</v>
      </c>
      <c r="D17" s="47" t="s">
        <v>179</v>
      </c>
      <c r="E17" s="47" t="s">
        <v>301</v>
      </c>
      <c r="F17" s="47" t="s">
        <v>269</v>
      </c>
      <c r="G17" s="47" t="s">
        <v>299</v>
      </c>
      <c r="H17" s="47">
        <v>2100</v>
      </c>
      <c r="I17" s="48">
        <v>1950</v>
      </c>
      <c r="J17" s="48">
        <v>150</v>
      </c>
    </row>
    <row r="18" spans="1:10" ht="19.5" customHeight="1">
      <c r="A18" s="5">
        <v>16</v>
      </c>
      <c r="B18" s="42" t="s">
        <v>39</v>
      </c>
      <c r="C18" s="47" t="s">
        <v>179</v>
      </c>
      <c r="D18" s="47" t="s">
        <v>179</v>
      </c>
      <c r="E18" s="47" t="s">
        <v>206</v>
      </c>
      <c r="F18" s="47" t="s">
        <v>134</v>
      </c>
      <c r="G18" s="47" t="s">
        <v>204</v>
      </c>
      <c r="H18" s="47">
        <v>2100</v>
      </c>
      <c r="I18" s="48">
        <v>1950</v>
      </c>
      <c r="J18" s="48">
        <v>150</v>
      </c>
    </row>
    <row r="19" spans="1:10" ht="19.5" customHeight="1">
      <c r="A19" s="5">
        <v>17</v>
      </c>
      <c r="B19" s="42" t="s">
        <v>207</v>
      </c>
      <c r="C19" s="47" t="s">
        <v>179</v>
      </c>
      <c r="D19" s="47" t="s">
        <v>179</v>
      </c>
      <c r="E19" s="50" t="s">
        <v>208</v>
      </c>
      <c r="F19" s="47" t="s">
        <v>132</v>
      </c>
      <c r="G19" s="47" t="s">
        <v>209</v>
      </c>
      <c r="H19" s="47">
        <v>2100</v>
      </c>
      <c r="I19" s="48">
        <v>1950</v>
      </c>
      <c r="J19" s="48">
        <v>150</v>
      </c>
    </row>
    <row r="20" spans="1:10" ht="19.5" customHeight="1">
      <c r="A20" s="5">
        <v>18</v>
      </c>
      <c r="B20" s="42" t="s">
        <v>302</v>
      </c>
      <c r="C20" s="47" t="s">
        <v>179</v>
      </c>
      <c r="D20" s="47" t="s">
        <v>179</v>
      </c>
      <c r="E20" s="50" t="s">
        <v>303</v>
      </c>
      <c r="F20" s="47" t="s">
        <v>304</v>
      </c>
      <c r="G20" s="47" t="s">
        <v>305</v>
      </c>
      <c r="H20" s="47">
        <v>2100</v>
      </c>
      <c r="I20" s="48">
        <v>1950</v>
      </c>
      <c r="J20" s="48">
        <v>150</v>
      </c>
    </row>
    <row r="21" spans="1:10" ht="19.5" customHeight="1">
      <c r="A21" s="5">
        <v>19</v>
      </c>
      <c r="B21" s="42" t="s">
        <v>363</v>
      </c>
      <c r="C21" s="47" t="s">
        <v>179</v>
      </c>
      <c r="D21" s="47" t="s">
        <v>179</v>
      </c>
      <c r="E21" s="47" t="s">
        <v>615</v>
      </c>
      <c r="F21" s="47" t="s">
        <v>356</v>
      </c>
      <c r="G21" s="47" t="s">
        <v>674</v>
      </c>
      <c r="H21" s="47">
        <v>2100</v>
      </c>
      <c r="I21" s="48">
        <v>1950</v>
      </c>
      <c r="J21" s="48">
        <v>150</v>
      </c>
    </row>
    <row r="22" spans="1:10" ht="19.5" customHeight="1">
      <c r="A22" s="5">
        <v>20</v>
      </c>
      <c r="B22" s="42" t="s">
        <v>364</v>
      </c>
      <c r="C22" s="47" t="s">
        <v>179</v>
      </c>
      <c r="D22" s="47" t="s">
        <v>179</v>
      </c>
      <c r="E22" s="47" t="s">
        <v>598</v>
      </c>
      <c r="F22" s="47" t="s">
        <v>675</v>
      </c>
      <c r="G22" s="47" t="s">
        <v>674</v>
      </c>
      <c r="H22" s="47">
        <v>2100</v>
      </c>
      <c r="I22" s="48">
        <v>1950</v>
      </c>
      <c r="J22" s="48">
        <v>150</v>
      </c>
    </row>
    <row r="23" spans="1:10" ht="19.5" customHeight="1">
      <c r="A23" s="5">
        <v>21</v>
      </c>
      <c r="B23" s="42" t="s">
        <v>491</v>
      </c>
      <c r="C23" s="47" t="s">
        <v>179</v>
      </c>
      <c r="D23" s="47" t="s">
        <v>179</v>
      </c>
      <c r="E23" s="47" t="s">
        <v>676</v>
      </c>
      <c r="F23" s="47" t="s">
        <v>522</v>
      </c>
      <c r="G23" s="47" t="s">
        <v>677</v>
      </c>
      <c r="H23" s="47">
        <v>2100</v>
      </c>
      <c r="I23" s="48">
        <v>1950</v>
      </c>
      <c r="J23" s="48">
        <v>150</v>
      </c>
    </row>
    <row r="24" spans="1:10" ht="19.5" customHeight="1">
      <c r="A24" s="5">
        <v>22</v>
      </c>
      <c r="B24" s="42" t="s">
        <v>678</v>
      </c>
      <c r="C24" s="47" t="s">
        <v>179</v>
      </c>
      <c r="D24" s="47" t="s">
        <v>179</v>
      </c>
      <c r="E24" s="47" t="s">
        <v>626</v>
      </c>
      <c r="F24" s="47" t="s">
        <v>679</v>
      </c>
      <c r="G24" s="47" t="s">
        <v>677</v>
      </c>
      <c r="H24" s="47">
        <v>2100</v>
      </c>
      <c r="I24" s="48">
        <v>1950</v>
      </c>
      <c r="J24" s="48">
        <v>150</v>
      </c>
    </row>
    <row r="25" spans="1:10" ht="19.5" customHeight="1">
      <c r="A25" s="5">
        <v>23</v>
      </c>
      <c r="B25" s="42" t="s">
        <v>349</v>
      </c>
      <c r="C25" s="47" t="s">
        <v>179</v>
      </c>
      <c r="D25" s="47" t="s">
        <v>179</v>
      </c>
      <c r="E25" s="47" t="s">
        <v>622</v>
      </c>
      <c r="F25" s="47" t="s">
        <v>666</v>
      </c>
      <c r="G25" s="47" t="s">
        <v>680</v>
      </c>
      <c r="H25" s="47">
        <v>2100</v>
      </c>
      <c r="I25" s="48">
        <v>1950</v>
      </c>
      <c r="J25" s="48">
        <v>150</v>
      </c>
    </row>
    <row r="26" spans="1:10" ht="19.5" customHeight="1">
      <c r="A26" s="5">
        <v>24</v>
      </c>
      <c r="B26" s="42" t="s">
        <v>681</v>
      </c>
      <c r="C26" s="47" t="s">
        <v>179</v>
      </c>
      <c r="D26" s="47" t="s">
        <v>179</v>
      </c>
      <c r="E26" s="47" t="s">
        <v>621</v>
      </c>
      <c r="F26" s="47" t="s">
        <v>665</v>
      </c>
      <c r="G26" s="47" t="s">
        <v>682</v>
      </c>
      <c r="H26" s="47">
        <v>2100</v>
      </c>
      <c r="I26" s="48">
        <v>1950</v>
      </c>
      <c r="J26" s="48">
        <v>150</v>
      </c>
    </row>
    <row r="27" spans="1:10" ht="19.5" customHeight="1">
      <c r="A27" s="5"/>
      <c r="B27" s="42"/>
      <c r="C27" s="47"/>
      <c r="D27" s="47"/>
      <c r="E27" s="47"/>
      <c r="F27" s="47"/>
      <c r="G27" s="47"/>
      <c r="H27" s="47"/>
      <c r="I27" s="48"/>
      <c r="J27" s="48"/>
    </row>
    <row r="28" spans="1:10" ht="19.5" customHeight="1">
      <c r="A28" s="5"/>
      <c r="B28" s="44" t="s">
        <v>107</v>
      </c>
      <c r="C28" s="45"/>
      <c r="D28" s="45"/>
      <c r="E28" s="45"/>
      <c r="F28" s="45"/>
      <c r="G28" s="45"/>
      <c r="H28" s="45">
        <f>SUM(H3:H27)</f>
        <v>50400</v>
      </c>
      <c r="I28" s="45">
        <f t="shared" ref="I28:J28" si="0">SUM(I3:I27)</f>
        <v>46800</v>
      </c>
      <c r="J28" s="45">
        <f t="shared" si="0"/>
        <v>3600</v>
      </c>
    </row>
    <row r="29" spans="1:10" ht="35.25" customHeight="1">
      <c r="A29" s="55" t="s">
        <v>141</v>
      </c>
      <c r="B29" s="44" t="s">
        <v>171</v>
      </c>
      <c r="C29" s="45" t="s">
        <v>172</v>
      </c>
      <c r="D29" s="46" t="s">
        <v>173</v>
      </c>
      <c r="E29" s="45" t="s">
        <v>174</v>
      </c>
      <c r="F29" s="45" t="s">
        <v>94</v>
      </c>
      <c r="G29" s="45" t="s">
        <v>175</v>
      </c>
      <c r="H29" s="40" t="s">
        <v>176</v>
      </c>
      <c r="I29" s="41" t="s">
        <v>177</v>
      </c>
      <c r="J29" s="41" t="s">
        <v>178</v>
      </c>
    </row>
    <row r="30" spans="1:10" ht="18">
      <c r="A30" s="168">
        <v>1</v>
      </c>
      <c r="B30" s="42" t="s">
        <v>42</v>
      </c>
      <c r="C30" s="47" t="s">
        <v>211</v>
      </c>
      <c r="D30" s="47" t="s">
        <v>210</v>
      </c>
      <c r="E30" s="47" t="s">
        <v>213</v>
      </c>
      <c r="F30" s="47" t="s">
        <v>43</v>
      </c>
      <c r="G30" s="47" t="s">
        <v>214</v>
      </c>
      <c r="H30" s="47">
        <v>1050</v>
      </c>
      <c r="I30" s="48">
        <v>900</v>
      </c>
      <c r="J30" s="48">
        <v>150</v>
      </c>
    </row>
    <row r="31" spans="1:10" ht="19.5" customHeight="1">
      <c r="A31" s="168">
        <v>2</v>
      </c>
      <c r="B31" s="42" t="s">
        <v>44</v>
      </c>
      <c r="C31" s="47" t="s">
        <v>211</v>
      </c>
      <c r="D31" s="47" t="s">
        <v>210</v>
      </c>
      <c r="E31" s="50" t="s">
        <v>215</v>
      </c>
      <c r="F31" s="47" t="s">
        <v>126</v>
      </c>
      <c r="G31" s="47" t="s">
        <v>216</v>
      </c>
      <c r="H31" s="47">
        <v>1050</v>
      </c>
      <c r="I31" s="48">
        <v>900</v>
      </c>
      <c r="J31" s="48">
        <v>150</v>
      </c>
    </row>
    <row r="32" spans="1:10" ht="19.5" customHeight="1">
      <c r="A32" s="168">
        <v>3</v>
      </c>
      <c r="B32" s="42" t="s">
        <v>142</v>
      </c>
      <c r="C32" s="47" t="s">
        <v>211</v>
      </c>
      <c r="D32" s="47" t="s">
        <v>210</v>
      </c>
      <c r="E32" s="47" t="s">
        <v>217</v>
      </c>
      <c r="F32" s="47" t="s">
        <v>683</v>
      </c>
      <c r="G32" s="47" t="s">
        <v>218</v>
      </c>
      <c r="H32" s="47">
        <v>1050</v>
      </c>
      <c r="I32" s="48">
        <v>900</v>
      </c>
      <c r="J32" s="48">
        <v>150</v>
      </c>
    </row>
    <row r="33" spans="1:10" ht="19.5" customHeight="1">
      <c r="A33" s="168">
        <v>4</v>
      </c>
      <c r="B33" s="64" t="s">
        <v>117</v>
      </c>
      <c r="C33" s="65" t="s">
        <v>211</v>
      </c>
      <c r="D33" s="65" t="s">
        <v>210</v>
      </c>
      <c r="E33" s="66" t="s">
        <v>219</v>
      </c>
      <c r="F33" s="65" t="s">
        <v>220</v>
      </c>
      <c r="G33" s="65" t="s">
        <v>221</v>
      </c>
      <c r="H33" s="47">
        <v>1050</v>
      </c>
      <c r="I33" s="67">
        <v>900</v>
      </c>
      <c r="J33" s="67">
        <v>150</v>
      </c>
    </row>
    <row r="34" spans="1:10" ht="23.25" customHeight="1">
      <c r="A34" s="168">
        <v>5</v>
      </c>
      <c r="B34" s="42" t="s">
        <v>306</v>
      </c>
      <c r="C34" s="47" t="s">
        <v>211</v>
      </c>
      <c r="D34" s="47" t="s">
        <v>210</v>
      </c>
      <c r="E34" s="47" t="s">
        <v>307</v>
      </c>
      <c r="F34" s="47" t="s">
        <v>269</v>
      </c>
      <c r="G34" s="47" t="s">
        <v>299</v>
      </c>
      <c r="H34" s="47">
        <v>1050</v>
      </c>
      <c r="I34" s="48">
        <v>900</v>
      </c>
      <c r="J34" s="48">
        <v>150</v>
      </c>
    </row>
    <row r="35" spans="1:10" ht="21" customHeight="1">
      <c r="A35" s="168">
        <v>6</v>
      </c>
      <c r="B35" s="61" t="s">
        <v>46</v>
      </c>
      <c r="C35" s="62" t="s">
        <v>211</v>
      </c>
      <c r="D35" s="62" t="s">
        <v>210</v>
      </c>
      <c r="E35" s="62" t="s">
        <v>222</v>
      </c>
      <c r="F35" s="62" t="s">
        <v>223</v>
      </c>
      <c r="G35" s="62" t="s">
        <v>224</v>
      </c>
      <c r="H35" s="47">
        <v>1050</v>
      </c>
      <c r="I35" s="63">
        <v>900</v>
      </c>
      <c r="J35" s="63">
        <v>150</v>
      </c>
    </row>
    <row r="36" spans="1:10" ht="22.5" customHeight="1">
      <c r="A36" s="168">
        <v>7</v>
      </c>
      <c r="B36" s="42" t="s">
        <v>47</v>
      </c>
      <c r="C36" s="47" t="s">
        <v>211</v>
      </c>
      <c r="D36" s="47" t="s">
        <v>210</v>
      </c>
      <c r="E36" s="47" t="s">
        <v>225</v>
      </c>
      <c r="F36" s="47" t="s">
        <v>131</v>
      </c>
      <c r="G36" s="47" t="s">
        <v>212</v>
      </c>
      <c r="H36" s="47">
        <v>1050</v>
      </c>
      <c r="I36" s="48">
        <v>900</v>
      </c>
      <c r="J36" s="48">
        <v>150</v>
      </c>
    </row>
    <row r="37" spans="1:10" ht="24.75" customHeight="1">
      <c r="A37" s="168">
        <v>8</v>
      </c>
      <c r="B37" s="42" t="s">
        <v>227</v>
      </c>
      <c r="C37" s="47" t="s">
        <v>226</v>
      </c>
      <c r="D37" s="47" t="s">
        <v>210</v>
      </c>
      <c r="E37" s="47" t="s">
        <v>228</v>
      </c>
      <c r="F37" s="47" t="s">
        <v>131</v>
      </c>
      <c r="G37" s="47" t="s">
        <v>212</v>
      </c>
      <c r="H37" s="47">
        <v>1050</v>
      </c>
      <c r="I37" s="48">
        <v>900</v>
      </c>
      <c r="J37" s="48">
        <v>150</v>
      </c>
    </row>
    <row r="38" spans="1:10" ht="25.5" customHeight="1">
      <c r="A38" s="168">
        <v>9</v>
      </c>
      <c r="B38" s="42" t="s">
        <v>229</v>
      </c>
      <c r="C38" s="47" t="s">
        <v>226</v>
      </c>
      <c r="D38" s="47" t="s">
        <v>210</v>
      </c>
      <c r="E38" s="47" t="s">
        <v>230</v>
      </c>
      <c r="F38" s="47" t="s">
        <v>130</v>
      </c>
      <c r="G38" s="47" t="s">
        <v>231</v>
      </c>
      <c r="H38" s="47">
        <v>1050</v>
      </c>
      <c r="I38" s="48">
        <v>900</v>
      </c>
      <c r="J38" s="48">
        <v>150</v>
      </c>
    </row>
    <row r="39" spans="1:10" ht="25.5" customHeight="1">
      <c r="A39" s="168">
        <v>10</v>
      </c>
      <c r="B39" s="42" t="s">
        <v>232</v>
      </c>
      <c r="C39" s="47" t="s">
        <v>226</v>
      </c>
      <c r="D39" s="47" t="s">
        <v>210</v>
      </c>
      <c r="E39" s="47" t="s">
        <v>233</v>
      </c>
      <c r="F39" s="47" t="s">
        <v>55</v>
      </c>
      <c r="G39" s="47" t="s">
        <v>234</v>
      </c>
      <c r="H39" s="47">
        <v>1050</v>
      </c>
      <c r="I39" s="48">
        <v>900</v>
      </c>
      <c r="J39" s="48">
        <v>150</v>
      </c>
    </row>
    <row r="40" spans="1:10" ht="25.5" customHeight="1">
      <c r="A40" s="168">
        <v>11</v>
      </c>
      <c r="B40" s="42" t="s">
        <v>235</v>
      </c>
      <c r="C40" s="47" t="s">
        <v>226</v>
      </c>
      <c r="D40" s="47" t="s">
        <v>210</v>
      </c>
      <c r="E40" s="47" t="s">
        <v>236</v>
      </c>
      <c r="F40" s="47" t="s">
        <v>114</v>
      </c>
      <c r="G40" s="47" t="s">
        <v>237</v>
      </c>
      <c r="H40" s="47">
        <v>1050</v>
      </c>
      <c r="I40" s="48">
        <v>900</v>
      </c>
      <c r="J40" s="48">
        <v>150</v>
      </c>
    </row>
    <row r="41" spans="1:10" ht="25.5" customHeight="1">
      <c r="A41" s="168">
        <v>12</v>
      </c>
      <c r="B41" s="42" t="s">
        <v>238</v>
      </c>
      <c r="C41" s="47" t="s">
        <v>226</v>
      </c>
      <c r="D41" s="47" t="s">
        <v>210</v>
      </c>
      <c r="E41" s="47" t="s">
        <v>239</v>
      </c>
      <c r="F41" s="47" t="s">
        <v>153</v>
      </c>
      <c r="G41" s="47">
        <v>39630</v>
      </c>
      <c r="H41" s="47">
        <v>1050</v>
      </c>
      <c r="I41" s="48">
        <v>900</v>
      </c>
      <c r="J41" s="48">
        <v>150</v>
      </c>
    </row>
    <row r="42" spans="1:10" ht="25.5" customHeight="1">
      <c r="A42" s="5"/>
      <c r="B42" s="44" t="s">
        <v>107</v>
      </c>
      <c r="C42" s="47"/>
      <c r="D42" s="47"/>
      <c r="E42" s="47"/>
      <c r="F42" s="51"/>
      <c r="G42" s="54"/>
      <c r="H42" s="45">
        <f>SUM(H30:H41)</f>
        <v>12600</v>
      </c>
      <c r="I42" s="45">
        <f t="shared" ref="I42:J42" si="1">SUM(I30:I41)</f>
        <v>10800</v>
      </c>
      <c r="J42" s="45">
        <f t="shared" si="1"/>
        <v>1800</v>
      </c>
    </row>
    <row r="43" spans="1:10" ht="40.5" customHeight="1">
      <c r="A43" s="5" t="s">
        <v>141</v>
      </c>
      <c r="B43" s="44" t="s">
        <v>171</v>
      </c>
      <c r="C43" s="45" t="s">
        <v>172</v>
      </c>
      <c r="D43" s="45" t="s">
        <v>173</v>
      </c>
      <c r="E43" s="45" t="s">
        <v>174</v>
      </c>
      <c r="F43" s="239" t="s">
        <v>94</v>
      </c>
      <c r="G43" s="84" t="s">
        <v>175</v>
      </c>
      <c r="H43" s="45" t="s">
        <v>176</v>
      </c>
      <c r="I43" s="45" t="s">
        <v>177</v>
      </c>
      <c r="J43" s="45" t="s">
        <v>178</v>
      </c>
    </row>
    <row r="44" spans="1:10" ht="32.25" customHeight="1">
      <c r="A44" s="168">
        <v>1</v>
      </c>
      <c r="B44" s="42" t="s">
        <v>57</v>
      </c>
      <c r="C44" s="47" t="s">
        <v>245</v>
      </c>
      <c r="D44" s="234" t="s">
        <v>241</v>
      </c>
      <c r="E44" s="47" t="s">
        <v>246</v>
      </c>
      <c r="F44" s="47" t="s">
        <v>123</v>
      </c>
      <c r="G44" s="47" t="s">
        <v>247</v>
      </c>
      <c r="H44" s="180">
        <v>600</v>
      </c>
      <c r="I44" s="235">
        <v>450</v>
      </c>
      <c r="J44" s="235">
        <v>150</v>
      </c>
    </row>
    <row r="45" spans="1:10" ht="25.5" customHeight="1">
      <c r="A45" s="168">
        <v>2</v>
      </c>
      <c r="B45" s="42" t="s">
        <v>58</v>
      </c>
      <c r="C45" s="47" t="s">
        <v>245</v>
      </c>
      <c r="D45" s="47" t="s">
        <v>241</v>
      </c>
      <c r="E45" s="50" t="s">
        <v>248</v>
      </c>
      <c r="F45" s="47" t="s">
        <v>124</v>
      </c>
      <c r="G45" s="47" t="s">
        <v>249</v>
      </c>
      <c r="H45" s="47">
        <v>600</v>
      </c>
      <c r="I45" s="48">
        <v>450</v>
      </c>
      <c r="J45" s="48">
        <v>150</v>
      </c>
    </row>
    <row r="46" spans="1:10" ht="25.5" customHeight="1">
      <c r="A46" s="168">
        <v>3</v>
      </c>
      <c r="B46" s="42" t="s">
        <v>250</v>
      </c>
      <c r="C46" s="47" t="s">
        <v>245</v>
      </c>
      <c r="D46" s="47" t="s">
        <v>241</v>
      </c>
      <c r="E46" s="47" t="s">
        <v>251</v>
      </c>
      <c r="F46" s="47" t="s">
        <v>125</v>
      </c>
      <c r="G46" s="47" t="s">
        <v>252</v>
      </c>
      <c r="H46" s="47">
        <v>600</v>
      </c>
      <c r="I46" s="48">
        <v>450</v>
      </c>
      <c r="J46" s="48">
        <v>150</v>
      </c>
    </row>
    <row r="47" spans="1:10" ht="25.5" customHeight="1">
      <c r="A47" s="168">
        <v>4</v>
      </c>
      <c r="B47" s="42" t="s">
        <v>253</v>
      </c>
      <c r="C47" s="47" t="s">
        <v>245</v>
      </c>
      <c r="D47" s="47" t="s">
        <v>241</v>
      </c>
      <c r="E47" s="50" t="s">
        <v>254</v>
      </c>
      <c r="F47" s="47" t="s">
        <v>126</v>
      </c>
      <c r="G47" s="47" t="s">
        <v>216</v>
      </c>
      <c r="H47" s="47">
        <v>600</v>
      </c>
      <c r="I47" s="48">
        <v>450</v>
      </c>
      <c r="J47" s="48">
        <v>150</v>
      </c>
    </row>
    <row r="48" spans="1:10" ht="25.5" customHeight="1">
      <c r="A48" s="168">
        <v>5</v>
      </c>
      <c r="B48" s="42" t="s">
        <v>91</v>
      </c>
      <c r="C48" s="47" t="s">
        <v>245</v>
      </c>
      <c r="D48" s="47" t="s">
        <v>241</v>
      </c>
      <c r="E48" s="47" t="s">
        <v>255</v>
      </c>
      <c r="F48" s="47" t="s">
        <v>127</v>
      </c>
      <c r="G48" s="47" t="s">
        <v>256</v>
      </c>
      <c r="H48" s="47">
        <v>600</v>
      </c>
      <c r="I48" s="48">
        <v>450</v>
      </c>
      <c r="J48" s="48">
        <v>150</v>
      </c>
    </row>
    <row r="49" spans="1:10" ht="25.5" customHeight="1">
      <c r="A49" s="168">
        <v>6</v>
      </c>
      <c r="B49" s="42" t="s">
        <v>92</v>
      </c>
      <c r="C49" s="47" t="s">
        <v>245</v>
      </c>
      <c r="D49" s="47" t="s">
        <v>241</v>
      </c>
      <c r="E49" s="47" t="s">
        <v>257</v>
      </c>
      <c r="F49" s="47" t="s">
        <v>127</v>
      </c>
      <c r="G49" s="47" t="s">
        <v>256</v>
      </c>
      <c r="H49" s="47">
        <v>600</v>
      </c>
      <c r="I49" s="48">
        <v>450</v>
      </c>
      <c r="J49" s="48">
        <v>150</v>
      </c>
    </row>
    <row r="50" spans="1:10" ht="25.5" customHeight="1">
      <c r="A50" s="168">
        <v>7</v>
      </c>
      <c r="B50" s="42" t="s">
        <v>148</v>
      </c>
      <c r="C50" s="47" t="s">
        <v>245</v>
      </c>
      <c r="D50" s="47" t="s">
        <v>241</v>
      </c>
      <c r="E50" s="50" t="s">
        <v>258</v>
      </c>
      <c r="F50" s="47" t="s">
        <v>127</v>
      </c>
      <c r="G50" s="47" t="s">
        <v>256</v>
      </c>
      <c r="H50" s="47">
        <v>600</v>
      </c>
      <c r="I50" s="48">
        <v>450</v>
      </c>
      <c r="J50" s="48">
        <v>150</v>
      </c>
    </row>
    <row r="51" spans="1:10" ht="25.5" customHeight="1">
      <c r="A51" s="168">
        <v>8</v>
      </c>
      <c r="B51" s="42" t="s">
        <v>149</v>
      </c>
      <c r="C51" s="47" t="s">
        <v>245</v>
      </c>
      <c r="D51" s="47" t="s">
        <v>241</v>
      </c>
      <c r="E51" s="50" t="s">
        <v>259</v>
      </c>
      <c r="F51" s="47" t="s">
        <v>128</v>
      </c>
      <c r="G51" s="47" t="s">
        <v>260</v>
      </c>
      <c r="H51" s="47">
        <v>600</v>
      </c>
      <c r="I51" s="48">
        <v>450</v>
      </c>
      <c r="J51" s="48">
        <v>150</v>
      </c>
    </row>
    <row r="52" spans="1:10" ht="25.5" customHeight="1">
      <c r="A52" s="168">
        <v>9</v>
      </c>
      <c r="B52" s="42" t="s">
        <v>120</v>
      </c>
      <c r="C52" s="47" t="s">
        <v>245</v>
      </c>
      <c r="D52" s="47" t="s">
        <v>241</v>
      </c>
      <c r="E52" s="47" t="s">
        <v>261</v>
      </c>
      <c r="F52" s="47" t="s">
        <v>129</v>
      </c>
      <c r="G52" s="47" t="s">
        <v>262</v>
      </c>
      <c r="H52" s="47">
        <v>600</v>
      </c>
      <c r="I52" s="48">
        <v>450</v>
      </c>
      <c r="J52" s="48">
        <v>150</v>
      </c>
    </row>
    <row r="53" spans="1:10" ht="28.5" customHeight="1">
      <c r="A53" s="168">
        <v>10</v>
      </c>
      <c r="B53" s="49" t="s">
        <v>154</v>
      </c>
      <c r="C53" s="47" t="s">
        <v>245</v>
      </c>
      <c r="D53" s="47" t="s">
        <v>241</v>
      </c>
      <c r="E53" s="43" t="s">
        <v>263</v>
      </c>
      <c r="F53" s="43" t="s">
        <v>156</v>
      </c>
      <c r="G53" s="43">
        <v>39630</v>
      </c>
      <c r="H53" s="47">
        <v>600</v>
      </c>
      <c r="I53" s="48">
        <v>450</v>
      </c>
      <c r="J53" s="48">
        <v>150</v>
      </c>
    </row>
    <row r="54" spans="1:10" ht="23.25" customHeight="1">
      <c r="A54" s="168">
        <v>11</v>
      </c>
      <c r="B54" s="49" t="s">
        <v>155</v>
      </c>
      <c r="C54" s="47" t="s">
        <v>245</v>
      </c>
      <c r="D54" s="47" t="s">
        <v>241</v>
      </c>
      <c r="E54" s="43" t="s">
        <v>264</v>
      </c>
      <c r="F54" s="15" t="s">
        <v>157</v>
      </c>
      <c r="G54" s="52">
        <v>39630</v>
      </c>
      <c r="H54" s="47">
        <v>600</v>
      </c>
      <c r="I54" s="48">
        <v>450</v>
      </c>
      <c r="J54" s="48">
        <v>150</v>
      </c>
    </row>
    <row r="55" spans="1:10" ht="23.25" customHeight="1">
      <c r="A55" s="168">
        <v>12</v>
      </c>
      <c r="B55" s="49" t="s">
        <v>159</v>
      </c>
      <c r="C55" s="47" t="s">
        <v>245</v>
      </c>
      <c r="D55" s="47" t="s">
        <v>241</v>
      </c>
      <c r="E55" s="43" t="s">
        <v>265</v>
      </c>
      <c r="F55" s="15" t="s">
        <v>160</v>
      </c>
      <c r="G55" s="52">
        <v>40003</v>
      </c>
      <c r="H55" s="47">
        <v>600</v>
      </c>
      <c r="I55" s="48">
        <v>450</v>
      </c>
      <c r="J55" s="48">
        <v>150</v>
      </c>
    </row>
    <row r="56" spans="1:10" ht="23.25" customHeight="1">
      <c r="A56" s="168">
        <v>13</v>
      </c>
      <c r="B56" s="49" t="s">
        <v>271</v>
      </c>
      <c r="C56" s="47" t="s">
        <v>245</v>
      </c>
      <c r="D56" s="47" t="s">
        <v>241</v>
      </c>
      <c r="E56" s="43" t="s">
        <v>308</v>
      </c>
      <c r="F56" s="15" t="s">
        <v>309</v>
      </c>
      <c r="G56" s="52">
        <v>40360</v>
      </c>
      <c r="H56" s="47">
        <v>600</v>
      </c>
      <c r="I56" s="48">
        <v>450</v>
      </c>
      <c r="J56" s="48">
        <v>150</v>
      </c>
    </row>
    <row r="57" spans="1:10" ht="23.25" customHeight="1">
      <c r="A57" s="168">
        <v>14</v>
      </c>
      <c r="B57" s="49" t="s">
        <v>284</v>
      </c>
      <c r="C57" s="47" t="s">
        <v>245</v>
      </c>
      <c r="D57" s="47" t="s">
        <v>241</v>
      </c>
      <c r="E57" s="43" t="s">
        <v>310</v>
      </c>
      <c r="F57" s="15" t="s">
        <v>311</v>
      </c>
      <c r="G57" s="52">
        <v>40725</v>
      </c>
      <c r="H57" s="47">
        <v>600</v>
      </c>
      <c r="I57" s="48">
        <v>450</v>
      </c>
      <c r="J57" s="48">
        <v>150</v>
      </c>
    </row>
    <row r="58" spans="1:10" ht="23.25" customHeight="1">
      <c r="A58" s="168">
        <v>15</v>
      </c>
      <c r="B58" s="49" t="s">
        <v>273</v>
      </c>
      <c r="C58" s="47" t="s">
        <v>245</v>
      </c>
      <c r="D58" s="47" t="s">
        <v>241</v>
      </c>
      <c r="E58" s="43" t="s">
        <v>312</v>
      </c>
      <c r="F58" s="15" t="s">
        <v>313</v>
      </c>
      <c r="G58" s="52">
        <v>40544</v>
      </c>
      <c r="H58" s="47">
        <v>600</v>
      </c>
      <c r="I58" s="48">
        <v>450</v>
      </c>
      <c r="J58" s="48">
        <v>150</v>
      </c>
    </row>
    <row r="59" spans="1:10" ht="23.25" customHeight="1">
      <c r="A59" s="168">
        <v>16</v>
      </c>
      <c r="B59" s="49" t="s">
        <v>120</v>
      </c>
      <c r="C59" s="47" t="s">
        <v>245</v>
      </c>
      <c r="D59" s="47" t="s">
        <v>241</v>
      </c>
      <c r="E59" s="43" t="s">
        <v>205</v>
      </c>
      <c r="F59" s="15" t="s">
        <v>313</v>
      </c>
      <c r="G59" s="52">
        <v>40544</v>
      </c>
      <c r="H59" s="47">
        <v>600</v>
      </c>
      <c r="I59" s="48">
        <v>450</v>
      </c>
      <c r="J59" s="48">
        <v>150</v>
      </c>
    </row>
    <row r="60" spans="1:10" ht="23.25" customHeight="1">
      <c r="A60" s="168">
        <v>17</v>
      </c>
      <c r="B60" s="49" t="s">
        <v>274</v>
      </c>
      <c r="C60" s="47" t="s">
        <v>245</v>
      </c>
      <c r="D60" s="47" t="s">
        <v>241</v>
      </c>
      <c r="E60" s="43" t="s">
        <v>314</v>
      </c>
      <c r="F60" s="15" t="s">
        <v>313</v>
      </c>
      <c r="G60" s="52">
        <v>40544</v>
      </c>
      <c r="H60" s="47">
        <v>600</v>
      </c>
      <c r="I60" s="48">
        <v>450</v>
      </c>
      <c r="J60" s="48">
        <v>150</v>
      </c>
    </row>
    <row r="61" spans="1:10" ht="23.25" customHeight="1">
      <c r="A61" s="168">
        <v>18</v>
      </c>
      <c r="B61" s="49" t="s">
        <v>275</v>
      </c>
      <c r="C61" s="47" t="s">
        <v>245</v>
      </c>
      <c r="D61" s="47" t="s">
        <v>241</v>
      </c>
      <c r="E61" s="43" t="s">
        <v>315</v>
      </c>
      <c r="F61" s="15" t="s">
        <v>316</v>
      </c>
      <c r="G61" s="52">
        <v>40544</v>
      </c>
      <c r="H61" s="47">
        <v>600</v>
      </c>
      <c r="I61" s="48">
        <v>450</v>
      </c>
      <c r="J61" s="48">
        <v>150</v>
      </c>
    </row>
    <row r="62" spans="1:10" ht="23.25" customHeight="1">
      <c r="A62" s="168">
        <v>19</v>
      </c>
      <c r="B62" s="49" t="s">
        <v>276</v>
      </c>
      <c r="C62" s="47" t="s">
        <v>245</v>
      </c>
      <c r="D62" s="47" t="s">
        <v>241</v>
      </c>
      <c r="E62" s="43" t="s">
        <v>317</v>
      </c>
      <c r="F62" s="15" t="s">
        <v>318</v>
      </c>
      <c r="G62" s="52">
        <v>40544</v>
      </c>
      <c r="H62" s="47">
        <v>600</v>
      </c>
      <c r="I62" s="48">
        <v>450</v>
      </c>
      <c r="J62" s="48">
        <v>150</v>
      </c>
    </row>
    <row r="63" spans="1:10" ht="23.25" customHeight="1">
      <c r="A63" s="168">
        <v>20</v>
      </c>
      <c r="B63" s="49" t="s">
        <v>277</v>
      </c>
      <c r="C63" s="47" t="s">
        <v>245</v>
      </c>
      <c r="D63" s="47" t="s">
        <v>241</v>
      </c>
      <c r="E63" s="43" t="s">
        <v>319</v>
      </c>
      <c r="F63" s="15" t="s">
        <v>316</v>
      </c>
      <c r="G63" s="52">
        <v>40544</v>
      </c>
      <c r="H63" s="47">
        <v>600</v>
      </c>
      <c r="I63" s="48">
        <v>450</v>
      </c>
      <c r="J63" s="48">
        <v>150</v>
      </c>
    </row>
    <row r="64" spans="1:10" ht="18">
      <c r="A64" s="168">
        <v>21</v>
      </c>
      <c r="B64" s="49" t="s">
        <v>154</v>
      </c>
      <c r="C64" s="47" t="s">
        <v>245</v>
      </c>
      <c r="D64" s="47" t="s">
        <v>241</v>
      </c>
      <c r="E64" s="43" t="s">
        <v>320</v>
      </c>
      <c r="F64" s="15" t="s">
        <v>316</v>
      </c>
      <c r="G64" s="52">
        <v>40544</v>
      </c>
      <c r="H64" s="47">
        <v>600</v>
      </c>
      <c r="I64" s="48">
        <v>450</v>
      </c>
      <c r="J64" s="48">
        <v>150</v>
      </c>
    </row>
    <row r="65" spans="1:10" ht="23.25" customHeight="1">
      <c r="A65" s="168">
        <v>22</v>
      </c>
      <c r="B65" s="49" t="s">
        <v>321</v>
      </c>
      <c r="C65" s="47" t="s">
        <v>245</v>
      </c>
      <c r="D65" s="47" t="s">
        <v>241</v>
      </c>
      <c r="E65" s="43" t="s">
        <v>322</v>
      </c>
      <c r="F65" s="15" t="s">
        <v>316</v>
      </c>
      <c r="G65" s="52">
        <v>40544</v>
      </c>
      <c r="H65" s="47">
        <v>600</v>
      </c>
      <c r="I65" s="48">
        <v>450</v>
      </c>
      <c r="J65" s="48">
        <v>150</v>
      </c>
    </row>
    <row r="66" spans="1:10" ht="23.25" customHeight="1">
      <c r="A66" s="168">
        <v>23</v>
      </c>
      <c r="B66" s="49" t="s">
        <v>279</v>
      </c>
      <c r="C66" s="47" t="s">
        <v>245</v>
      </c>
      <c r="D66" s="47" t="s">
        <v>241</v>
      </c>
      <c r="E66" s="43" t="s">
        <v>323</v>
      </c>
      <c r="F66" s="15" t="s">
        <v>313</v>
      </c>
      <c r="G66" s="52">
        <v>40544</v>
      </c>
      <c r="H66" s="47">
        <v>600</v>
      </c>
      <c r="I66" s="48">
        <v>450</v>
      </c>
      <c r="J66" s="48">
        <v>150</v>
      </c>
    </row>
    <row r="67" spans="1:10" ht="23.25" customHeight="1">
      <c r="A67" s="168">
        <v>24</v>
      </c>
      <c r="B67" s="49" t="s">
        <v>289</v>
      </c>
      <c r="C67" s="47" t="s">
        <v>245</v>
      </c>
      <c r="D67" s="47" t="s">
        <v>241</v>
      </c>
      <c r="E67" s="43" t="s">
        <v>324</v>
      </c>
      <c r="F67" s="15" t="s">
        <v>325</v>
      </c>
      <c r="G67" s="52">
        <v>40725</v>
      </c>
      <c r="H67" s="47">
        <v>600</v>
      </c>
      <c r="I67" s="48">
        <v>450</v>
      </c>
      <c r="J67" s="48">
        <v>150</v>
      </c>
    </row>
    <row r="68" spans="1:10" ht="23.25" customHeight="1">
      <c r="A68" s="168">
        <v>25</v>
      </c>
      <c r="B68" s="49" t="s">
        <v>344</v>
      </c>
      <c r="C68" s="47" t="s">
        <v>245</v>
      </c>
      <c r="D68" s="47" t="s">
        <v>241</v>
      </c>
      <c r="E68" s="43" t="s">
        <v>346</v>
      </c>
      <c r="F68" s="15" t="s">
        <v>345</v>
      </c>
      <c r="G68" s="52">
        <v>42005</v>
      </c>
      <c r="H68" s="47">
        <v>600</v>
      </c>
      <c r="I68" s="48">
        <v>450</v>
      </c>
      <c r="J68" s="48">
        <v>150</v>
      </c>
    </row>
    <row r="69" spans="1:10" ht="23.25" customHeight="1">
      <c r="A69" s="168">
        <v>26</v>
      </c>
      <c r="B69" s="241" t="s">
        <v>242</v>
      </c>
      <c r="C69" s="150" t="s">
        <v>240</v>
      </c>
      <c r="D69" s="47" t="s">
        <v>241</v>
      </c>
      <c r="E69" s="150" t="s">
        <v>243</v>
      </c>
      <c r="F69" s="150" t="s">
        <v>129</v>
      </c>
      <c r="G69" s="242" t="s">
        <v>244</v>
      </c>
      <c r="H69" s="47">
        <v>600</v>
      </c>
      <c r="I69" s="48">
        <v>450</v>
      </c>
      <c r="J69" s="48">
        <v>150</v>
      </c>
    </row>
    <row r="70" spans="1:10" ht="23.25" customHeight="1">
      <c r="A70" s="5"/>
      <c r="B70" s="177" t="s">
        <v>684</v>
      </c>
      <c r="C70" s="237"/>
      <c r="D70" s="45"/>
      <c r="E70" s="236"/>
      <c r="F70" s="237"/>
      <c r="G70" s="238"/>
      <c r="H70" s="45">
        <f>SUM(H44:H69)</f>
        <v>15600</v>
      </c>
      <c r="I70" s="45">
        <f t="shared" ref="I70:J70" si="2">SUM(I44:I69)</f>
        <v>11700</v>
      </c>
      <c r="J70" s="45">
        <f t="shared" si="2"/>
        <v>3900</v>
      </c>
    </row>
    <row r="71" spans="1:10" ht="23.25" customHeight="1">
      <c r="A71" s="5"/>
      <c r="B71" s="177" t="s">
        <v>143</v>
      </c>
      <c r="C71" s="237"/>
      <c r="D71" s="45"/>
      <c r="E71" s="236"/>
      <c r="F71" s="237"/>
      <c r="G71" s="238"/>
      <c r="H71" s="45">
        <f>H28+H42+H70</f>
        <v>78600</v>
      </c>
      <c r="I71" s="45">
        <f t="shared" ref="I71:J71" si="3">I28+I42+I70</f>
        <v>69300</v>
      </c>
      <c r="J71" s="45">
        <f t="shared" si="3"/>
        <v>9300</v>
      </c>
    </row>
    <row r="72" spans="1:10" ht="23.25" customHeight="1">
      <c r="A72" s="5"/>
      <c r="B72" s="42"/>
      <c r="C72" s="47"/>
      <c r="D72" s="47"/>
      <c r="E72" s="47"/>
      <c r="F72" s="47"/>
      <c r="G72" s="47"/>
      <c r="H72" s="47"/>
      <c r="I72" s="48"/>
      <c r="J72" s="48"/>
    </row>
    <row r="73" spans="1:10" ht="23.25" customHeight="1">
      <c r="A73" s="1"/>
      <c r="B73" s="68"/>
      <c r="C73" s="69"/>
      <c r="D73" s="69"/>
      <c r="E73" s="69"/>
      <c r="F73" s="69"/>
      <c r="G73" s="69"/>
      <c r="H73" s="69"/>
      <c r="I73" s="69"/>
      <c r="J73" s="69"/>
    </row>
    <row r="74" spans="1:10" ht="23.25" customHeight="1">
      <c r="A74" s="1"/>
      <c r="B74" s="70"/>
      <c r="C74" s="71"/>
      <c r="D74" s="71"/>
      <c r="E74" s="71"/>
      <c r="F74" s="71"/>
      <c r="G74" s="71"/>
      <c r="H74" s="72"/>
      <c r="I74" s="72"/>
      <c r="J74" s="72"/>
    </row>
    <row r="75" spans="1:10" ht="23.25" customHeight="1"/>
    <row r="76" spans="1:10" ht="23.25" customHeight="1"/>
    <row r="77" spans="1:10" ht="23.25" customHeight="1"/>
    <row r="78" spans="1:10" ht="23.25" customHeight="1"/>
    <row r="79" spans="1:10" ht="23.25" customHeight="1"/>
    <row r="80" spans="1:10" ht="23.25" customHeight="1"/>
    <row r="81" ht="23.25" customHeight="1"/>
  </sheetData>
  <phoneticPr fontId="13" type="noConversion"/>
  <pageMargins left="0.63" right="0.118110236220472" top="0.67" bottom="0.196850393700787" header="0.17" footer="0.23622047244094499"/>
  <pageSetup paperSize="9" scale="68" orientation="landscape" horizontalDpi="4294967293" r:id="rId1"/>
  <headerFooter alignWithMargins="0">
    <oddHeader>&amp;C&amp;14Feroze Gandhi College, Rae Bareli
Group Insurence List 
JULY- 2019</oddHeader>
  </headerFooter>
  <rowBreaks count="2" manualBreakCount="2">
    <brk id="28" max="16383" man="1"/>
    <brk id="4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H3220"/>
  <sheetViews>
    <sheetView topLeftCell="A2082" workbookViewId="0">
      <selection activeCell="E2114" sqref="E2114"/>
    </sheetView>
  </sheetViews>
  <sheetFormatPr defaultRowHeight="12.75"/>
  <sheetData>
    <row r="1" spans="1:8" ht="18.75">
      <c r="A1" s="93"/>
    </row>
    <row r="2" spans="1:8" ht="18.75">
      <c r="A2" s="93" t="s">
        <v>418</v>
      </c>
    </row>
    <row r="3" spans="1:8" ht="15.75">
      <c r="A3" s="94"/>
    </row>
    <row r="4" spans="1:8" ht="31.5">
      <c r="A4" s="95" t="s">
        <v>393</v>
      </c>
      <c r="B4" s="95" t="s">
        <v>394</v>
      </c>
      <c r="C4" s="95" t="s">
        <v>5</v>
      </c>
      <c r="D4" s="95" t="s">
        <v>395</v>
      </c>
      <c r="E4" s="95" t="s">
        <v>7</v>
      </c>
      <c r="F4" s="95" t="s">
        <v>8</v>
      </c>
      <c r="G4" s="95" t="s">
        <v>396</v>
      </c>
      <c r="H4" s="95" t="s">
        <v>397</v>
      </c>
    </row>
    <row r="5" spans="1:8" ht="15.75">
      <c r="A5" s="92"/>
      <c r="B5" s="92"/>
      <c r="C5" s="92"/>
      <c r="D5" s="92"/>
      <c r="E5" s="92"/>
      <c r="F5" s="92"/>
      <c r="G5" s="92"/>
      <c r="H5" s="92"/>
    </row>
    <row r="6" spans="1:8" ht="15.75">
      <c r="A6" s="96">
        <v>1</v>
      </c>
      <c r="B6" s="97">
        <v>42430</v>
      </c>
      <c r="C6" s="92">
        <v>3480</v>
      </c>
      <c r="D6" s="92">
        <v>155083</v>
      </c>
      <c r="E6" s="92"/>
      <c r="F6" s="92">
        <v>30000</v>
      </c>
      <c r="G6" s="92">
        <v>13750</v>
      </c>
      <c r="H6" s="92"/>
    </row>
    <row r="7" spans="1:8" ht="15.75">
      <c r="A7" s="96"/>
      <c r="B7" s="92"/>
      <c r="C7" s="92"/>
      <c r="D7" s="92"/>
      <c r="E7" s="92"/>
      <c r="F7" s="92"/>
      <c r="G7" s="92"/>
      <c r="H7" s="92"/>
    </row>
    <row r="8" spans="1:8" ht="15.75">
      <c r="A8" s="96">
        <v>2</v>
      </c>
      <c r="B8" s="97">
        <v>42461</v>
      </c>
      <c r="C8" s="92">
        <v>3480</v>
      </c>
      <c r="D8" s="92">
        <v>155083</v>
      </c>
      <c r="E8" s="92"/>
      <c r="F8" s="92">
        <v>30000</v>
      </c>
      <c r="G8" s="92">
        <v>13750</v>
      </c>
      <c r="H8" s="92"/>
    </row>
    <row r="9" spans="1:8" ht="15.75">
      <c r="A9" s="96"/>
      <c r="B9" s="92"/>
      <c r="C9" s="92"/>
      <c r="D9" s="92"/>
      <c r="E9" s="92"/>
      <c r="F9" s="92"/>
      <c r="G9" s="92"/>
      <c r="H9" s="92"/>
    </row>
    <row r="10" spans="1:8" ht="15.75">
      <c r="A10" s="96">
        <v>3</v>
      </c>
      <c r="B10" s="97">
        <v>42491</v>
      </c>
      <c r="C10" s="92">
        <v>3480</v>
      </c>
      <c r="D10" s="92">
        <v>155083</v>
      </c>
      <c r="E10" s="92"/>
      <c r="F10" s="92">
        <v>30000</v>
      </c>
      <c r="G10" s="92">
        <v>13750</v>
      </c>
      <c r="H10" s="92"/>
    </row>
    <row r="11" spans="1:8" ht="15.75">
      <c r="A11" s="96"/>
      <c r="B11" s="92"/>
      <c r="C11" s="92"/>
      <c r="D11" s="92"/>
      <c r="E11" s="92"/>
      <c r="F11" s="92"/>
      <c r="G11" s="92"/>
      <c r="H11" s="92"/>
    </row>
    <row r="12" spans="1:8" ht="15.75">
      <c r="A12" s="96">
        <v>4</v>
      </c>
      <c r="B12" s="97">
        <v>42522</v>
      </c>
      <c r="C12" s="92">
        <v>3480</v>
      </c>
      <c r="D12" s="92">
        <v>159208</v>
      </c>
      <c r="E12" s="92"/>
      <c r="F12" s="92">
        <v>30000</v>
      </c>
      <c r="G12" s="92">
        <v>13750</v>
      </c>
      <c r="H12" s="92"/>
    </row>
    <row r="13" spans="1:8" ht="15.75">
      <c r="A13" s="96"/>
      <c r="B13" s="92"/>
      <c r="C13" s="92"/>
      <c r="D13" s="92"/>
      <c r="E13" s="92"/>
      <c r="F13" s="92"/>
      <c r="G13" s="92"/>
      <c r="H13" s="92"/>
    </row>
    <row r="14" spans="1:8" ht="15.75">
      <c r="A14" s="96">
        <v>5</v>
      </c>
      <c r="B14" s="97">
        <v>42552</v>
      </c>
      <c r="C14" s="92">
        <v>3480</v>
      </c>
      <c r="D14" s="92">
        <v>163865</v>
      </c>
      <c r="E14" s="92"/>
      <c r="F14" s="92">
        <v>30000</v>
      </c>
      <c r="G14" s="92">
        <v>14164</v>
      </c>
      <c r="H14" s="92"/>
    </row>
    <row r="15" spans="1:8" ht="15.75">
      <c r="A15" s="96"/>
      <c r="B15" s="92"/>
      <c r="C15" s="92"/>
      <c r="D15" s="92"/>
      <c r="E15" s="92"/>
      <c r="F15" s="92"/>
      <c r="G15" s="92"/>
      <c r="H15" s="92"/>
    </row>
    <row r="16" spans="1:8" ht="15.75">
      <c r="A16" s="96">
        <v>6</v>
      </c>
      <c r="B16" s="97">
        <v>42583</v>
      </c>
      <c r="C16" s="92">
        <v>3480</v>
      </c>
      <c r="D16" s="92">
        <v>163865</v>
      </c>
      <c r="E16" s="92"/>
      <c r="F16" s="92">
        <v>30000</v>
      </c>
      <c r="G16" s="92">
        <v>14164</v>
      </c>
      <c r="H16" s="92"/>
    </row>
    <row r="17" spans="1:8" ht="15.75">
      <c r="A17" s="96"/>
      <c r="B17" s="92"/>
      <c r="C17" s="92"/>
      <c r="D17" s="92"/>
      <c r="E17" s="92"/>
      <c r="F17" s="92"/>
      <c r="G17" s="92"/>
      <c r="H17" s="92"/>
    </row>
    <row r="18" spans="1:8" ht="15.75">
      <c r="A18" s="96">
        <v>7</v>
      </c>
      <c r="B18" s="97">
        <v>42614</v>
      </c>
      <c r="C18" s="92">
        <v>3480</v>
      </c>
      <c r="D18" s="92">
        <v>163865</v>
      </c>
      <c r="E18" s="92"/>
      <c r="F18" s="92">
        <v>30000</v>
      </c>
      <c r="G18" s="92">
        <v>14164</v>
      </c>
      <c r="H18" s="92"/>
    </row>
    <row r="19" spans="1:8" ht="15.75">
      <c r="A19" s="96"/>
      <c r="B19" s="92"/>
      <c r="C19" s="92"/>
      <c r="D19" s="92"/>
      <c r="E19" s="92"/>
      <c r="F19" s="92"/>
      <c r="G19" s="92"/>
      <c r="H19" s="92"/>
    </row>
    <row r="20" spans="1:8" ht="15.75">
      <c r="A20" s="96">
        <v>8</v>
      </c>
      <c r="B20" s="97">
        <v>42644</v>
      </c>
      <c r="C20" s="92">
        <v>3480</v>
      </c>
      <c r="D20" s="92">
        <v>163865</v>
      </c>
      <c r="E20" s="92"/>
      <c r="F20" s="92">
        <v>30000</v>
      </c>
      <c r="G20" s="92">
        <v>14164</v>
      </c>
      <c r="H20" s="92"/>
    </row>
    <row r="21" spans="1:8" ht="15.75">
      <c r="A21" s="96"/>
      <c r="B21" s="92"/>
      <c r="C21" s="92"/>
      <c r="D21" s="92"/>
      <c r="E21" s="92"/>
      <c r="F21" s="92"/>
      <c r="G21" s="92"/>
      <c r="H21" s="92"/>
    </row>
    <row r="22" spans="1:8" ht="15.75">
      <c r="A22" s="96">
        <v>9</v>
      </c>
      <c r="B22" s="97">
        <v>42675</v>
      </c>
      <c r="C22" s="92">
        <v>3480</v>
      </c>
      <c r="D22" s="92">
        <v>163865</v>
      </c>
      <c r="E22" s="92"/>
      <c r="F22" s="92">
        <v>30000</v>
      </c>
      <c r="G22" s="92">
        <v>14164</v>
      </c>
      <c r="H22" s="92"/>
    </row>
    <row r="23" spans="1:8" ht="15.75">
      <c r="A23" s="96"/>
      <c r="B23" s="92"/>
      <c r="C23" s="92"/>
      <c r="D23" s="92"/>
      <c r="E23" s="92"/>
      <c r="F23" s="92"/>
      <c r="G23" s="92"/>
      <c r="H23" s="92"/>
    </row>
    <row r="24" spans="1:8" ht="15.75">
      <c r="A24" s="96">
        <v>10</v>
      </c>
      <c r="B24" s="97">
        <v>42705</v>
      </c>
      <c r="C24" s="92">
        <v>3480</v>
      </c>
      <c r="D24" s="92">
        <v>163865</v>
      </c>
      <c r="E24" s="92"/>
      <c r="F24" s="92">
        <v>30000</v>
      </c>
      <c r="G24" s="92">
        <v>14164</v>
      </c>
      <c r="H24" s="92"/>
    </row>
    <row r="25" spans="1:8" ht="15.75">
      <c r="A25" s="96"/>
      <c r="B25" s="92"/>
      <c r="C25" s="92"/>
      <c r="D25" s="92"/>
      <c r="E25" s="92"/>
      <c r="F25" s="92"/>
      <c r="G25" s="92"/>
      <c r="H25" s="92"/>
    </row>
    <row r="26" spans="1:8" ht="15.75">
      <c r="A26" s="96">
        <v>11</v>
      </c>
      <c r="B26" s="97">
        <v>42736</v>
      </c>
      <c r="C26" s="92">
        <v>3480</v>
      </c>
      <c r="D26" s="92">
        <v>168822</v>
      </c>
      <c r="E26" s="92"/>
      <c r="F26" s="92"/>
      <c r="G26" s="92">
        <v>14500</v>
      </c>
      <c r="H26" s="92"/>
    </row>
    <row r="27" spans="1:8" ht="15.75">
      <c r="A27" s="96"/>
      <c r="B27" s="92"/>
      <c r="C27" s="92"/>
      <c r="D27" s="92"/>
      <c r="E27" s="92"/>
      <c r="F27" s="92"/>
      <c r="G27" s="92"/>
      <c r="H27" s="92"/>
    </row>
    <row r="28" spans="1:8" ht="15.75">
      <c r="A28" s="96">
        <v>12</v>
      </c>
      <c r="B28" s="97">
        <v>42767</v>
      </c>
      <c r="C28" s="92">
        <v>3480</v>
      </c>
      <c r="D28" s="92">
        <v>168822</v>
      </c>
      <c r="E28" s="92"/>
      <c r="F28" s="92"/>
      <c r="G28" s="92">
        <v>14500</v>
      </c>
      <c r="H28" s="92"/>
    </row>
    <row r="29" spans="1:8" ht="15.75">
      <c r="A29" s="96"/>
      <c r="B29" s="92"/>
      <c r="C29" s="92"/>
      <c r="D29" s="92"/>
      <c r="E29" s="92"/>
      <c r="F29" s="92"/>
      <c r="G29" s="92"/>
      <c r="H29" s="92"/>
    </row>
    <row r="30" spans="1:8" ht="15.75">
      <c r="A30" s="96"/>
      <c r="B30" s="98" t="s">
        <v>107</v>
      </c>
      <c r="C30" s="98">
        <v>41760</v>
      </c>
      <c r="D30" s="98">
        <v>1945291</v>
      </c>
      <c r="E30" s="98"/>
      <c r="F30" s="98">
        <v>300000</v>
      </c>
      <c r="G30" s="98">
        <v>168984</v>
      </c>
      <c r="H30" s="92"/>
    </row>
    <row r="31" spans="1:8" ht="15.75">
      <c r="A31" s="96"/>
      <c r="B31" s="98"/>
      <c r="C31" s="92"/>
      <c r="D31" s="92"/>
      <c r="E31" s="92"/>
      <c r="F31" s="92"/>
      <c r="G31" s="92"/>
      <c r="H31" s="92"/>
    </row>
    <row r="32" spans="1:8" ht="25.5">
      <c r="A32" s="96"/>
      <c r="B32" s="99" t="s">
        <v>470</v>
      </c>
      <c r="C32" s="92"/>
      <c r="D32" s="92"/>
      <c r="E32" s="92"/>
      <c r="F32" s="92"/>
      <c r="G32" s="92"/>
      <c r="H32" s="92"/>
    </row>
    <row r="33" spans="1:8" ht="15.75">
      <c r="A33" s="96"/>
      <c r="B33" s="100" t="s">
        <v>107</v>
      </c>
      <c r="C33" s="98"/>
      <c r="D33" s="98">
        <v>0</v>
      </c>
      <c r="E33" s="98"/>
      <c r="F33" s="98">
        <v>0</v>
      </c>
      <c r="G33" s="98">
        <v>0</v>
      </c>
      <c r="H33" s="98"/>
    </row>
    <row r="34" spans="1:8" ht="31.5">
      <c r="A34" s="96"/>
      <c r="B34" s="101" t="s">
        <v>143</v>
      </c>
      <c r="C34" s="98">
        <v>41760</v>
      </c>
      <c r="D34" s="98">
        <v>1945291</v>
      </c>
      <c r="E34" s="98"/>
      <c r="F34" s="98">
        <v>300000</v>
      </c>
      <c r="G34" s="98">
        <v>168984</v>
      </c>
      <c r="H34" s="92">
        <v>0</v>
      </c>
    </row>
    <row r="35" spans="1:8" ht="15.75">
      <c r="A35" s="102"/>
      <c r="B35" s="103"/>
      <c r="C35" s="104"/>
      <c r="D35" s="104"/>
      <c r="E35" s="104"/>
      <c r="F35" s="104"/>
      <c r="G35" s="104"/>
      <c r="H35" s="105"/>
    </row>
    <row r="36" spans="1:8" ht="18.75">
      <c r="A36" s="93"/>
    </row>
    <row r="37" spans="1:8" ht="18.75">
      <c r="A37" s="93" t="s">
        <v>398</v>
      </c>
    </row>
    <row r="38" spans="1:8" ht="15.75">
      <c r="A38" s="94"/>
    </row>
    <row r="39" spans="1:8" ht="31.5">
      <c r="A39" s="95" t="s">
        <v>393</v>
      </c>
      <c r="B39" s="95" t="s">
        <v>394</v>
      </c>
      <c r="C39" s="95" t="s">
        <v>5</v>
      </c>
      <c r="D39" s="95" t="s">
        <v>395</v>
      </c>
      <c r="E39" s="95" t="s">
        <v>7</v>
      </c>
      <c r="F39" s="95" t="s">
        <v>8</v>
      </c>
      <c r="G39" s="95" t="s">
        <v>396</v>
      </c>
      <c r="H39" s="95" t="s">
        <v>397</v>
      </c>
    </row>
    <row r="40" spans="1:8" ht="15.75">
      <c r="A40" s="92"/>
      <c r="B40" s="92"/>
      <c r="C40" s="92"/>
      <c r="D40" s="92"/>
      <c r="E40" s="92"/>
      <c r="F40" s="92"/>
      <c r="G40" s="92"/>
      <c r="H40" s="92"/>
    </row>
    <row r="41" spans="1:8" ht="15.75">
      <c r="A41" s="96">
        <v>1</v>
      </c>
      <c r="B41" s="97">
        <v>42430</v>
      </c>
      <c r="C41" s="92">
        <v>3480</v>
      </c>
      <c r="D41" s="92">
        <v>128751</v>
      </c>
      <c r="E41" s="92">
        <v>798</v>
      </c>
      <c r="F41" s="92">
        <v>20000</v>
      </c>
      <c r="G41" s="92">
        <v>20000</v>
      </c>
      <c r="H41" s="92"/>
    </row>
    <row r="42" spans="1:8" ht="15.75">
      <c r="A42" s="96"/>
      <c r="B42" s="92"/>
      <c r="E42" s="92"/>
      <c r="F42" s="92"/>
      <c r="G42" s="92"/>
      <c r="H42" s="92"/>
    </row>
    <row r="43" spans="1:8" ht="15.75">
      <c r="A43" s="96">
        <v>2</v>
      </c>
      <c r="B43" s="97">
        <v>42461</v>
      </c>
      <c r="C43" s="92">
        <v>3480</v>
      </c>
      <c r="D43" s="92">
        <v>128751</v>
      </c>
      <c r="E43" s="92">
        <v>798</v>
      </c>
      <c r="F43" s="92">
        <v>20000</v>
      </c>
      <c r="G43" s="92">
        <v>20000</v>
      </c>
      <c r="H43" s="92"/>
    </row>
    <row r="44" spans="1:8" ht="15.75">
      <c r="A44" s="96"/>
      <c r="B44" s="92"/>
      <c r="C44" s="92"/>
      <c r="D44" s="92"/>
      <c r="E44" s="92"/>
      <c r="F44" s="92"/>
      <c r="G44" s="92"/>
      <c r="H44" s="92"/>
    </row>
    <row r="45" spans="1:8" ht="15.75">
      <c r="A45" s="96">
        <v>3</v>
      </c>
      <c r="B45" s="97">
        <v>42491</v>
      </c>
      <c r="C45" s="92">
        <v>3480</v>
      </c>
      <c r="D45" s="92">
        <v>128751</v>
      </c>
      <c r="E45" s="92">
        <v>798</v>
      </c>
      <c r="F45" s="92">
        <v>20000</v>
      </c>
      <c r="G45" s="92">
        <v>20000</v>
      </c>
      <c r="H45" s="92"/>
    </row>
    <row r="46" spans="1:8" ht="15.75">
      <c r="A46" s="96"/>
      <c r="B46" s="92"/>
      <c r="C46" s="92"/>
      <c r="D46" s="92"/>
      <c r="E46" s="92"/>
      <c r="F46" s="92"/>
      <c r="G46" s="92"/>
      <c r="H46" s="92"/>
    </row>
    <row r="47" spans="1:8" ht="15.75">
      <c r="A47" s="96">
        <v>4</v>
      </c>
      <c r="B47" s="97">
        <v>42522</v>
      </c>
      <c r="C47" s="92">
        <v>3480</v>
      </c>
      <c r="D47" s="92">
        <v>132178</v>
      </c>
      <c r="E47" s="92">
        <v>798</v>
      </c>
      <c r="F47" s="92">
        <v>20000</v>
      </c>
      <c r="G47" s="92">
        <v>20000</v>
      </c>
      <c r="H47" s="92"/>
    </row>
    <row r="48" spans="1:8" ht="15.75">
      <c r="A48" s="96"/>
      <c r="B48" s="92"/>
      <c r="C48" s="92"/>
      <c r="D48" s="92"/>
      <c r="E48" s="92"/>
      <c r="F48" s="92"/>
      <c r="G48" s="92"/>
      <c r="H48" s="92"/>
    </row>
    <row r="49" spans="1:8" ht="15.75">
      <c r="A49" s="96">
        <v>5</v>
      </c>
      <c r="B49" s="97">
        <v>42552</v>
      </c>
      <c r="C49" s="92">
        <v>3480</v>
      </c>
      <c r="D49" s="92">
        <v>136048</v>
      </c>
      <c r="E49" s="92">
        <v>798</v>
      </c>
      <c r="F49" s="92">
        <v>20000</v>
      </c>
      <c r="G49" s="92">
        <v>23532</v>
      </c>
      <c r="H49" s="92">
        <v>2100</v>
      </c>
    </row>
    <row r="50" spans="1:8" ht="15.75">
      <c r="A50" s="96"/>
      <c r="B50" s="92"/>
      <c r="C50" s="92"/>
      <c r="D50" s="92"/>
      <c r="E50" s="92"/>
      <c r="F50" s="92"/>
      <c r="G50" s="92"/>
      <c r="H50" s="92"/>
    </row>
    <row r="51" spans="1:8" ht="15.75">
      <c r="A51" s="96">
        <v>6</v>
      </c>
      <c r="B51" s="97">
        <v>42583</v>
      </c>
      <c r="C51" s="92">
        <v>3480</v>
      </c>
      <c r="D51" s="92">
        <v>136048</v>
      </c>
      <c r="E51" s="92">
        <v>798</v>
      </c>
      <c r="F51" s="92">
        <v>20000</v>
      </c>
      <c r="G51" s="92">
        <v>23532</v>
      </c>
      <c r="H51" s="92"/>
    </row>
    <row r="52" spans="1:8" ht="15.75">
      <c r="A52" s="96"/>
      <c r="B52" s="92"/>
      <c r="C52" s="92"/>
      <c r="D52" s="92"/>
      <c r="E52" s="92"/>
      <c r="F52" s="92"/>
      <c r="G52" s="92"/>
      <c r="H52" s="92"/>
    </row>
    <row r="53" spans="1:8" ht="15.75">
      <c r="A53" s="96">
        <v>7</v>
      </c>
      <c r="B53" s="97">
        <v>42614</v>
      </c>
      <c r="C53" s="92">
        <v>3480</v>
      </c>
      <c r="D53" s="92">
        <v>136048</v>
      </c>
      <c r="E53" s="92">
        <v>798</v>
      </c>
      <c r="F53" s="92">
        <v>20000</v>
      </c>
      <c r="G53" s="92">
        <v>23532</v>
      </c>
      <c r="H53" s="92"/>
    </row>
    <row r="54" spans="1:8" ht="15.75">
      <c r="A54" s="96"/>
      <c r="B54" s="92"/>
      <c r="C54" s="92"/>
      <c r="D54" s="92"/>
      <c r="E54" s="92"/>
      <c r="F54" s="92"/>
      <c r="G54" s="92"/>
      <c r="H54" s="92"/>
    </row>
    <row r="55" spans="1:8" ht="15.75">
      <c r="A55" s="96">
        <v>8</v>
      </c>
      <c r="B55" s="97">
        <v>42644</v>
      </c>
      <c r="C55" s="92">
        <v>3480</v>
      </c>
      <c r="D55" s="92">
        <v>136048</v>
      </c>
      <c r="E55" s="92">
        <v>798</v>
      </c>
      <c r="F55" s="92">
        <v>20000</v>
      </c>
      <c r="G55" s="92">
        <v>23532</v>
      </c>
      <c r="H55" s="92"/>
    </row>
    <row r="56" spans="1:8" ht="15.75">
      <c r="A56" s="96"/>
      <c r="B56" s="92"/>
      <c r="C56" s="92"/>
      <c r="D56" s="92"/>
      <c r="E56" s="92"/>
      <c r="F56" s="92"/>
      <c r="G56" s="92"/>
      <c r="H56" s="92"/>
    </row>
    <row r="57" spans="1:8" ht="15.75">
      <c r="A57" s="96">
        <v>9</v>
      </c>
      <c r="B57" s="97">
        <v>42675</v>
      </c>
      <c r="C57" s="92">
        <v>3480</v>
      </c>
      <c r="D57" s="92">
        <v>136048</v>
      </c>
      <c r="E57" s="92">
        <v>798</v>
      </c>
      <c r="F57" s="92">
        <v>20000</v>
      </c>
      <c r="G57" s="92">
        <v>23532</v>
      </c>
      <c r="H57" s="92"/>
    </row>
    <row r="58" spans="1:8" ht="15.75">
      <c r="A58" s="96"/>
      <c r="B58" s="92"/>
      <c r="C58" s="92"/>
      <c r="D58" s="92"/>
      <c r="E58" s="92"/>
      <c r="F58" s="92"/>
      <c r="G58" s="92"/>
      <c r="H58" s="92"/>
    </row>
    <row r="59" spans="1:8" ht="15.75">
      <c r="A59" s="96">
        <v>10</v>
      </c>
      <c r="B59" s="97">
        <v>42705</v>
      </c>
      <c r="C59" s="92">
        <v>3480</v>
      </c>
      <c r="D59" s="92">
        <v>136048</v>
      </c>
      <c r="E59" s="92">
        <v>798</v>
      </c>
      <c r="F59" s="92">
        <v>20000</v>
      </c>
      <c r="G59" s="92">
        <v>23532</v>
      </c>
      <c r="H59" s="92"/>
    </row>
    <row r="60" spans="1:8" ht="15.75">
      <c r="A60" s="96"/>
      <c r="B60" s="92"/>
      <c r="C60" s="92"/>
      <c r="D60" s="92"/>
      <c r="E60" s="92"/>
      <c r="F60" s="92"/>
      <c r="G60" s="92"/>
      <c r="H60" s="92"/>
    </row>
    <row r="61" spans="1:8" ht="15.75">
      <c r="A61" s="96">
        <v>11</v>
      </c>
      <c r="B61" s="97">
        <v>42736</v>
      </c>
      <c r="C61" s="92">
        <v>3480</v>
      </c>
      <c r="D61" s="92">
        <v>140166</v>
      </c>
      <c r="E61" s="92">
        <v>798</v>
      </c>
      <c r="F61" s="92"/>
      <c r="G61" s="92">
        <v>24000</v>
      </c>
      <c r="H61" s="92">
        <v>2100</v>
      </c>
    </row>
    <row r="62" spans="1:8" ht="15.75">
      <c r="A62" s="96"/>
      <c r="B62" s="92"/>
      <c r="C62" s="92"/>
      <c r="D62" s="92"/>
      <c r="E62" s="92"/>
      <c r="F62" s="92"/>
      <c r="G62" s="92"/>
      <c r="H62" s="92"/>
    </row>
    <row r="63" spans="1:8" ht="15.75">
      <c r="A63" s="96">
        <v>12</v>
      </c>
      <c r="B63" s="97">
        <v>42767</v>
      </c>
      <c r="C63" s="92">
        <v>3480</v>
      </c>
      <c r="D63" s="92">
        <v>140166</v>
      </c>
      <c r="E63" s="92">
        <v>798</v>
      </c>
      <c r="F63" s="92"/>
      <c r="G63" s="92">
        <v>24000</v>
      </c>
      <c r="H63" s="92"/>
    </row>
    <row r="64" spans="1:8" ht="15.75">
      <c r="A64" s="96"/>
      <c r="B64" s="92"/>
      <c r="C64" s="92"/>
      <c r="D64" s="92"/>
      <c r="E64" s="92"/>
      <c r="F64" s="92"/>
      <c r="G64" s="92"/>
      <c r="H64" s="92"/>
    </row>
    <row r="65" spans="1:8" ht="15.75">
      <c r="A65" s="96"/>
      <c r="B65" s="98" t="s">
        <v>107</v>
      </c>
      <c r="C65" s="98">
        <v>41760</v>
      </c>
      <c r="D65" s="98">
        <v>1615051</v>
      </c>
      <c r="E65" s="98">
        <v>9576</v>
      </c>
      <c r="F65" s="98">
        <v>200000</v>
      </c>
      <c r="G65" s="98">
        <v>269192</v>
      </c>
      <c r="H65" s="98">
        <v>4200</v>
      </c>
    </row>
    <row r="66" spans="1:8" ht="15.75">
      <c r="A66" s="96"/>
      <c r="B66" s="98"/>
      <c r="C66" s="92"/>
      <c r="D66" s="92"/>
      <c r="E66" s="92"/>
      <c r="F66" s="92"/>
      <c r="G66" s="92"/>
      <c r="H66" s="92"/>
    </row>
    <row r="67" spans="1:8" ht="25.5">
      <c r="A67" s="96"/>
      <c r="B67" s="99" t="s">
        <v>470</v>
      </c>
      <c r="C67" s="92"/>
      <c r="D67" s="92"/>
      <c r="E67" s="92"/>
      <c r="F67" s="92"/>
      <c r="G67" s="92"/>
      <c r="H67" s="92"/>
    </row>
    <row r="68" spans="1:8" ht="15.75">
      <c r="A68" s="96"/>
      <c r="B68" s="100" t="s">
        <v>107</v>
      </c>
      <c r="C68" s="92"/>
      <c r="D68" s="98">
        <v>0</v>
      </c>
      <c r="E68" s="98"/>
      <c r="F68" s="98">
        <v>0</v>
      </c>
      <c r="G68" s="98">
        <v>0</v>
      </c>
      <c r="H68" s="98">
        <v>0</v>
      </c>
    </row>
    <row r="69" spans="1:8" ht="31.5">
      <c r="A69" s="96"/>
      <c r="B69" s="101" t="s">
        <v>143</v>
      </c>
      <c r="C69" s="98">
        <v>41760</v>
      </c>
      <c r="D69" s="98">
        <v>1615051</v>
      </c>
      <c r="E69" s="98">
        <v>9576</v>
      </c>
      <c r="F69" s="98">
        <v>200000</v>
      </c>
      <c r="G69" s="98">
        <v>269192</v>
      </c>
      <c r="H69" s="106">
        <v>4200</v>
      </c>
    </row>
    <row r="73" spans="1:8" ht="18.75">
      <c r="A73" s="93" t="s">
        <v>399</v>
      </c>
    </row>
    <row r="74" spans="1:8" ht="15.75">
      <c r="A74" s="94"/>
    </row>
    <row r="75" spans="1:8" ht="31.5">
      <c r="A75" s="95" t="s">
        <v>393</v>
      </c>
      <c r="B75" s="95" t="s">
        <v>394</v>
      </c>
      <c r="C75" s="95" t="s">
        <v>5</v>
      </c>
      <c r="D75" s="95" t="s">
        <v>395</v>
      </c>
      <c r="E75" s="95" t="s">
        <v>7</v>
      </c>
      <c r="F75" s="95" t="s">
        <v>8</v>
      </c>
      <c r="G75" s="95" t="s">
        <v>396</v>
      </c>
      <c r="H75" s="95" t="s">
        <v>397</v>
      </c>
    </row>
    <row r="76" spans="1:8" ht="15.75">
      <c r="A76" s="92"/>
      <c r="B76" s="92"/>
      <c r="C76" s="92"/>
      <c r="D76" s="92"/>
      <c r="E76" s="92"/>
      <c r="F76" s="92"/>
      <c r="G76" s="92"/>
      <c r="H76" s="92"/>
    </row>
    <row r="77" spans="1:8" ht="15.75">
      <c r="A77" s="96">
        <v>1</v>
      </c>
      <c r="B77" s="97">
        <v>42430</v>
      </c>
      <c r="C77" s="92">
        <v>1620</v>
      </c>
      <c r="D77" s="92">
        <v>56680</v>
      </c>
      <c r="E77" s="92"/>
      <c r="F77" s="92">
        <v>6000</v>
      </c>
      <c r="G77" s="92"/>
      <c r="H77" s="92"/>
    </row>
    <row r="78" spans="1:8" ht="15.75">
      <c r="A78" s="96"/>
      <c r="B78" s="92"/>
      <c r="C78" s="81"/>
      <c r="D78" s="81"/>
      <c r="E78" s="92"/>
      <c r="F78" s="92"/>
      <c r="G78" s="92"/>
      <c r="H78" s="92"/>
    </row>
    <row r="79" spans="1:8" ht="15.75">
      <c r="A79" s="96">
        <v>2</v>
      </c>
      <c r="B79" s="97">
        <v>42461</v>
      </c>
      <c r="C79" s="92">
        <v>1620</v>
      </c>
      <c r="D79" s="92">
        <v>56680</v>
      </c>
      <c r="E79" s="92"/>
      <c r="F79" s="92">
        <v>6000</v>
      </c>
      <c r="G79" s="92"/>
      <c r="H79" s="92"/>
    </row>
    <row r="80" spans="1:8" ht="15.75">
      <c r="A80" s="96"/>
      <c r="B80" s="92"/>
      <c r="C80" s="92"/>
      <c r="D80" s="92"/>
      <c r="E80" s="92"/>
      <c r="F80" s="92"/>
      <c r="G80" s="92"/>
      <c r="H80" s="92"/>
    </row>
    <row r="81" spans="1:8" ht="15.75">
      <c r="A81" s="96">
        <v>3</v>
      </c>
      <c r="B81" s="97">
        <v>42491</v>
      </c>
      <c r="C81" s="92">
        <v>1620</v>
      </c>
      <c r="D81" s="92">
        <v>56680</v>
      </c>
      <c r="E81" s="92"/>
      <c r="F81" s="92">
        <v>2000</v>
      </c>
      <c r="G81" s="92"/>
      <c r="H81" s="92"/>
    </row>
    <row r="82" spans="1:8" ht="15.75">
      <c r="A82" s="96"/>
      <c r="B82" s="92"/>
      <c r="C82" s="92"/>
      <c r="D82" s="92"/>
      <c r="E82" s="92"/>
      <c r="F82" s="92"/>
      <c r="G82" s="92"/>
      <c r="H82" s="92"/>
    </row>
    <row r="83" spans="1:8" ht="15.75">
      <c r="A83" s="96">
        <v>4</v>
      </c>
      <c r="B83" s="97">
        <v>42522</v>
      </c>
      <c r="C83" s="92">
        <v>1620</v>
      </c>
      <c r="D83" s="92">
        <v>58183</v>
      </c>
      <c r="E83" s="92"/>
      <c r="F83" s="92">
        <v>2000</v>
      </c>
      <c r="G83" s="92"/>
      <c r="H83" s="92"/>
    </row>
    <row r="84" spans="1:8" ht="15.75">
      <c r="A84" s="96"/>
      <c r="B84" s="92"/>
      <c r="C84" s="92"/>
      <c r="D84" s="92"/>
      <c r="E84" s="92"/>
      <c r="F84" s="92"/>
      <c r="G84" s="92"/>
      <c r="H84" s="92"/>
    </row>
    <row r="85" spans="1:8" ht="15.75">
      <c r="A85" s="96">
        <v>5</v>
      </c>
      <c r="B85" s="97">
        <v>42552</v>
      </c>
      <c r="C85" s="92">
        <v>1620</v>
      </c>
      <c r="D85" s="92">
        <v>62578</v>
      </c>
      <c r="E85" s="92"/>
      <c r="F85" s="92">
        <v>2000</v>
      </c>
      <c r="G85" s="92"/>
      <c r="H85" s="92">
        <v>2100</v>
      </c>
    </row>
    <row r="86" spans="1:8" ht="15.75">
      <c r="A86" s="96"/>
      <c r="B86" s="92"/>
      <c r="C86" s="92"/>
      <c r="D86" s="92"/>
      <c r="E86" s="92"/>
      <c r="F86" s="92"/>
      <c r="G86" s="92"/>
      <c r="H86" s="92"/>
    </row>
    <row r="87" spans="1:8" ht="15.75">
      <c r="A87" s="96">
        <v>6</v>
      </c>
      <c r="B87" s="97">
        <v>42583</v>
      </c>
      <c r="C87" s="92">
        <v>1620</v>
      </c>
      <c r="D87" s="92">
        <v>62578</v>
      </c>
      <c r="E87" s="92"/>
      <c r="F87" s="92">
        <v>2000</v>
      </c>
      <c r="G87" s="92"/>
      <c r="H87" s="92"/>
    </row>
    <row r="88" spans="1:8" ht="15.75">
      <c r="A88" s="96"/>
      <c r="B88" s="92"/>
      <c r="C88" s="92"/>
      <c r="D88" s="92"/>
      <c r="E88" s="92"/>
      <c r="F88" s="92"/>
      <c r="G88" s="92"/>
      <c r="H88" s="92"/>
    </row>
    <row r="89" spans="1:8" ht="15.75">
      <c r="A89" s="96">
        <v>7</v>
      </c>
      <c r="B89" s="97">
        <v>42614</v>
      </c>
      <c r="C89" s="92">
        <v>1620</v>
      </c>
      <c r="D89" s="92">
        <v>62578</v>
      </c>
      <c r="E89" s="92"/>
      <c r="F89" s="92">
        <v>2000</v>
      </c>
      <c r="G89" s="92"/>
      <c r="H89" s="92"/>
    </row>
    <row r="90" spans="1:8" ht="15.75">
      <c r="A90" s="96"/>
      <c r="B90" s="92"/>
      <c r="C90" s="92"/>
      <c r="D90" s="92"/>
      <c r="E90" s="92"/>
      <c r="F90" s="92"/>
      <c r="G90" s="92"/>
      <c r="H90" s="92"/>
    </row>
    <row r="91" spans="1:8" ht="15.75">
      <c r="A91" s="96">
        <v>8</v>
      </c>
      <c r="B91" s="97">
        <v>42644</v>
      </c>
      <c r="C91" s="92">
        <v>1620</v>
      </c>
      <c r="D91" s="92">
        <v>62578</v>
      </c>
      <c r="E91" s="92"/>
      <c r="F91" s="92">
        <v>2000</v>
      </c>
      <c r="G91" s="92"/>
      <c r="H91" s="92"/>
    </row>
    <row r="92" spans="1:8" ht="15.75">
      <c r="A92" s="96"/>
      <c r="B92" s="92"/>
      <c r="C92" s="92"/>
      <c r="D92" s="92"/>
      <c r="E92" s="92"/>
      <c r="F92" s="92"/>
      <c r="G92" s="92"/>
      <c r="H92" s="92"/>
    </row>
    <row r="93" spans="1:8" ht="15.75">
      <c r="A93" s="96">
        <v>9</v>
      </c>
      <c r="B93" s="97">
        <v>42675</v>
      </c>
      <c r="C93" s="92">
        <v>1620</v>
      </c>
      <c r="D93" s="92">
        <v>62578</v>
      </c>
      <c r="E93" s="92"/>
      <c r="F93" s="92">
        <v>2000</v>
      </c>
      <c r="G93" s="92"/>
      <c r="H93" s="92"/>
    </row>
    <row r="94" spans="1:8" ht="15.75">
      <c r="A94" s="96"/>
      <c r="B94" s="92"/>
      <c r="C94" s="92"/>
      <c r="D94" s="92"/>
      <c r="E94" s="92"/>
      <c r="F94" s="92"/>
      <c r="G94" s="92"/>
      <c r="H94" s="92"/>
    </row>
    <row r="95" spans="1:8" ht="15.75">
      <c r="A95" s="96">
        <v>10</v>
      </c>
      <c r="B95" s="97">
        <v>42705</v>
      </c>
      <c r="C95" s="92">
        <v>1620</v>
      </c>
      <c r="D95" s="92">
        <v>62578</v>
      </c>
      <c r="E95" s="92"/>
      <c r="F95" s="92">
        <v>2000</v>
      </c>
      <c r="G95" s="92"/>
      <c r="H95" s="92"/>
    </row>
    <row r="96" spans="1:8" ht="15.75">
      <c r="A96" s="96"/>
      <c r="B96" s="92"/>
      <c r="C96" s="92"/>
      <c r="D96" s="92"/>
      <c r="E96" s="92"/>
      <c r="F96" s="92"/>
      <c r="G96" s="92"/>
      <c r="H96" s="92"/>
    </row>
    <row r="97" spans="1:8" ht="15.75">
      <c r="A97" s="96">
        <v>11</v>
      </c>
      <c r="B97" s="97">
        <v>42736</v>
      </c>
      <c r="C97" s="92">
        <v>1620</v>
      </c>
      <c r="D97" s="92">
        <v>64458</v>
      </c>
      <c r="E97" s="92"/>
      <c r="F97" s="92"/>
      <c r="G97" s="92"/>
      <c r="H97" s="92">
        <v>2100</v>
      </c>
    </row>
    <row r="98" spans="1:8" ht="15.75">
      <c r="A98" s="96"/>
      <c r="B98" s="92"/>
      <c r="C98" s="92"/>
      <c r="D98" s="92"/>
      <c r="E98" s="92"/>
      <c r="F98" s="92"/>
      <c r="G98" s="92"/>
      <c r="H98" s="92"/>
    </row>
    <row r="99" spans="1:8" ht="15.75">
      <c r="A99" s="96">
        <v>12</v>
      </c>
      <c r="B99" s="97">
        <v>42767</v>
      </c>
      <c r="C99" s="92">
        <v>1620</v>
      </c>
      <c r="D99" s="92">
        <v>64458</v>
      </c>
      <c r="E99" s="92"/>
      <c r="F99" s="92"/>
      <c r="G99" s="92"/>
      <c r="H99" s="92"/>
    </row>
    <row r="100" spans="1:8" ht="15.75">
      <c r="A100" s="96"/>
      <c r="B100" s="92"/>
      <c r="C100" s="92"/>
      <c r="D100" s="92"/>
      <c r="E100" s="92"/>
      <c r="F100" s="92"/>
      <c r="G100" s="92"/>
      <c r="H100" s="92"/>
    </row>
    <row r="101" spans="1:8" ht="15.75">
      <c r="A101" s="96"/>
      <c r="B101" s="98" t="s">
        <v>107</v>
      </c>
      <c r="C101" s="98">
        <v>19440</v>
      </c>
      <c r="D101" s="98">
        <v>732607</v>
      </c>
      <c r="E101" s="98"/>
      <c r="F101" s="98">
        <v>28000</v>
      </c>
      <c r="G101" s="98"/>
      <c r="H101" s="98">
        <v>4200</v>
      </c>
    </row>
    <row r="102" spans="1:8" ht="15.75">
      <c r="A102" s="96"/>
      <c r="B102" s="98"/>
      <c r="C102" s="92"/>
      <c r="D102" s="92"/>
      <c r="E102" s="92"/>
      <c r="F102" s="92"/>
      <c r="G102" s="92"/>
      <c r="H102" s="92"/>
    </row>
    <row r="103" spans="1:8" ht="25.5">
      <c r="A103" s="96"/>
      <c r="B103" s="99" t="s">
        <v>470</v>
      </c>
      <c r="C103" s="92"/>
      <c r="D103" s="92"/>
      <c r="E103" s="92"/>
      <c r="F103" s="92"/>
      <c r="G103" s="92"/>
      <c r="H103" s="92"/>
    </row>
    <row r="104" spans="1:8" ht="15.75">
      <c r="A104" s="96"/>
      <c r="B104" s="101" t="s">
        <v>107</v>
      </c>
      <c r="D104" s="98">
        <v>0</v>
      </c>
      <c r="E104" s="92"/>
      <c r="F104" s="98">
        <v>0</v>
      </c>
      <c r="G104" s="98"/>
      <c r="H104" s="92"/>
    </row>
    <row r="105" spans="1:8" ht="31.5">
      <c r="A105" s="96"/>
      <c r="B105" s="101" t="s">
        <v>143</v>
      </c>
      <c r="C105" s="98">
        <v>19440</v>
      </c>
      <c r="D105" s="98">
        <v>732607</v>
      </c>
      <c r="E105" s="98">
        <v>0</v>
      </c>
      <c r="F105" s="98">
        <v>28000</v>
      </c>
      <c r="G105" s="98">
        <v>0</v>
      </c>
      <c r="H105" s="98">
        <v>4200</v>
      </c>
    </row>
    <row r="109" spans="1:8" ht="18.75">
      <c r="A109" s="93" t="s">
        <v>400</v>
      </c>
    </row>
    <row r="110" spans="1:8" ht="15.75">
      <c r="A110" s="94"/>
    </row>
    <row r="111" spans="1:8" ht="31.5">
      <c r="A111" s="95" t="s">
        <v>393</v>
      </c>
      <c r="B111" s="95" t="s">
        <v>394</v>
      </c>
      <c r="C111" s="95" t="s">
        <v>5</v>
      </c>
      <c r="D111" s="95" t="s">
        <v>395</v>
      </c>
      <c r="E111" s="95" t="s">
        <v>7</v>
      </c>
      <c r="F111" s="95" t="s">
        <v>8</v>
      </c>
      <c r="G111" s="95" t="s">
        <v>396</v>
      </c>
      <c r="H111" s="95" t="s">
        <v>397</v>
      </c>
    </row>
    <row r="112" spans="1:8" ht="15.75">
      <c r="A112" s="92"/>
      <c r="B112" s="92"/>
      <c r="C112" s="92"/>
      <c r="D112" s="92"/>
      <c r="E112" s="92"/>
      <c r="F112" s="92"/>
      <c r="G112" s="92"/>
      <c r="H112" s="92"/>
    </row>
    <row r="113" spans="1:8" ht="15.75">
      <c r="A113" s="96">
        <v>1</v>
      </c>
      <c r="B113" s="97">
        <v>42430</v>
      </c>
      <c r="C113" s="92">
        <v>3480</v>
      </c>
      <c r="D113" s="92">
        <v>128751</v>
      </c>
      <c r="E113" s="92">
        <v>1262</v>
      </c>
      <c r="F113" s="92">
        <v>20000</v>
      </c>
      <c r="G113" s="92">
        <v>5711</v>
      </c>
      <c r="H113" s="92"/>
    </row>
    <row r="114" spans="1:8" ht="15.75">
      <c r="A114" s="96"/>
      <c r="B114" s="92"/>
      <c r="C114" s="81"/>
      <c r="D114" s="81"/>
      <c r="E114" s="92"/>
      <c r="F114" s="92"/>
      <c r="G114" s="92"/>
      <c r="H114" s="92"/>
    </row>
    <row r="115" spans="1:8" ht="15.75">
      <c r="A115" s="96">
        <v>2</v>
      </c>
      <c r="B115" s="97">
        <v>42461</v>
      </c>
      <c r="C115" s="92">
        <v>3480</v>
      </c>
      <c r="D115" s="92">
        <v>128751</v>
      </c>
      <c r="E115" s="92">
        <v>1262</v>
      </c>
      <c r="F115" s="92">
        <v>20000</v>
      </c>
      <c r="G115" s="92">
        <v>5711</v>
      </c>
      <c r="H115" s="92"/>
    </row>
    <row r="116" spans="1:8" ht="15.75">
      <c r="A116" s="96"/>
      <c r="B116" s="92"/>
      <c r="C116" s="81"/>
      <c r="D116" s="81"/>
      <c r="E116" s="92"/>
      <c r="F116" s="92"/>
      <c r="G116" s="92"/>
      <c r="H116" s="92"/>
    </row>
    <row r="117" spans="1:8" ht="15.75">
      <c r="A117" s="96">
        <v>3</v>
      </c>
      <c r="B117" s="97">
        <v>42491</v>
      </c>
      <c r="C117" s="92">
        <v>3480</v>
      </c>
      <c r="D117" s="92">
        <v>128751</v>
      </c>
      <c r="E117" s="92">
        <v>1262</v>
      </c>
      <c r="F117" s="92">
        <v>20000</v>
      </c>
      <c r="G117" s="92">
        <v>5711</v>
      </c>
      <c r="H117" s="92"/>
    </row>
    <row r="118" spans="1:8" ht="15.75">
      <c r="A118" s="96"/>
      <c r="B118" s="92"/>
      <c r="C118" s="81"/>
      <c r="D118" s="81"/>
      <c r="E118" s="92"/>
      <c r="F118" s="92"/>
      <c r="G118" s="92"/>
      <c r="H118" s="92"/>
    </row>
    <row r="119" spans="1:8" ht="15.75">
      <c r="A119" s="96">
        <v>4</v>
      </c>
      <c r="B119" s="97">
        <v>42522</v>
      </c>
      <c r="C119" s="92">
        <v>3480</v>
      </c>
      <c r="D119" s="92">
        <v>132178</v>
      </c>
      <c r="E119" s="92">
        <v>1262</v>
      </c>
      <c r="F119" s="92">
        <v>20000</v>
      </c>
      <c r="G119" s="92">
        <v>5711</v>
      </c>
      <c r="H119" s="92"/>
    </row>
    <row r="120" spans="1:8" ht="15.75">
      <c r="A120" s="96"/>
      <c r="B120" s="92"/>
      <c r="C120" s="92"/>
      <c r="D120" s="92"/>
      <c r="E120" s="92"/>
      <c r="F120" s="92"/>
      <c r="G120" s="92"/>
      <c r="H120" s="92"/>
    </row>
    <row r="121" spans="1:8" ht="15.75">
      <c r="A121" s="96">
        <v>5</v>
      </c>
      <c r="B121" s="97">
        <v>42552</v>
      </c>
      <c r="C121" s="92">
        <v>3480</v>
      </c>
      <c r="D121" s="92">
        <v>136048</v>
      </c>
      <c r="E121" s="92">
        <v>1262</v>
      </c>
      <c r="F121" s="92">
        <v>20000</v>
      </c>
      <c r="G121" s="92">
        <v>5883</v>
      </c>
      <c r="H121" s="92">
        <v>2100</v>
      </c>
    </row>
    <row r="122" spans="1:8" ht="15.75">
      <c r="A122" s="96"/>
      <c r="B122" s="92"/>
      <c r="C122" s="92"/>
      <c r="D122" s="81"/>
      <c r="E122" s="92"/>
      <c r="F122" s="92"/>
      <c r="G122" s="92"/>
      <c r="H122" s="92"/>
    </row>
    <row r="123" spans="1:8" ht="15.75">
      <c r="A123" s="96">
        <v>6</v>
      </c>
      <c r="B123" s="97">
        <v>42583</v>
      </c>
      <c r="C123" s="92">
        <v>3480</v>
      </c>
      <c r="D123" s="92">
        <v>136048</v>
      </c>
      <c r="E123" s="92">
        <v>1262</v>
      </c>
      <c r="F123" s="92">
        <v>20000</v>
      </c>
      <c r="G123" s="92">
        <v>5883</v>
      </c>
      <c r="H123" s="92"/>
    </row>
    <row r="124" spans="1:8" ht="15.75">
      <c r="A124" s="96"/>
      <c r="B124" s="92"/>
      <c r="C124" s="92"/>
      <c r="D124" s="92"/>
      <c r="E124" s="92"/>
      <c r="F124" s="92"/>
      <c r="G124" s="92"/>
      <c r="H124" s="92"/>
    </row>
    <row r="125" spans="1:8" ht="15.75">
      <c r="A125" s="96">
        <v>7</v>
      </c>
      <c r="B125" s="97">
        <v>42614</v>
      </c>
      <c r="C125" s="92">
        <v>3480</v>
      </c>
      <c r="D125" s="92">
        <v>136048</v>
      </c>
      <c r="E125" s="92">
        <v>1262</v>
      </c>
      <c r="F125" s="92">
        <v>20000</v>
      </c>
      <c r="G125" s="92">
        <v>5883</v>
      </c>
      <c r="H125" s="92"/>
    </row>
    <row r="126" spans="1:8" ht="15.75">
      <c r="A126" s="96"/>
      <c r="B126" s="92"/>
      <c r="C126" s="92"/>
      <c r="D126" s="81"/>
      <c r="E126" s="92"/>
      <c r="F126" s="92"/>
      <c r="G126" s="92"/>
      <c r="H126" s="92"/>
    </row>
    <row r="127" spans="1:8" ht="15.75">
      <c r="A127" s="96">
        <v>8</v>
      </c>
      <c r="B127" s="97">
        <v>42644</v>
      </c>
      <c r="C127" s="92">
        <v>3480</v>
      </c>
      <c r="D127" s="92">
        <v>136048</v>
      </c>
      <c r="E127" s="92">
        <v>1262</v>
      </c>
      <c r="F127" s="92">
        <v>20000</v>
      </c>
      <c r="G127" s="92">
        <v>5883</v>
      </c>
      <c r="H127" s="92"/>
    </row>
    <row r="128" spans="1:8" ht="15.75">
      <c r="A128" s="96"/>
      <c r="B128" s="92"/>
      <c r="C128" s="92"/>
      <c r="D128" s="92"/>
      <c r="E128" s="92"/>
      <c r="F128" s="92"/>
      <c r="G128" s="92"/>
      <c r="H128" s="92"/>
    </row>
    <row r="129" spans="1:8" ht="15.75">
      <c r="A129" s="96">
        <v>9</v>
      </c>
      <c r="B129" s="97">
        <v>42675</v>
      </c>
      <c r="C129" s="92">
        <v>3480</v>
      </c>
      <c r="D129" s="92">
        <v>136048</v>
      </c>
      <c r="E129" s="92">
        <v>1962</v>
      </c>
      <c r="F129" s="92">
        <v>20000</v>
      </c>
      <c r="G129" s="92">
        <v>11766</v>
      </c>
      <c r="H129" s="92"/>
    </row>
    <row r="130" spans="1:8" ht="15.75">
      <c r="A130" s="96"/>
      <c r="B130" s="92"/>
      <c r="C130" s="92"/>
      <c r="D130" s="92"/>
      <c r="E130" s="92"/>
      <c r="F130" s="92"/>
      <c r="G130" s="92"/>
      <c r="H130" s="92"/>
    </row>
    <row r="131" spans="1:8" ht="15.75">
      <c r="A131" s="96">
        <v>10</v>
      </c>
      <c r="B131" s="97">
        <v>42705</v>
      </c>
      <c r="C131" s="92">
        <v>3480</v>
      </c>
      <c r="D131" s="92">
        <v>136048</v>
      </c>
      <c r="E131" s="92">
        <v>1262</v>
      </c>
      <c r="F131" s="92">
        <v>20000</v>
      </c>
      <c r="G131" s="92">
        <v>11766</v>
      </c>
      <c r="H131" s="92"/>
    </row>
    <row r="132" spans="1:8" ht="15.75">
      <c r="A132" s="96"/>
      <c r="B132" s="92"/>
      <c r="C132" s="92"/>
      <c r="D132" s="92"/>
      <c r="E132" s="92"/>
      <c r="F132" s="92"/>
      <c r="G132" s="92"/>
      <c r="H132" s="92"/>
    </row>
    <row r="133" spans="1:8" ht="15.75">
      <c r="A133" s="96">
        <v>11</v>
      </c>
      <c r="B133" s="97">
        <v>42736</v>
      </c>
      <c r="C133" s="92">
        <v>3480</v>
      </c>
      <c r="D133" s="92">
        <v>140166</v>
      </c>
      <c r="E133" s="92">
        <v>1262</v>
      </c>
      <c r="F133" s="92"/>
      <c r="G133" s="92">
        <v>12000</v>
      </c>
      <c r="H133" s="92">
        <v>2100</v>
      </c>
    </row>
    <row r="134" spans="1:8" ht="15.75">
      <c r="A134" s="96"/>
      <c r="B134" s="92"/>
      <c r="C134" s="92"/>
      <c r="D134" s="92"/>
      <c r="E134" s="92"/>
      <c r="F134" s="92"/>
      <c r="G134" s="92"/>
      <c r="H134" s="92"/>
    </row>
    <row r="135" spans="1:8" ht="15.75">
      <c r="A135" s="96">
        <v>12</v>
      </c>
      <c r="B135" s="97">
        <v>42767</v>
      </c>
      <c r="C135" s="92">
        <v>3480</v>
      </c>
      <c r="D135" s="92">
        <v>140166</v>
      </c>
      <c r="E135" s="92">
        <v>1262</v>
      </c>
      <c r="F135" s="92"/>
      <c r="G135" s="92">
        <v>12000</v>
      </c>
      <c r="H135" s="92"/>
    </row>
    <row r="136" spans="1:8" ht="15.75">
      <c r="A136" s="96"/>
      <c r="B136" s="92"/>
      <c r="C136" s="92"/>
      <c r="D136" s="92"/>
      <c r="E136" s="92"/>
      <c r="F136" s="92"/>
      <c r="G136" s="92"/>
      <c r="H136" s="92"/>
    </row>
    <row r="137" spans="1:8" ht="15.75">
      <c r="A137" s="96"/>
      <c r="B137" s="98" t="s">
        <v>107</v>
      </c>
      <c r="C137" s="98">
        <v>41760</v>
      </c>
      <c r="D137" s="98">
        <v>1615051</v>
      </c>
      <c r="E137" s="98">
        <v>15844</v>
      </c>
      <c r="F137" s="98">
        <v>200000</v>
      </c>
      <c r="G137" s="98">
        <v>93908</v>
      </c>
      <c r="H137" s="98">
        <v>4200</v>
      </c>
    </row>
    <row r="138" spans="1:8" ht="15.75">
      <c r="A138" s="96"/>
      <c r="B138" s="98"/>
      <c r="C138" s="92"/>
      <c r="D138" s="92"/>
      <c r="E138" s="92"/>
      <c r="F138" s="92"/>
      <c r="G138" s="92"/>
      <c r="H138" s="92"/>
    </row>
    <row r="139" spans="1:8" ht="25.5">
      <c r="A139" s="96"/>
      <c r="B139" s="99" t="s">
        <v>470</v>
      </c>
      <c r="C139" s="92"/>
      <c r="D139" s="92"/>
      <c r="E139" s="92"/>
      <c r="F139" s="92"/>
      <c r="G139" s="92"/>
      <c r="H139" s="92"/>
    </row>
    <row r="140" spans="1:8" ht="15.75">
      <c r="A140" s="96"/>
      <c r="B140" s="100" t="s">
        <v>107</v>
      </c>
      <c r="C140" s="92"/>
      <c r="D140" s="98">
        <v>0</v>
      </c>
      <c r="E140" s="98"/>
      <c r="F140" s="98">
        <v>0</v>
      </c>
      <c r="G140" s="98">
        <v>0</v>
      </c>
      <c r="H140" s="98"/>
    </row>
    <row r="141" spans="1:8" ht="31.5">
      <c r="A141" s="96"/>
      <c r="B141" s="101" t="s">
        <v>143</v>
      </c>
      <c r="C141" s="98">
        <v>41760</v>
      </c>
      <c r="D141" s="98">
        <v>1615051</v>
      </c>
      <c r="E141" s="98">
        <v>15844</v>
      </c>
      <c r="F141" s="98">
        <v>200000</v>
      </c>
      <c r="G141" s="98">
        <v>93908</v>
      </c>
      <c r="H141" s="98">
        <v>4200</v>
      </c>
    </row>
    <row r="142" spans="1:8" ht="15.75">
      <c r="A142" s="102"/>
      <c r="B142" s="103"/>
      <c r="C142" s="104"/>
      <c r="D142" s="104"/>
      <c r="E142" s="104"/>
      <c r="F142" s="104"/>
      <c r="G142" s="104"/>
      <c r="H142" s="104"/>
    </row>
    <row r="143" spans="1:8" ht="15.75">
      <c r="A143" s="102"/>
      <c r="B143" s="103"/>
      <c r="C143" s="104"/>
      <c r="D143" s="104"/>
      <c r="E143" s="104"/>
      <c r="F143" s="104"/>
      <c r="G143" s="104"/>
      <c r="H143" s="104"/>
    </row>
    <row r="144" spans="1:8" ht="18.75">
      <c r="A144" s="93"/>
    </row>
    <row r="145" spans="1:8" ht="18.75">
      <c r="A145" s="93" t="s">
        <v>401</v>
      </c>
    </row>
    <row r="146" spans="1:8" ht="15.75">
      <c r="A146" s="94"/>
    </row>
    <row r="147" spans="1:8" ht="31.5">
      <c r="A147" s="95" t="s">
        <v>393</v>
      </c>
      <c r="B147" s="95" t="s">
        <v>394</v>
      </c>
      <c r="C147" s="95" t="s">
        <v>5</v>
      </c>
      <c r="D147" s="95" t="s">
        <v>395</v>
      </c>
      <c r="E147" s="95" t="s">
        <v>7</v>
      </c>
      <c r="F147" s="95" t="s">
        <v>8</v>
      </c>
      <c r="G147" s="95" t="s">
        <v>396</v>
      </c>
      <c r="H147" s="95" t="s">
        <v>397</v>
      </c>
    </row>
    <row r="148" spans="1:8" ht="15.75">
      <c r="A148" s="92"/>
      <c r="B148" s="92"/>
      <c r="C148" s="92"/>
      <c r="D148" s="92"/>
      <c r="E148" s="92"/>
      <c r="F148" s="92"/>
      <c r="G148" s="92"/>
      <c r="H148" s="92"/>
    </row>
    <row r="149" spans="1:8" ht="15.75">
      <c r="A149" s="96">
        <v>1</v>
      </c>
      <c r="B149" s="97">
        <v>42430</v>
      </c>
      <c r="C149" s="92">
        <v>3480</v>
      </c>
      <c r="D149" s="92">
        <v>121546</v>
      </c>
      <c r="E149" s="92">
        <v>292</v>
      </c>
      <c r="F149" s="92">
        <v>20000</v>
      </c>
      <c r="G149" s="92">
        <v>3844</v>
      </c>
      <c r="H149" s="92"/>
    </row>
    <row r="150" spans="1:8" ht="15.75">
      <c r="A150" s="96"/>
      <c r="B150" s="92"/>
      <c r="C150" s="81"/>
      <c r="D150" s="81"/>
      <c r="E150" s="92"/>
      <c r="F150" s="92"/>
      <c r="G150" s="92"/>
      <c r="H150" s="92"/>
    </row>
    <row r="151" spans="1:8" ht="15.75">
      <c r="A151" s="96">
        <v>2</v>
      </c>
      <c r="B151" s="97">
        <v>42461</v>
      </c>
      <c r="C151" s="92">
        <v>3480</v>
      </c>
      <c r="D151" s="92">
        <v>121546</v>
      </c>
      <c r="E151" s="92">
        <v>292</v>
      </c>
      <c r="F151" s="92">
        <v>20000</v>
      </c>
      <c r="G151" s="92">
        <v>3844</v>
      </c>
      <c r="H151" s="92"/>
    </row>
    <row r="152" spans="1:8" ht="15.75">
      <c r="A152" s="96"/>
      <c r="B152" s="92"/>
      <c r="C152" s="92"/>
      <c r="D152" s="92"/>
      <c r="E152" s="92"/>
      <c r="F152" s="92"/>
      <c r="G152" s="92"/>
      <c r="H152" s="92"/>
    </row>
    <row r="153" spans="1:8" ht="15.75">
      <c r="A153" s="96">
        <v>3</v>
      </c>
      <c r="B153" s="97">
        <v>42491</v>
      </c>
      <c r="C153" s="92">
        <v>3480</v>
      </c>
      <c r="D153" s="92">
        <v>121546</v>
      </c>
      <c r="E153" s="92">
        <v>292</v>
      </c>
      <c r="F153" s="92">
        <v>20000</v>
      </c>
      <c r="G153" s="92">
        <v>3844</v>
      </c>
      <c r="H153" s="92"/>
    </row>
    <row r="154" spans="1:8" ht="15.75">
      <c r="A154" s="96"/>
      <c r="B154" s="92"/>
      <c r="C154" s="81"/>
      <c r="D154" s="81"/>
      <c r="E154" s="92"/>
      <c r="F154" s="92"/>
      <c r="G154" s="92"/>
      <c r="H154" s="92"/>
    </row>
    <row r="155" spans="1:8" ht="15.75">
      <c r="A155" s="96">
        <v>4</v>
      </c>
      <c r="B155" s="97">
        <v>42522</v>
      </c>
      <c r="C155" s="92">
        <v>3480</v>
      </c>
      <c r="D155" s="92">
        <v>124775</v>
      </c>
      <c r="E155" s="92">
        <v>292</v>
      </c>
      <c r="F155" s="92">
        <v>20000</v>
      </c>
      <c r="G155" s="92">
        <v>3844</v>
      </c>
      <c r="H155" s="92"/>
    </row>
    <row r="156" spans="1:8" ht="15.75">
      <c r="A156" s="96"/>
      <c r="B156" s="92"/>
      <c r="C156" s="92"/>
      <c r="D156" s="92"/>
      <c r="E156" s="92"/>
      <c r="F156" s="92"/>
      <c r="G156" s="92"/>
      <c r="H156" s="92"/>
    </row>
    <row r="157" spans="1:8" ht="15.75">
      <c r="A157" s="96">
        <v>5</v>
      </c>
      <c r="B157" s="97">
        <v>42552</v>
      </c>
      <c r="C157" s="92">
        <v>3480</v>
      </c>
      <c r="D157" s="92">
        <v>128420</v>
      </c>
      <c r="E157" s="92">
        <v>292</v>
      </c>
      <c r="F157" s="92">
        <v>20000</v>
      </c>
      <c r="G157" s="92">
        <v>5544</v>
      </c>
      <c r="H157" s="92">
        <v>2100</v>
      </c>
    </row>
    <row r="158" spans="1:8" ht="15.75">
      <c r="A158" s="96"/>
      <c r="B158" s="92"/>
      <c r="C158" s="81"/>
      <c r="D158" s="81"/>
      <c r="E158" s="92"/>
      <c r="F158" s="92"/>
      <c r="G158" s="92"/>
      <c r="H158" s="92"/>
    </row>
    <row r="159" spans="1:8" ht="15.75">
      <c r="A159" s="96">
        <v>6</v>
      </c>
      <c r="B159" s="97">
        <v>42583</v>
      </c>
      <c r="C159" s="92">
        <v>3480</v>
      </c>
      <c r="D159" s="92">
        <v>128420</v>
      </c>
      <c r="E159" s="92">
        <v>292</v>
      </c>
      <c r="F159" s="92">
        <v>20000</v>
      </c>
      <c r="G159" s="92">
        <v>5544</v>
      </c>
      <c r="H159" s="92"/>
    </row>
    <row r="160" spans="1:8" ht="15.75">
      <c r="A160" s="96"/>
      <c r="B160" s="92"/>
      <c r="C160" s="92"/>
      <c r="D160" s="92"/>
      <c r="E160" s="92"/>
      <c r="F160" s="92"/>
      <c r="G160" s="92"/>
      <c r="H160" s="92"/>
    </row>
    <row r="161" spans="1:8" ht="15.75">
      <c r="A161" s="96">
        <v>7</v>
      </c>
      <c r="B161" s="97">
        <v>42614</v>
      </c>
      <c r="C161" s="92">
        <v>3480</v>
      </c>
      <c r="D161" s="92">
        <v>128420</v>
      </c>
      <c r="E161" s="92">
        <v>292</v>
      </c>
      <c r="F161" s="92">
        <v>20000</v>
      </c>
      <c r="G161" s="92">
        <v>5544</v>
      </c>
      <c r="H161" s="92"/>
    </row>
    <row r="162" spans="1:8" ht="15.75">
      <c r="A162" s="96"/>
      <c r="B162" s="92"/>
      <c r="C162" s="81"/>
      <c r="D162" s="81"/>
      <c r="E162" s="92"/>
      <c r="F162" s="92"/>
      <c r="G162" s="92"/>
      <c r="H162" s="92"/>
    </row>
    <row r="163" spans="1:8" ht="15.75">
      <c r="A163" s="96">
        <v>8</v>
      </c>
      <c r="B163" s="97">
        <v>42644</v>
      </c>
      <c r="C163" s="92">
        <v>3480</v>
      </c>
      <c r="D163" s="92">
        <v>128420</v>
      </c>
      <c r="E163" s="92">
        <v>292</v>
      </c>
      <c r="F163" s="92">
        <v>20000</v>
      </c>
      <c r="G163" s="92">
        <v>5544</v>
      </c>
      <c r="H163" s="92"/>
    </row>
    <row r="164" spans="1:8" ht="15.75">
      <c r="A164" s="96"/>
      <c r="B164" s="92"/>
      <c r="C164" s="92"/>
      <c r="D164" s="92"/>
      <c r="E164" s="92"/>
      <c r="F164" s="92"/>
      <c r="G164" s="92"/>
      <c r="H164" s="92"/>
    </row>
    <row r="165" spans="1:8" ht="15.75">
      <c r="A165" s="96">
        <v>9</v>
      </c>
      <c r="B165" s="97">
        <v>42675</v>
      </c>
      <c r="C165" s="92">
        <v>3480</v>
      </c>
      <c r="D165" s="92">
        <v>128420</v>
      </c>
      <c r="E165" s="92">
        <v>292</v>
      </c>
      <c r="F165" s="92">
        <v>20000</v>
      </c>
      <c r="G165" s="92">
        <v>5544</v>
      </c>
      <c r="H165" s="92"/>
    </row>
    <row r="166" spans="1:8" ht="15.75">
      <c r="A166" s="96"/>
      <c r="B166" s="92"/>
      <c r="C166" s="81"/>
      <c r="D166" s="92"/>
      <c r="E166" s="92"/>
      <c r="F166" s="92"/>
      <c r="G166" s="92"/>
      <c r="H166" s="92"/>
    </row>
    <row r="167" spans="1:8" ht="15.75">
      <c r="A167" s="96">
        <v>10</v>
      </c>
      <c r="B167" s="97">
        <v>42705</v>
      </c>
      <c r="C167" s="92">
        <v>3480</v>
      </c>
      <c r="D167" s="92">
        <v>128420</v>
      </c>
      <c r="E167" s="92">
        <v>292</v>
      </c>
      <c r="F167" s="92">
        <v>20000</v>
      </c>
      <c r="G167" s="92">
        <v>5544</v>
      </c>
      <c r="H167" s="92"/>
    </row>
    <row r="168" spans="1:8" ht="15.75">
      <c r="A168" s="96"/>
      <c r="B168" s="92"/>
      <c r="C168" s="92"/>
      <c r="D168" s="92"/>
      <c r="E168" s="92"/>
      <c r="F168" s="92"/>
      <c r="G168" s="92"/>
      <c r="H168" s="92"/>
    </row>
    <row r="169" spans="1:8" ht="15.75">
      <c r="A169" s="96">
        <v>11</v>
      </c>
      <c r="B169" s="97">
        <v>42736</v>
      </c>
      <c r="C169" s="92">
        <v>3480</v>
      </c>
      <c r="D169" s="92">
        <v>132301</v>
      </c>
      <c r="E169" s="92">
        <v>292</v>
      </c>
      <c r="F169" s="92"/>
      <c r="G169" s="92">
        <v>6000</v>
      </c>
      <c r="H169" s="92">
        <v>2100</v>
      </c>
    </row>
    <row r="170" spans="1:8" ht="15.75">
      <c r="A170" s="96"/>
      <c r="B170" s="92"/>
      <c r="D170" s="92"/>
      <c r="E170" s="92"/>
      <c r="F170" s="92"/>
      <c r="G170" s="92"/>
      <c r="H170" s="92"/>
    </row>
    <row r="171" spans="1:8" ht="15.75">
      <c r="A171" s="96">
        <v>12</v>
      </c>
      <c r="B171" s="97">
        <v>42767</v>
      </c>
      <c r="C171" s="92">
        <v>3480</v>
      </c>
      <c r="D171" s="92">
        <v>132301</v>
      </c>
      <c r="E171" s="92">
        <v>292</v>
      </c>
      <c r="F171" s="92"/>
      <c r="G171" s="92">
        <v>6000</v>
      </c>
      <c r="H171" s="92"/>
    </row>
    <row r="172" spans="1:8" ht="15.75">
      <c r="A172" s="96"/>
      <c r="B172" s="92"/>
      <c r="C172" s="92"/>
      <c r="D172" s="92"/>
      <c r="E172" s="92"/>
      <c r="F172" s="92"/>
      <c r="G172" s="92"/>
      <c r="H172" s="92"/>
    </row>
    <row r="173" spans="1:8" ht="15.75">
      <c r="A173" s="96"/>
      <c r="B173" s="98" t="s">
        <v>107</v>
      </c>
      <c r="C173" s="98">
        <v>41760</v>
      </c>
      <c r="D173" s="98">
        <v>1524535</v>
      </c>
      <c r="E173" s="98">
        <v>3504</v>
      </c>
      <c r="F173" s="98">
        <v>200000</v>
      </c>
      <c r="G173" s="98">
        <v>60640</v>
      </c>
      <c r="H173" s="98">
        <v>4200</v>
      </c>
    </row>
    <row r="174" spans="1:8" ht="15.75">
      <c r="A174" s="96"/>
      <c r="B174" s="98"/>
      <c r="C174" s="98"/>
      <c r="D174" s="98"/>
      <c r="E174" s="98"/>
      <c r="F174" s="98"/>
      <c r="G174" s="98"/>
      <c r="H174" s="98"/>
    </row>
    <row r="175" spans="1:8" ht="25.5">
      <c r="A175" s="96"/>
      <c r="B175" s="99" t="s">
        <v>470</v>
      </c>
      <c r="C175" s="92"/>
      <c r="D175" s="92"/>
      <c r="E175" s="92"/>
      <c r="F175" s="92"/>
      <c r="G175" s="92"/>
      <c r="H175" s="92"/>
    </row>
    <row r="176" spans="1:8" ht="15.75">
      <c r="A176" s="96"/>
      <c r="B176" s="100" t="s">
        <v>107</v>
      </c>
      <c r="C176" s="92"/>
      <c r="D176" s="98">
        <v>0</v>
      </c>
      <c r="E176" s="98"/>
      <c r="F176" s="98">
        <v>0</v>
      </c>
      <c r="G176" s="98">
        <v>0</v>
      </c>
      <c r="H176" s="98"/>
    </row>
    <row r="177" spans="1:8" ht="31.5">
      <c r="A177" s="96"/>
      <c r="B177" s="101" t="s">
        <v>143</v>
      </c>
      <c r="C177" s="98">
        <v>41760</v>
      </c>
      <c r="D177" s="98">
        <v>1524535</v>
      </c>
      <c r="E177" s="98">
        <v>3504</v>
      </c>
      <c r="F177" s="98">
        <v>200000</v>
      </c>
      <c r="G177" s="98">
        <v>60640</v>
      </c>
      <c r="H177" s="98">
        <v>4200</v>
      </c>
    </row>
    <row r="181" spans="1:8" ht="18.75">
      <c r="A181" s="93" t="s">
        <v>402</v>
      </c>
    </row>
    <row r="182" spans="1:8" ht="15.75">
      <c r="A182" s="94"/>
    </row>
    <row r="183" spans="1:8" ht="31.5">
      <c r="A183" s="95" t="s">
        <v>393</v>
      </c>
      <c r="B183" s="95" t="s">
        <v>394</v>
      </c>
      <c r="C183" s="95" t="s">
        <v>5</v>
      </c>
      <c r="D183" s="95" t="s">
        <v>395</v>
      </c>
      <c r="E183" s="95" t="s">
        <v>7</v>
      </c>
      <c r="F183" s="95" t="s">
        <v>8</v>
      </c>
      <c r="G183" s="95" t="s">
        <v>396</v>
      </c>
      <c r="H183" s="95" t="s">
        <v>397</v>
      </c>
    </row>
    <row r="184" spans="1:8" ht="15.75">
      <c r="A184" s="92"/>
      <c r="B184" s="92"/>
      <c r="C184" s="92"/>
      <c r="D184" s="92"/>
      <c r="E184" s="92"/>
      <c r="F184" s="92"/>
      <c r="G184" s="92"/>
      <c r="H184" s="92"/>
    </row>
    <row r="185" spans="1:8" ht="15.75">
      <c r="A185" s="96">
        <v>1</v>
      </c>
      <c r="B185" s="97">
        <v>42430</v>
      </c>
      <c r="C185" s="92">
        <v>3480</v>
      </c>
      <c r="D185" s="92">
        <v>128751</v>
      </c>
      <c r="E185" s="92">
        <v>1552</v>
      </c>
      <c r="F185" s="92">
        <v>22000</v>
      </c>
      <c r="G185" s="92">
        <v>22844</v>
      </c>
      <c r="H185" s="92"/>
    </row>
    <row r="186" spans="1:8" ht="15.75">
      <c r="A186" s="96"/>
      <c r="B186" s="92"/>
      <c r="C186" s="81"/>
      <c r="D186" s="81"/>
      <c r="E186" s="92"/>
      <c r="F186" s="92"/>
      <c r="G186" s="92"/>
      <c r="H186" s="92"/>
    </row>
    <row r="187" spans="1:8" ht="15.75">
      <c r="A187" s="96">
        <v>2</v>
      </c>
      <c r="B187" s="97">
        <v>42461</v>
      </c>
      <c r="C187" s="92">
        <v>3480</v>
      </c>
      <c r="D187" s="92">
        <v>128751</v>
      </c>
      <c r="E187" s="92">
        <v>1552</v>
      </c>
      <c r="F187" s="92">
        <v>22000</v>
      </c>
      <c r="G187" s="92">
        <v>22844</v>
      </c>
      <c r="H187" s="92"/>
    </row>
    <row r="188" spans="1:8" ht="15.75">
      <c r="A188" s="96"/>
      <c r="B188" s="92"/>
      <c r="C188" s="92"/>
      <c r="D188" s="92"/>
      <c r="E188" s="92"/>
      <c r="F188" s="92"/>
      <c r="G188" s="92"/>
      <c r="H188" s="92"/>
    </row>
    <row r="189" spans="1:8" ht="15.75">
      <c r="A189" s="96">
        <v>3</v>
      </c>
      <c r="B189" s="97">
        <v>42491</v>
      </c>
      <c r="C189" s="92">
        <v>3480</v>
      </c>
      <c r="D189" s="92">
        <v>128751</v>
      </c>
      <c r="E189" s="92">
        <v>1552</v>
      </c>
      <c r="F189" s="92">
        <v>22000</v>
      </c>
      <c r="G189" s="92">
        <v>22844</v>
      </c>
      <c r="H189" s="92"/>
    </row>
    <row r="190" spans="1:8" ht="15.75">
      <c r="A190" s="96"/>
      <c r="B190" s="92"/>
      <c r="C190" s="81"/>
      <c r="D190" s="81"/>
      <c r="E190" s="92"/>
      <c r="F190" s="92"/>
      <c r="G190" s="92"/>
      <c r="H190" s="92"/>
    </row>
    <row r="191" spans="1:8" ht="15.75">
      <c r="A191" s="96">
        <v>4</v>
      </c>
      <c r="B191" s="97">
        <v>42522</v>
      </c>
      <c r="C191" s="92">
        <v>3480</v>
      </c>
      <c r="D191" s="92">
        <v>132178</v>
      </c>
      <c r="E191" s="92">
        <v>1552</v>
      </c>
      <c r="F191" s="92">
        <v>22000</v>
      </c>
      <c r="G191" s="92">
        <v>22844</v>
      </c>
      <c r="H191" s="92"/>
    </row>
    <row r="192" spans="1:8" ht="15.75">
      <c r="A192" s="96"/>
      <c r="B192" s="92"/>
      <c r="C192" s="92"/>
      <c r="D192" s="92"/>
      <c r="E192" s="92"/>
      <c r="F192" s="92"/>
      <c r="G192" s="92"/>
      <c r="H192" s="92"/>
    </row>
    <row r="193" spans="1:8" ht="15.75">
      <c r="A193" s="96">
        <v>5</v>
      </c>
      <c r="B193" s="97">
        <v>42552</v>
      </c>
      <c r="C193" s="92">
        <v>3480</v>
      </c>
      <c r="D193" s="92">
        <v>136048</v>
      </c>
      <c r="E193" s="92">
        <v>1552</v>
      </c>
      <c r="F193" s="92">
        <v>22000</v>
      </c>
      <c r="G193" s="92">
        <v>23532</v>
      </c>
      <c r="H193" s="92">
        <v>2100</v>
      </c>
    </row>
    <row r="194" spans="1:8" ht="15.75">
      <c r="A194" s="96"/>
      <c r="B194" s="92"/>
      <c r="C194" s="81"/>
      <c r="D194" s="81"/>
      <c r="E194" s="92"/>
      <c r="F194" s="92"/>
      <c r="G194" s="92"/>
      <c r="H194" s="92"/>
    </row>
    <row r="195" spans="1:8" ht="15.75">
      <c r="A195" s="96">
        <v>6</v>
      </c>
      <c r="B195" s="97">
        <v>42583</v>
      </c>
      <c r="C195" s="92">
        <v>3480</v>
      </c>
      <c r="D195" s="92">
        <v>136048</v>
      </c>
      <c r="E195" s="92">
        <v>1552</v>
      </c>
      <c r="F195" s="92">
        <v>22000</v>
      </c>
      <c r="G195" s="92">
        <v>23532</v>
      </c>
      <c r="H195" s="92"/>
    </row>
    <row r="196" spans="1:8" ht="15.75">
      <c r="A196" s="96"/>
      <c r="B196" s="92"/>
      <c r="C196" s="92"/>
      <c r="D196" s="92"/>
      <c r="E196" s="92"/>
      <c r="F196" s="92"/>
      <c r="G196" s="92"/>
      <c r="H196" s="92"/>
    </row>
    <row r="197" spans="1:8" ht="15.75">
      <c r="A197" s="96">
        <v>7</v>
      </c>
      <c r="B197" s="97">
        <v>42614</v>
      </c>
      <c r="C197" s="92">
        <v>3480</v>
      </c>
      <c r="D197" s="92">
        <v>136048</v>
      </c>
      <c r="E197" s="92">
        <v>1552</v>
      </c>
      <c r="F197" s="92">
        <v>22000</v>
      </c>
      <c r="G197" s="92">
        <v>23532</v>
      </c>
      <c r="H197" s="92"/>
    </row>
    <row r="198" spans="1:8" ht="15.75">
      <c r="A198" s="96"/>
      <c r="B198" s="92"/>
      <c r="C198" s="81"/>
      <c r="D198" s="81"/>
      <c r="E198" s="92"/>
      <c r="F198" s="92"/>
      <c r="G198" s="92"/>
      <c r="H198" s="92"/>
    </row>
    <row r="199" spans="1:8" ht="15.75">
      <c r="A199" s="96">
        <v>8</v>
      </c>
      <c r="B199" s="97">
        <v>42644</v>
      </c>
      <c r="C199" s="92">
        <v>3480</v>
      </c>
      <c r="D199" s="92">
        <v>136048</v>
      </c>
      <c r="E199" s="92">
        <v>1552</v>
      </c>
      <c r="F199" s="92">
        <v>22000</v>
      </c>
      <c r="G199" s="92">
        <v>23532</v>
      </c>
      <c r="H199" s="92"/>
    </row>
    <row r="200" spans="1:8" ht="15.75">
      <c r="A200" s="96"/>
      <c r="B200" s="92"/>
      <c r="C200" s="92"/>
      <c r="D200" s="92"/>
      <c r="E200" s="92"/>
      <c r="F200" s="92"/>
      <c r="G200" s="92"/>
      <c r="H200" s="92"/>
    </row>
    <row r="201" spans="1:8" ht="15.75">
      <c r="A201" s="96">
        <v>9</v>
      </c>
      <c r="B201" s="97">
        <v>42675</v>
      </c>
      <c r="C201" s="92">
        <v>3480</v>
      </c>
      <c r="D201" s="92">
        <v>136048</v>
      </c>
      <c r="E201" s="92">
        <v>1552</v>
      </c>
      <c r="F201" s="92">
        <v>22000</v>
      </c>
      <c r="G201" s="92">
        <v>23532</v>
      </c>
      <c r="H201" s="92"/>
    </row>
    <row r="202" spans="1:8" ht="15.75">
      <c r="A202" s="96"/>
      <c r="B202" s="92"/>
      <c r="C202" s="81"/>
      <c r="D202" s="81"/>
      <c r="E202" s="92"/>
      <c r="F202" s="92"/>
      <c r="G202" s="92"/>
      <c r="H202" s="92"/>
    </row>
    <row r="203" spans="1:8" ht="15.75">
      <c r="A203" s="96">
        <v>10</v>
      </c>
      <c r="B203" s="97">
        <v>42705</v>
      </c>
      <c r="C203" s="92">
        <v>3480</v>
      </c>
      <c r="D203" s="92">
        <v>136048</v>
      </c>
      <c r="E203" s="92">
        <v>1552</v>
      </c>
      <c r="F203" s="92">
        <v>22000</v>
      </c>
      <c r="G203" s="92">
        <v>23532</v>
      </c>
      <c r="H203" s="92"/>
    </row>
    <row r="204" spans="1:8" ht="15.75">
      <c r="A204" s="96"/>
      <c r="B204" s="92"/>
      <c r="C204" s="92"/>
      <c r="D204" s="92"/>
      <c r="E204" s="92"/>
      <c r="F204" s="92"/>
      <c r="G204" s="92"/>
      <c r="H204" s="92"/>
    </row>
    <row r="205" spans="1:8" ht="15.75">
      <c r="A205" s="96">
        <v>11</v>
      </c>
      <c r="B205" s="97">
        <v>42736</v>
      </c>
      <c r="C205" s="92">
        <v>3480</v>
      </c>
      <c r="D205" s="92">
        <v>140166</v>
      </c>
      <c r="E205" s="92">
        <v>1552</v>
      </c>
      <c r="F205" s="92"/>
      <c r="G205" s="92">
        <v>24000</v>
      </c>
      <c r="H205" s="92">
        <v>2100</v>
      </c>
    </row>
    <row r="206" spans="1:8" ht="15.75">
      <c r="A206" s="96"/>
      <c r="B206" s="92"/>
      <c r="C206" s="81"/>
      <c r="D206" s="92"/>
      <c r="E206" s="92"/>
      <c r="F206" s="92"/>
      <c r="G206" s="92"/>
      <c r="H206" s="92"/>
    </row>
    <row r="207" spans="1:8" ht="15.75">
      <c r="A207" s="96">
        <v>12</v>
      </c>
      <c r="B207" s="97">
        <v>42767</v>
      </c>
      <c r="C207" s="92">
        <v>3480</v>
      </c>
      <c r="D207" s="92">
        <v>140166</v>
      </c>
      <c r="E207" s="92">
        <v>1552</v>
      </c>
      <c r="F207" s="92"/>
      <c r="G207" s="92">
        <v>24000</v>
      </c>
      <c r="H207" s="92"/>
    </row>
    <row r="208" spans="1:8" ht="15.75">
      <c r="A208" s="96"/>
      <c r="B208" s="92"/>
      <c r="C208" s="92"/>
      <c r="D208" s="92"/>
      <c r="E208" s="92"/>
      <c r="F208" s="92"/>
      <c r="G208" s="92"/>
      <c r="H208" s="92"/>
    </row>
    <row r="209" spans="1:8" ht="15.75">
      <c r="A209" s="96"/>
      <c r="B209" s="98" t="s">
        <v>107</v>
      </c>
      <c r="C209" s="98">
        <v>41760</v>
      </c>
      <c r="D209" s="98">
        <v>1615051</v>
      </c>
      <c r="E209" s="98">
        <v>18624</v>
      </c>
      <c r="F209" s="98">
        <v>220000</v>
      </c>
      <c r="G209" s="98">
        <v>280568</v>
      </c>
      <c r="H209" s="98">
        <v>4200</v>
      </c>
    </row>
    <row r="210" spans="1:8" ht="15.75">
      <c r="A210" s="96"/>
      <c r="B210" s="98"/>
      <c r="C210" s="92"/>
      <c r="D210" s="92"/>
      <c r="E210" s="92"/>
      <c r="F210" s="92"/>
      <c r="G210" s="92"/>
      <c r="H210" s="92"/>
    </row>
    <row r="211" spans="1:8" ht="25.5">
      <c r="A211" s="96"/>
      <c r="B211" s="99" t="s">
        <v>470</v>
      </c>
      <c r="C211" s="92"/>
      <c r="D211" s="92"/>
      <c r="E211" s="92"/>
      <c r="F211" s="92"/>
      <c r="G211" s="92"/>
      <c r="H211" s="92"/>
    </row>
    <row r="212" spans="1:8" ht="15.75">
      <c r="A212" s="96"/>
      <c r="B212" s="100" t="s">
        <v>107</v>
      </c>
      <c r="C212" s="92"/>
      <c r="D212" s="98">
        <v>0</v>
      </c>
      <c r="E212" s="98"/>
      <c r="F212" s="98">
        <v>0</v>
      </c>
      <c r="G212" s="98">
        <v>0</v>
      </c>
      <c r="H212" s="98"/>
    </row>
    <row r="213" spans="1:8" ht="31.5">
      <c r="A213" s="96"/>
      <c r="B213" s="101" t="s">
        <v>143</v>
      </c>
      <c r="C213" s="98">
        <v>41760</v>
      </c>
      <c r="D213" s="98">
        <v>1615051</v>
      </c>
      <c r="E213" s="98">
        <v>18624</v>
      </c>
      <c r="F213" s="98">
        <v>220000</v>
      </c>
      <c r="G213" s="98">
        <v>280568</v>
      </c>
      <c r="H213" s="98">
        <v>4200</v>
      </c>
    </row>
    <row r="216" spans="1:8" ht="18.75">
      <c r="A216" s="93"/>
    </row>
    <row r="217" spans="1:8" ht="18.75">
      <c r="A217" s="93" t="s">
        <v>403</v>
      </c>
    </row>
    <row r="218" spans="1:8" ht="15.75">
      <c r="A218" s="94"/>
    </row>
    <row r="219" spans="1:8" ht="31.5">
      <c r="A219" s="95" t="s">
        <v>393</v>
      </c>
      <c r="B219" s="95" t="s">
        <v>394</v>
      </c>
      <c r="C219" s="95" t="s">
        <v>5</v>
      </c>
      <c r="D219" s="95" t="s">
        <v>395</v>
      </c>
      <c r="E219" s="95" t="s">
        <v>7</v>
      </c>
      <c r="F219" s="95" t="s">
        <v>8</v>
      </c>
      <c r="G219" s="95" t="s">
        <v>396</v>
      </c>
      <c r="H219" s="95" t="s">
        <v>397</v>
      </c>
    </row>
    <row r="220" spans="1:8" ht="15.75">
      <c r="A220" s="92"/>
      <c r="B220" s="92"/>
      <c r="C220" s="92"/>
      <c r="D220" s="92"/>
      <c r="E220" s="92"/>
      <c r="F220" s="92"/>
      <c r="G220" s="92"/>
      <c r="H220" s="92"/>
    </row>
    <row r="221" spans="1:8" ht="15.75">
      <c r="A221" s="96">
        <v>1</v>
      </c>
      <c r="B221" s="97">
        <v>42430</v>
      </c>
      <c r="C221" s="92">
        <v>1920</v>
      </c>
      <c r="D221" s="92">
        <v>73229</v>
      </c>
      <c r="E221" s="92">
        <v>3301</v>
      </c>
      <c r="F221" s="92">
        <v>6000</v>
      </c>
      <c r="G221" s="92">
        <v>3247</v>
      </c>
      <c r="H221" s="92"/>
    </row>
    <row r="222" spans="1:8" ht="15.75">
      <c r="A222" s="96"/>
      <c r="B222" s="92"/>
      <c r="E222" s="92"/>
      <c r="F222" s="92"/>
      <c r="G222" s="92"/>
      <c r="H222" s="92"/>
    </row>
    <row r="223" spans="1:8" ht="15.75">
      <c r="A223" s="96">
        <v>2</v>
      </c>
      <c r="B223" s="97">
        <v>42461</v>
      </c>
      <c r="C223" s="92">
        <v>1920</v>
      </c>
      <c r="D223" s="92">
        <v>73229</v>
      </c>
      <c r="E223" s="92">
        <v>3301</v>
      </c>
      <c r="F223" s="92">
        <v>6000</v>
      </c>
      <c r="G223" s="92">
        <v>3247</v>
      </c>
      <c r="H223" s="92"/>
    </row>
    <row r="224" spans="1:8" ht="15.75">
      <c r="A224" s="96"/>
      <c r="B224" s="92"/>
      <c r="C224" s="92"/>
      <c r="D224" s="92"/>
      <c r="E224" s="92"/>
      <c r="F224" s="92"/>
      <c r="G224" s="92"/>
      <c r="H224" s="92"/>
    </row>
    <row r="225" spans="1:8" ht="15.75">
      <c r="A225" s="96">
        <v>3</v>
      </c>
      <c r="B225" s="97">
        <v>42491</v>
      </c>
      <c r="C225" s="92">
        <v>1920</v>
      </c>
      <c r="D225" s="92">
        <v>73229</v>
      </c>
      <c r="E225" s="92">
        <v>3301</v>
      </c>
      <c r="F225" s="92">
        <v>6000</v>
      </c>
      <c r="G225" s="92">
        <v>3247</v>
      </c>
      <c r="H225" s="92"/>
    </row>
    <row r="226" spans="1:8" ht="15.75">
      <c r="A226" s="96"/>
      <c r="B226" s="92"/>
      <c r="E226" s="92"/>
      <c r="F226" s="92"/>
      <c r="G226" s="92"/>
      <c r="H226" s="92"/>
    </row>
    <row r="227" spans="1:8" ht="15.75">
      <c r="A227" s="96">
        <v>4</v>
      </c>
      <c r="B227" s="97">
        <v>42522</v>
      </c>
      <c r="C227" s="92">
        <v>1920</v>
      </c>
      <c r="D227" s="92">
        <v>75178</v>
      </c>
      <c r="E227" s="92">
        <v>3301</v>
      </c>
      <c r="F227" s="92">
        <v>6000</v>
      </c>
      <c r="G227" s="92">
        <v>3247</v>
      </c>
      <c r="H227" s="92"/>
    </row>
    <row r="228" spans="1:8" ht="15.75">
      <c r="A228" s="96"/>
      <c r="B228" s="92"/>
      <c r="C228" s="92"/>
      <c r="D228" s="92"/>
      <c r="E228" s="92"/>
      <c r="F228" s="92"/>
      <c r="G228" s="92"/>
      <c r="H228" s="92"/>
    </row>
    <row r="229" spans="1:8" ht="15.75">
      <c r="A229" s="96">
        <v>5</v>
      </c>
      <c r="B229" s="97">
        <v>42552</v>
      </c>
      <c r="C229" s="92">
        <v>1920</v>
      </c>
      <c r="D229" s="92">
        <v>77383</v>
      </c>
      <c r="E229" s="92">
        <v>3301</v>
      </c>
      <c r="F229" s="92">
        <v>6000</v>
      </c>
      <c r="G229" s="92">
        <v>3345</v>
      </c>
      <c r="H229" s="92">
        <v>2100</v>
      </c>
    </row>
    <row r="230" spans="1:8" ht="15.75">
      <c r="A230" s="96"/>
      <c r="B230" s="92"/>
      <c r="E230" s="92"/>
      <c r="F230" s="92"/>
      <c r="G230" s="92"/>
      <c r="H230" s="92"/>
    </row>
    <row r="231" spans="1:8" ht="15.75">
      <c r="A231" s="96">
        <v>6</v>
      </c>
      <c r="B231" s="97">
        <v>42583</v>
      </c>
      <c r="C231" s="92">
        <v>1920</v>
      </c>
      <c r="D231" s="92">
        <v>77383</v>
      </c>
      <c r="E231" s="92">
        <v>3301</v>
      </c>
      <c r="F231" s="92">
        <v>6000</v>
      </c>
      <c r="G231" s="92">
        <v>3345</v>
      </c>
      <c r="H231" s="92"/>
    </row>
    <row r="232" spans="1:8" ht="15.75">
      <c r="A232" s="96"/>
      <c r="B232" s="92"/>
      <c r="C232" s="92"/>
      <c r="D232" s="92"/>
      <c r="E232" s="92"/>
      <c r="F232" s="92"/>
      <c r="G232" s="92"/>
      <c r="H232" s="92"/>
    </row>
    <row r="233" spans="1:8" ht="15.75">
      <c r="A233" s="96">
        <v>7</v>
      </c>
      <c r="B233" s="97">
        <v>42614</v>
      </c>
      <c r="C233" s="92">
        <v>1920</v>
      </c>
      <c r="D233" s="92">
        <v>77383</v>
      </c>
      <c r="E233" s="92">
        <v>3301</v>
      </c>
      <c r="F233" s="92">
        <v>6000</v>
      </c>
      <c r="G233" s="92">
        <v>3345</v>
      </c>
      <c r="H233" s="92"/>
    </row>
    <row r="234" spans="1:8" ht="15.75">
      <c r="A234" s="96"/>
      <c r="B234" s="92"/>
      <c r="E234" s="92"/>
      <c r="F234" s="92"/>
      <c r="G234" s="92"/>
      <c r="H234" s="92"/>
    </row>
    <row r="235" spans="1:8" ht="15.75">
      <c r="A235" s="96">
        <v>8</v>
      </c>
      <c r="B235" s="97">
        <v>42644</v>
      </c>
      <c r="C235" s="92">
        <v>1920</v>
      </c>
      <c r="D235" s="92">
        <v>77383</v>
      </c>
      <c r="E235" s="92">
        <v>3301</v>
      </c>
      <c r="F235" s="92">
        <v>6000</v>
      </c>
      <c r="G235" s="92">
        <v>3345</v>
      </c>
      <c r="H235" s="92"/>
    </row>
    <row r="236" spans="1:8" ht="15.75">
      <c r="A236" s="96"/>
      <c r="B236" s="92"/>
      <c r="C236" s="92"/>
      <c r="E236" s="92"/>
      <c r="F236" s="92"/>
      <c r="G236" s="92"/>
      <c r="H236" s="92"/>
    </row>
    <row r="237" spans="1:8" ht="15.75">
      <c r="A237" s="96">
        <v>9</v>
      </c>
      <c r="B237" s="97">
        <v>42675</v>
      </c>
      <c r="C237" s="92">
        <v>1920</v>
      </c>
      <c r="D237" s="92">
        <v>77383</v>
      </c>
      <c r="E237" s="92">
        <v>3301</v>
      </c>
      <c r="F237" s="92">
        <v>6000</v>
      </c>
      <c r="G237" s="92">
        <v>3345</v>
      </c>
      <c r="H237" s="92"/>
    </row>
    <row r="238" spans="1:8" ht="15.75">
      <c r="A238" s="96"/>
      <c r="B238" s="92"/>
      <c r="D238" s="92"/>
      <c r="E238" s="92"/>
      <c r="F238" s="92"/>
      <c r="G238" s="92"/>
      <c r="H238" s="92"/>
    </row>
    <row r="239" spans="1:8" ht="15.75">
      <c r="A239" s="96">
        <v>10</v>
      </c>
      <c r="B239" s="97">
        <v>42705</v>
      </c>
      <c r="C239" s="92">
        <v>1920</v>
      </c>
      <c r="D239" s="92">
        <v>77383</v>
      </c>
      <c r="E239" s="92">
        <v>3301</v>
      </c>
      <c r="F239" s="92">
        <v>6000</v>
      </c>
      <c r="G239" s="92">
        <v>3345</v>
      </c>
      <c r="H239" s="92"/>
    </row>
    <row r="240" spans="1:8" ht="15.75">
      <c r="A240" s="96"/>
      <c r="B240" s="92"/>
      <c r="C240" s="92"/>
      <c r="D240" s="92"/>
      <c r="E240" s="92"/>
      <c r="F240" s="92"/>
      <c r="G240" s="92"/>
      <c r="H240" s="92"/>
    </row>
    <row r="241" spans="1:8" ht="15.75">
      <c r="A241" s="96">
        <v>11</v>
      </c>
      <c r="B241" s="97">
        <v>42736</v>
      </c>
      <c r="C241" s="92">
        <v>1920</v>
      </c>
      <c r="D241" s="92">
        <v>79724</v>
      </c>
      <c r="E241" s="92">
        <v>3301</v>
      </c>
      <c r="F241" s="92"/>
      <c r="G241" s="92">
        <v>3500</v>
      </c>
      <c r="H241" s="92">
        <v>2100</v>
      </c>
    </row>
    <row r="242" spans="1:8" ht="15.75">
      <c r="A242" s="96"/>
      <c r="B242" s="92"/>
      <c r="D242" s="92"/>
      <c r="E242" s="92"/>
      <c r="F242" s="92"/>
      <c r="G242" s="92"/>
      <c r="H242" s="92"/>
    </row>
    <row r="243" spans="1:8" ht="15.75">
      <c r="A243" s="96">
        <v>12</v>
      </c>
      <c r="B243" s="97">
        <v>42767</v>
      </c>
      <c r="C243" s="92">
        <v>1920</v>
      </c>
      <c r="D243" s="92">
        <v>79724</v>
      </c>
      <c r="E243" s="92">
        <v>3301</v>
      </c>
      <c r="F243" s="92"/>
      <c r="G243" s="92">
        <v>3500</v>
      </c>
      <c r="H243" s="92"/>
    </row>
    <row r="244" spans="1:8" ht="15.75">
      <c r="A244" s="96"/>
      <c r="B244" s="92"/>
      <c r="C244" s="92"/>
      <c r="D244" s="92"/>
      <c r="E244" s="92"/>
      <c r="F244" s="92"/>
      <c r="G244" s="92"/>
      <c r="H244" s="92"/>
    </row>
    <row r="245" spans="1:8" ht="15.75">
      <c r="A245" s="96"/>
      <c r="B245" s="98" t="s">
        <v>107</v>
      </c>
      <c r="C245" s="98">
        <v>23040</v>
      </c>
      <c r="D245" s="98">
        <v>918611</v>
      </c>
      <c r="E245" s="98">
        <v>39612</v>
      </c>
      <c r="F245" s="98">
        <v>60000</v>
      </c>
      <c r="G245" s="98">
        <v>40058</v>
      </c>
      <c r="H245" s="98">
        <v>4200</v>
      </c>
    </row>
    <row r="246" spans="1:8" ht="15.75">
      <c r="A246" s="96"/>
      <c r="B246" s="98"/>
      <c r="C246" s="92"/>
      <c r="D246" s="92"/>
      <c r="E246" s="92"/>
      <c r="F246" s="92"/>
      <c r="G246" s="92"/>
      <c r="H246" s="92"/>
    </row>
    <row r="247" spans="1:8" ht="25.5">
      <c r="A247" s="96"/>
      <c r="B247" s="99" t="s">
        <v>472</v>
      </c>
      <c r="C247" s="92"/>
      <c r="D247" s="92"/>
      <c r="E247" s="92"/>
      <c r="F247" s="92"/>
      <c r="G247" s="92"/>
      <c r="H247" s="92"/>
    </row>
    <row r="248" spans="1:8" ht="15.75">
      <c r="A248" s="96"/>
      <c r="B248" s="100" t="s">
        <v>107</v>
      </c>
      <c r="C248" s="92"/>
      <c r="D248" s="98">
        <v>0</v>
      </c>
      <c r="E248" s="98"/>
      <c r="F248" s="98">
        <v>0</v>
      </c>
      <c r="G248" s="98">
        <v>0</v>
      </c>
      <c r="H248" s="98"/>
    </row>
    <row r="249" spans="1:8" ht="31.5">
      <c r="A249" s="96"/>
      <c r="B249" s="101" t="s">
        <v>143</v>
      </c>
      <c r="C249" s="98">
        <v>23040</v>
      </c>
      <c r="D249" s="98">
        <v>918611</v>
      </c>
      <c r="E249" s="98">
        <v>39612</v>
      </c>
      <c r="F249" s="98">
        <v>60000</v>
      </c>
      <c r="G249" s="98">
        <v>40058</v>
      </c>
      <c r="H249" s="98">
        <v>4200</v>
      </c>
    </row>
    <row r="251" spans="1:8" ht="18.75">
      <c r="A251" s="93"/>
    </row>
    <row r="252" spans="1:8" ht="18.75">
      <c r="A252" s="93"/>
      <c r="C252" s="107"/>
      <c r="D252" s="19" t="s">
        <v>484</v>
      </c>
      <c r="E252" s="19"/>
    </row>
    <row r="253" spans="1:8" ht="15.75">
      <c r="A253" s="94"/>
    </row>
    <row r="254" spans="1:8" ht="63">
      <c r="A254" s="95" t="s">
        <v>393</v>
      </c>
      <c r="B254" s="95" t="s">
        <v>394</v>
      </c>
      <c r="C254" s="95" t="s">
        <v>5</v>
      </c>
      <c r="D254" s="95" t="s">
        <v>466</v>
      </c>
      <c r="E254" s="95" t="s">
        <v>7</v>
      </c>
      <c r="F254" s="95" t="s">
        <v>8</v>
      </c>
      <c r="G254" s="95" t="s">
        <v>396</v>
      </c>
      <c r="H254" s="95" t="s">
        <v>397</v>
      </c>
    </row>
    <row r="255" spans="1:8" ht="15.75">
      <c r="A255" s="92"/>
      <c r="B255" s="92"/>
      <c r="C255" s="92"/>
      <c r="D255" s="92"/>
      <c r="E255" s="92"/>
      <c r="F255" s="92"/>
      <c r="G255" s="92"/>
      <c r="H255" s="92"/>
    </row>
    <row r="256" spans="1:8" ht="15.75">
      <c r="A256" s="96">
        <v>1</v>
      </c>
      <c r="B256" s="97">
        <v>42430</v>
      </c>
      <c r="C256" s="92"/>
      <c r="D256" s="92"/>
      <c r="E256" s="92"/>
      <c r="F256" s="92"/>
      <c r="G256" s="92"/>
      <c r="H256" s="92"/>
    </row>
    <row r="257" spans="1:8" ht="15.75">
      <c r="A257" s="96"/>
      <c r="B257" s="92"/>
      <c r="C257" s="81"/>
      <c r="D257" s="81"/>
      <c r="E257" s="92"/>
      <c r="F257" s="92"/>
      <c r="G257" s="92"/>
      <c r="H257" s="92"/>
    </row>
    <row r="258" spans="1:8" ht="15.75">
      <c r="A258" s="96">
        <v>2</v>
      </c>
      <c r="B258" s="97">
        <v>42461</v>
      </c>
      <c r="C258" s="92"/>
      <c r="D258" s="92"/>
      <c r="E258" s="92"/>
      <c r="F258" s="92"/>
      <c r="G258" s="92"/>
      <c r="H258" s="92"/>
    </row>
    <row r="259" spans="1:8" ht="15.75">
      <c r="A259" s="96"/>
      <c r="B259" s="92"/>
      <c r="C259" s="92"/>
      <c r="D259" s="92"/>
      <c r="E259" s="92"/>
      <c r="F259" s="92"/>
      <c r="G259" s="92"/>
      <c r="H259" s="92"/>
    </row>
    <row r="260" spans="1:8" ht="15.75">
      <c r="A260" s="96">
        <v>3</v>
      </c>
      <c r="B260" s="97">
        <v>42491</v>
      </c>
      <c r="C260" s="92"/>
      <c r="D260" s="92"/>
      <c r="E260" s="92"/>
      <c r="F260" s="92"/>
      <c r="G260" s="92"/>
      <c r="H260" s="92"/>
    </row>
    <row r="261" spans="1:8" ht="15.75">
      <c r="A261" s="96"/>
      <c r="B261" s="92"/>
      <c r="C261" s="81"/>
      <c r="D261" s="81"/>
      <c r="E261" s="92"/>
      <c r="F261" s="92"/>
      <c r="G261" s="92"/>
      <c r="H261" s="92"/>
    </row>
    <row r="262" spans="1:8" ht="15.75">
      <c r="A262" s="96">
        <v>4</v>
      </c>
      <c r="B262" s="97">
        <v>42522</v>
      </c>
      <c r="C262" s="92"/>
      <c r="D262" s="92"/>
      <c r="E262" s="92"/>
      <c r="F262" s="92"/>
      <c r="G262" s="92"/>
      <c r="H262" s="92"/>
    </row>
    <row r="263" spans="1:8" ht="15.75">
      <c r="A263" s="96"/>
      <c r="B263" s="92"/>
      <c r="C263" s="92"/>
      <c r="D263" s="92"/>
      <c r="E263" s="92"/>
      <c r="F263" s="92"/>
      <c r="G263" s="92"/>
      <c r="H263" s="92"/>
    </row>
    <row r="264" spans="1:8" ht="15.75">
      <c r="A264" s="96">
        <v>5</v>
      </c>
      <c r="B264" s="97">
        <v>42552</v>
      </c>
      <c r="C264" s="92"/>
      <c r="D264" s="92"/>
      <c r="E264" s="92"/>
      <c r="F264" s="92"/>
      <c r="G264" s="92"/>
      <c r="H264" s="92"/>
    </row>
    <row r="265" spans="1:8" ht="15.75">
      <c r="A265" s="96"/>
      <c r="B265" s="92"/>
      <c r="C265" s="81"/>
      <c r="D265" s="81"/>
      <c r="E265" s="92"/>
      <c r="F265" s="92"/>
      <c r="G265" s="92"/>
      <c r="H265" s="92"/>
    </row>
    <row r="266" spans="1:8" ht="15.75">
      <c r="A266" s="96">
        <v>6</v>
      </c>
      <c r="B266" s="97">
        <v>42583</v>
      </c>
      <c r="C266" s="92"/>
      <c r="D266" s="92"/>
      <c r="E266" s="92"/>
      <c r="F266" s="92"/>
      <c r="G266" s="92"/>
      <c r="H266" s="92"/>
    </row>
    <row r="267" spans="1:8" ht="15.75">
      <c r="A267" s="96"/>
      <c r="B267" s="92"/>
      <c r="C267" s="92"/>
      <c r="D267" s="92"/>
      <c r="E267" s="92"/>
      <c r="F267" s="92"/>
      <c r="G267" s="92"/>
      <c r="H267" s="92"/>
    </row>
    <row r="268" spans="1:8" ht="15.75">
      <c r="A268" s="96">
        <v>7</v>
      </c>
      <c r="B268" s="97">
        <v>42614</v>
      </c>
      <c r="C268" s="92"/>
      <c r="D268" s="92"/>
      <c r="E268" s="92"/>
      <c r="F268" s="92"/>
      <c r="G268" s="92"/>
      <c r="H268" s="92"/>
    </row>
    <row r="269" spans="1:8" ht="15.75">
      <c r="A269" s="96"/>
      <c r="B269" s="92"/>
      <c r="C269" s="81"/>
      <c r="D269" s="81"/>
      <c r="E269" s="92"/>
      <c r="F269" s="92"/>
      <c r="G269" s="92"/>
      <c r="H269" s="92"/>
    </row>
    <row r="270" spans="1:8" ht="15.75">
      <c r="A270" s="96">
        <v>8</v>
      </c>
      <c r="B270" s="97">
        <v>42644</v>
      </c>
      <c r="C270" s="92"/>
      <c r="D270" s="92"/>
      <c r="E270" s="92"/>
      <c r="F270" s="92"/>
      <c r="G270" s="92"/>
      <c r="H270" s="92"/>
    </row>
    <row r="271" spans="1:8" ht="15.75">
      <c r="A271" s="96"/>
      <c r="B271" s="92"/>
      <c r="C271" s="92"/>
      <c r="D271" s="92"/>
      <c r="E271" s="92"/>
      <c r="F271" s="92"/>
      <c r="G271" s="92"/>
      <c r="H271" s="92"/>
    </row>
    <row r="272" spans="1:8" ht="15.75">
      <c r="A272" s="96">
        <v>9</v>
      </c>
      <c r="B272" s="97">
        <v>42675</v>
      </c>
      <c r="C272" s="92">
        <v>1508</v>
      </c>
      <c r="D272" s="92">
        <v>51330</v>
      </c>
      <c r="E272" s="92"/>
      <c r="F272" s="92"/>
      <c r="G272" s="92"/>
      <c r="H272" s="92"/>
    </row>
    <row r="273" spans="1:8" ht="15.75">
      <c r="A273" s="96"/>
      <c r="B273" s="92"/>
      <c r="C273" s="81"/>
      <c r="D273" s="92"/>
      <c r="E273" s="92"/>
      <c r="F273" s="92"/>
      <c r="G273" s="92"/>
      <c r="H273" s="92"/>
    </row>
    <row r="274" spans="1:8" ht="15.75">
      <c r="A274" s="96">
        <v>10</v>
      </c>
      <c r="B274" s="97">
        <v>42705</v>
      </c>
      <c r="C274" s="92">
        <v>3480</v>
      </c>
      <c r="D274" s="92">
        <v>118450</v>
      </c>
      <c r="E274" s="92"/>
      <c r="F274" s="92"/>
      <c r="G274" s="92">
        <v>5500</v>
      </c>
      <c r="H274" s="92"/>
    </row>
    <row r="275" spans="1:8" ht="15.75">
      <c r="A275" s="96"/>
      <c r="B275" s="92"/>
      <c r="C275" s="92"/>
      <c r="D275" s="92"/>
      <c r="E275" s="92"/>
      <c r="F275" s="92"/>
      <c r="G275" s="92"/>
      <c r="H275" s="92"/>
    </row>
    <row r="276" spans="1:8" ht="15.75">
      <c r="A276" s="96">
        <v>11</v>
      </c>
      <c r="B276" s="97">
        <v>42736</v>
      </c>
      <c r="C276" s="92">
        <v>3480</v>
      </c>
      <c r="D276" s="92">
        <v>122000</v>
      </c>
      <c r="E276" s="92"/>
      <c r="F276" s="92"/>
      <c r="G276" s="92">
        <v>5500</v>
      </c>
      <c r="H276" s="92">
        <v>2100</v>
      </c>
    </row>
    <row r="277" spans="1:8" ht="15.75">
      <c r="A277" s="96"/>
      <c r="B277" s="92"/>
      <c r="C277" s="81"/>
      <c r="D277" s="92"/>
      <c r="E277" s="92"/>
      <c r="F277" s="92"/>
      <c r="G277" s="92"/>
      <c r="H277" s="92"/>
    </row>
    <row r="278" spans="1:8" ht="15.75">
      <c r="A278" s="96">
        <v>12</v>
      </c>
      <c r="B278" s="97">
        <v>42767</v>
      </c>
      <c r="C278" s="92">
        <v>3480</v>
      </c>
      <c r="D278" s="92">
        <v>122000</v>
      </c>
      <c r="E278" s="92"/>
      <c r="F278" s="92"/>
      <c r="G278" s="92">
        <v>5500</v>
      </c>
      <c r="H278" s="92"/>
    </row>
    <row r="279" spans="1:8" ht="15.75">
      <c r="A279" s="96"/>
      <c r="B279" s="92"/>
      <c r="C279" s="92"/>
      <c r="D279" s="92"/>
      <c r="E279" s="92"/>
      <c r="F279" s="92"/>
      <c r="G279" s="92"/>
      <c r="H279" s="92"/>
    </row>
    <row r="280" spans="1:8" ht="15.75">
      <c r="A280" s="96"/>
      <c r="B280" s="98" t="s">
        <v>107</v>
      </c>
      <c r="C280" s="98"/>
      <c r="D280" s="98">
        <v>413780</v>
      </c>
      <c r="E280" s="98"/>
      <c r="F280" s="98">
        <v>0</v>
      </c>
      <c r="G280" s="98">
        <v>16500</v>
      </c>
      <c r="H280" s="98">
        <v>2100</v>
      </c>
    </row>
    <row r="281" spans="1:8" ht="15.75">
      <c r="A281" s="96"/>
      <c r="B281" s="98"/>
      <c r="C281" s="92"/>
      <c r="D281" s="92"/>
      <c r="E281" s="92"/>
      <c r="F281" s="92"/>
      <c r="G281" s="92"/>
      <c r="H281" s="92"/>
    </row>
    <row r="282" spans="1:8" ht="25.5">
      <c r="A282" s="96"/>
      <c r="B282" s="99" t="s">
        <v>472</v>
      </c>
      <c r="C282" s="92"/>
      <c r="D282" s="92"/>
      <c r="E282" s="92"/>
      <c r="F282" s="92"/>
      <c r="G282" s="92"/>
      <c r="H282" s="92"/>
    </row>
    <row r="283" spans="1:8" ht="15.75">
      <c r="A283" s="96"/>
      <c r="B283" s="100" t="s">
        <v>107</v>
      </c>
      <c r="C283" s="92"/>
      <c r="D283" s="98">
        <v>0</v>
      </c>
      <c r="E283" s="98"/>
      <c r="F283" s="98">
        <v>0</v>
      </c>
      <c r="G283" s="98">
        <v>0</v>
      </c>
      <c r="H283" s="98"/>
    </row>
    <row r="284" spans="1:8" ht="31.5">
      <c r="A284" s="96"/>
      <c r="B284" s="101" t="s">
        <v>143</v>
      </c>
      <c r="C284" s="98">
        <v>0</v>
      </c>
      <c r="D284" s="98">
        <v>413780</v>
      </c>
      <c r="E284" s="98">
        <v>0</v>
      </c>
      <c r="F284" s="98">
        <v>0</v>
      </c>
      <c r="G284" s="98">
        <v>16500</v>
      </c>
      <c r="H284" s="98">
        <v>2100</v>
      </c>
    </row>
    <row r="288" spans="1:8" ht="18.75">
      <c r="A288" s="93"/>
    </row>
    <row r="289" spans="1:8" ht="18.75">
      <c r="A289" s="93" t="s">
        <v>404</v>
      </c>
    </row>
    <row r="290" spans="1:8" ht="15.75">
      <c r="A290" s="94"/>
    </row>
    <row r="291" spans="1:8" ht="31.5">
      <c r="A291" s="95" t="s">
        <v>393</v>
      </c>
      <c r="B291" s="95" t="s">
        <v>394</v>
      </c>
      <c r="C291" s="95" t="s">
        <v>5</v>
      </c>
      <c r="D291" s="95" t="s">
        <v>395</v>
      </c>
      <c r="E291" s="95" t="s">
        <v>7</v>
      </c>
      <c r="F291" s="95" t="s">
        <v>8</v>
      </c>
      <c r="G291" s="95" t="s">
        <v>396</v>
      </c>
      <c r="H291" s="95" t="s">
        <v>397</v>
      </c>
    </row>
    <row r="292" spans="1:8" ht="15.75">
      <c r="A292" s="92"/>
      <c r="B292" s="92"/>
      <c r="C292" s="92"/>
      <c r="D292" s="92"/>
      <c r="E292" s="92"/>
      <c r="F292" s="92"/>
      <c r="G292" s="92"/>
      <c r="H292" s="92"/>
    </row>
    <row r="293" spans="1:8" ht="15.75">
      <c r="A293" s="96">
        <v>1</v>
      </c>
      <c r="B293" s="97">
        <v>42430</v>
      </c>
      <c r="C293" s="92"/>
      <c r="D293" s="92">
        <v>132914</v>
      </c>
      <c r="E293" s="92">
        <v>208</v>
      </c>
      <c r="F293" s="92">
        <v>20000</v>
      </c>
      <c r="G293" s="92">
        <v>18180</v>
      </c>
      <c r="H293" s="92"/>
    </row>
    <row r="294" spans="1:8" ht="15.75">
      <c r="A294" s="96"/>
      <c r="B294" s="92"/>
      <c r="C294" s="81"/>
      <c r="D294" s="81"/>
      <c r="E294" s="92"/>
      <c r="F294" s="92"/>
      <c r="G294" s="92"/>
      <c r="H294" s="92"/>
    </row>
    <row r="295" spans="1:8" ht="15.75">
      <c r="A295" s="96">
        <v>2</v>
      </c>
      <c r="B295" s="97">
        <v>42461</v>
      </c>
      <c r="C295" s="92"/>
      <c r="D295" s="92">
        <v>132914</v>
      </c>
      <c r="E295" s="92">
        <v>208</v>
      </c>
      <c r="F295" s="92">
        <v>20000</v>
      </c>
      <c r="G295" s="92">
        <v>18180</v>
      </c>
      <c r="H295" s="92"/>
    </row>
    <row r="296" spans="1:8" ht="15.75">
      <c r="A296" s="96"/>
      <c r="B296" s="92"/>
      <c r="C296" s="92"/>
      <c r="D296" s="92"/>
      <c r="E296" s="92"/>
      <c r="F296" s="92"/>
      <c r="G296" s="92"/>
      <c r="H296" s="92"/>
    </row>
    <row r="297" spans="1:8" ht="15.75">
      <c r="A297" s="96">
        <v>3</v>
      </c>
      <c r="B297" s="97">
        <v>42491</v>
      </c>
      <c r="C297" s="92"/>
      <c r="D297" s="92">
        <v>132914</v>
      </c>
      <c r="E297" s="92">
        <v>208</v>
      </c>
      <c r="F297" s="92">
        <v>20000</v>
      </c>
      <c r="G297" s="92">
        <v>18180</v>
      </c>
      <c r="H297" s="92"/>
    </row>
    <row r="298" spans="1:8" ht="15.75">
      <c r="A298" s="96"/>
      <c r="B298" s="92"/>
      <c r="C298" s="81"/>
      <c r="D298" s="81"/>
      <c r="E298" s="92"/>
      <c r="F298" s="92"/>
      <c r="G298" s="92"/>
      <c r="H298" s="92"/>
    </row>
    <row r="299" spans="1:8" ht="15.75">
      <c r="A299" s="96">
        <v>4</v>
      </c>
      <c r="B299" s="97">
        <v>42522</v>
      </c>
      <c r="C299" s="92"/>
      <c r="D299" s="92">
        <v>136550</v>
      </c>
      <c r="E299" s="92">
        <v>208</v>
      </c>
      <c r="F299" s="92">
        <v>20000</v>
      </c>
      <c r="G299" s="92">
        <v>18180</v>
      </c>
      <c r="H299" s="92"/>
    </row>
    <row r="300" spans="1:8" ht="15.75">
      <c r="A300" s="96"/>
      <c r="B300" s="92"/>
      <c r="C300" s="92"/>
      <c r="D300" s="92"/>
      <c r="E300" s="92"/>
      <c r="F300" s="92"/>
      <c r="G300" s="92"/>
      <c r="H300" s="92"/>
    </row>
    <row r="301" spans="1:8" ht="15.75">
      <c r="A301" s="96">
        <v>5</v>
      </c>
      <c r="B301" s="97">
        <v>42552</v>
      </c>
      <c r="C301" s="92"/>
      <c r="D301" s="92">
        <v>140645</v>
      </c>
      <c r="E301" s="92">
        <v>208</v>
      </c>
      <c r="F301" s="92">
        <v>20000</v>
      </c>
      <c r="G301" s="92">
        <v>18726</v>
      </c>
      <c r="H301" s="92">
        <v>2100</v>
      </c>
    </row>
    <row r="302" spans="1:8" ht="15.75">
      <c r="A302" s="96"/>
      <c r="B302" s="92"/>
      <c r="C302" s="81"/>
      <c r="D302" s="81"/>
      <c r="E302" s="92"/>
      <c r="F302" s="92"/>
      <c r="G302" s="92"/>
      <c r="H302" s="92"/>
    </row>
    <row r="303" spans="1:8" ht="15.75">
      <c r="A303" s="96">
        <v>6</v>
      </c>
      <c r="B303" s="97">
        <v>42583</v>
      </c>
      <c r="C303" s="92"/>
      <c r="D303" s="92">
        <v>140645</v>
      </c>
      <c r="E303" s="92">
        <v>208</v>
      </c>
      <c r="F303" s="92">
        <v>20000</v>
      </c>
      <c r="G303" s="92">
        <v>18726</v>
      </c>
      <c r="H303" s="92"/>
    </row>
    <row r="304" spans="1:8" ht="15.75">
      <c r="A304" s="96"/>
      <c r="B304" s="92"/>
      <c r="C304" s="92"/>
      <c r="D304" s="92"/>
      <c r="E304" s="92"/>
      <c r="F304" s="92"/>
      <c r="G304" s="92"/>
      <c r="H304" s="92"/>
    </row>
    <row r="305" spans="1:8" ht="15.75">
      <c r="A305" s="96">
        <v>7</v>
      </c>
      <c r="B305" s="97">
        <v>42614</v>
      </c>
      <c r="C305" s="92"/>
      <c r="D305" s="92">
        <v>140645</v>
      </c>
      <c r="E305" s="92">
        <v>208</v>
      </c>
      <c r="F305" s="92">
        <v>20000</v>
      </c>
      <c r="G305" s="92">
        <v>18726</v>
      </c>
      <c r="H305" s="92"/>
    </row>
    <row r="306" spans="1:8" ht="15.75">
      <c r="A306" s="96"/>
      <c r="B306" s="92"/>
      <c r="C306" s="81"/>
      <c r="D306" s="81"/>
      <c r="E306" s="92"/>
      <c r="F306" s="92"/>
      <c r="G306" s="92"/>
      <c r="H306" s="92"/>
    </row>
    <row r="307" spans="1:8" ht="15.75">
      <c r="A307" s="96">
        <v>8</v>
      </c>
      <c r="B307" s="97">
        <v>42644</v>
      </c>
      <c r="C307" s="92"/>
      <c r="D307" s="92">
        <v>140645</v>
      </c>
      <c r="E307" s="92">
        <v>208</v>
      </c>
      <c r="F307" s="92">
        <v>20000</v>
      </c>
      <c r="G307" s="92">
        <v>18726</v>
      </c>
      <c r="H307" s="92"/>
    </row>
    <row r="308" spans="1:8" ht="15.75">
      <c r="A308" s="96"/>
      <c r="B308" s="92"/>
      <c r="C308" s="92"/>
      <c r="D308" s="92"/>
      <c r="E308" s="92"/>
      <c r="F308" s="92"/>
      <c r="G308" s="92"/>
      <c r="H308" s="92"/>
    </row>
    <row r="309" spans="1:8" ht="15.75">
      <c r="A309" s="96">
        <v>9</v>
      </c>
      <c r="B309" s="97">
        <v>42675</v>
      </c>
      <c r="C309" s="92"/>
      <c r="D309" s="92">
        <v>140645</v>
      </c>
      <c r="E309" s="92">
        <v>208</v>
      </c>
      <c r="F309" s="92">
        <v>20000</v>
      </c>
      <c r="G309" s="92">
        <v>18726</v>
      </c>
      <c r="H309" s="92"/>
    </row>
    <row r="310" spans="1:8" ht="15.75">
      <c r="A310" s="96"/>
      <c r="B310" s="92"/>
      <c r="C310" s="81"/>
      <c r="D310" s="92"/>
      <c r="E310" s="92"/>
      <c r="F310" s="92"/>
      <c r="G310" s="92"/>
      <c r="H310" s="92"/>
    </row>
    <row r="311" spans="1:8" ht="15.75">
      <c r="A311" s="96">
        <v>10</v>
      </c>
      <c r="B311" s="97">
        <v>42705</v>
      </c>
      <c r="C311" s="92"/>
      <c r="D311" s="92">
        <v>140645</v>
      </c>
      <c r="E311" s="92">
        <v>208</v>
      </c>
      <c r="F311" s="92">
        <v>20000</v>
      </c>
      <c r="G311" s="92">
        <v>18726</v>
      </c>
      <c r="H311" s="92"/>
    </row>
    <row r="312" spans="1:8" ht="15.75">
      <c r="A312" s="96"/>
      <c r="B312" s="92"/>
      <c r="C312" s="92"/>
      <c r="D312" s="92"/>
      <c r="E312" s="92"/>
      <c r="F312" s="92"/>
      <c r="G312" s="92"/>
      <c r="H312" s="92"/>
    </row>
    <row r="313" spans="1:8" ht="15.75">
      <c r="A313" s="96">
        <v>11</v>
      </c>
      <c r="B313" s="97">
        <v>42736</v>
      </c>
      <c r="C313" s="92"/>
      <c r="D313" s="92">
        <v>148494</v>
      </c>
      <c r="E313" s="92">
        <v>208</v>
      </c>
      <c r="F313" s="92"/>
      <c r="G313" s="92">
        <v>19000</v>
      </c>
      <c r="H313" s="92">
        <v>2100</v>
      </c>
    </row>
    <row r="314" spans="1:8" ht="15.75">
      <c r="A314" s="96"/>
      <c r="B314" s="92"/>
      <c r="C314" s="81"/>
      <c r="D314" s="92"/>
      <c r="E314" s="92"/>
      <c r="F314" s="92"/>
      <c r="G314" s="92"/>
      <c r="H314" s="92"/>
    </row>
    <row r="315" spans="1:8" ht="15.75">
      <c r="A315" s="96">
        <v>12</v>
      </c>
      <c r="B315" s="97">
        <v>42767</v>
      </c>
      <c r="C315" s="92"/>
      <c r="D315" s="92">
        <v>148494</v>
      </c>
      <c r="E315" s="92">
        <v>208</v>
      </c>
      <c r="F315" s="92"/>
      <c r="G315" s="92">
        <v>19000</v>
      </c>
      <c r="H315" s="92"/>
    </row>
    <row r="316" spans="1:8" ht="15.75">
      <c r="A316" s="96"/>
      <c r="B316" s="92"/>
      <c r="C316" s="92"/>
      <c r="D316" s="92"/>
      <c r="E316" s="92"/>
      <c r="F316" s="92"/>
      <c r="G316" s="92"/>
      <c r="H316" s="92"/>
    </row>
    <row r="317" spans="1:8" ht="15.75">
      <c r="A317" s="96"/>
      <c r="B317" s="98" t="s">
        <v>107</v>
      </c>
      <c r="C317" s="98"/>
      <c r="D317" s="98">
        <v>1676150</v>
      </c>
      <c r="E317" s="98">
        <v>2496</v>
      </c>
      <c r="F317" s="98">
        <v>200000</v>
      </c>
      <c r="G317" s="98">
        <v>223076</v>
      </c>
      <c r="H317" s="98">
        <v>4200</v>
      </c>
    </row>
    <row r="318" spans="1:8" ht="15.75">
      <c r="A318" s="96"/>
      <c r="B318" s="98"/>
      <c r="C318" s="92"/>
      <c r="D318" s="92"/>
      <c r="E318" s="92"/>
      <c r="F318" s="92"/>
      <c r="G318" s="92"/>
      <c r="H318" s="92"/>
    </row>
    <row r="319" spans="1:8" ht="25.5">
      <c r="A319" s="96"/>
      <c r="B319" s="99" t="s">
        <v>470</v>
      </c>
      <c r="C319" s="92"/>
      <c r="D319" s="92"/>
      <c r="E319" s="92"/>
      <c r="F319" s="92"/>
      <c r="G319" s="92"/>
      <c r="H319" s="92"/>
    </row>
    <row r="320" spans="1:8" ht="15.75">
      <c r="A320" s="96"/>
      <c r="B320" s="100" t="s">
        <v>107</v>
      </c>
      <c r="C320" s="92"/>
      <c r="D320" s="98">
        <v>0</v>
      </c>
      <c r="E320" s="98"/>
      <c r="F320" s="98">
        <v>0</v>
      </c>
      <c r="G320" s="98">
        <v>0</v>
      </c>
      <c r="H320" s="98"/>
    </row>
    <row r="321" spans="1:8" ht="31.5">
      <c r="A321" s="96"/>
      <c r="B321" s="101" t="s">
        <v>143</v>
      </c>
      <c r="C321" s="98">
        <v>0</v>
      </c>
      <c r="D321" s="98">
        <v>1676150</v>
      </c>
      <c r="E321" s="98">
        <v>2496</v>
      </c>
      <c r="F321" s="98">
        <v>200000</v>
      </c>
      <c r="G321" s="98">
        <v>223076</v>
      </c>
      <c r="H321" s="98">
        <v>4200</v>
      </c>
    </row>
    <row r="324" spans="1:8" ht="18.75">
      <c r="A324" s="93"/>
    </row>
    <row r="325" spans="1:8" ht="18.75">
      <c r="A325" s="93" t="s">
        <v>405</v>
      </c>
    </row>
    <row r="326" spans="1:8" ht="15.75">
      <c r="A326" s="94"/>
    </row>
    <row r="327" spans="1:8" ht="31.5">
      <c r="A327" s="95" t="s">
        <v>393</v>
      </c>
      <c r="B327" s="95" t="s">
        <v>394</v>
      </c>
      <c r="C327" s="95" t="s">
        <v>5</v>
      </c>
      <c r="D327" s="95" t="s">
        <v>395</v>
      </c>
      <c r="E327" s="95" t="s">
        <v>7</v>
      </c>
      <c r="F327" s="95" t="s">
        <v>8</v>
      </c>
      <c r="G327" s="95" t="s">
        <v>396</v>
      </c>
      <c r="H327" s="95" t="s">
        <v>397</v>
      </c>
    </row>
    <row r="328" spans="1:8" ht="15.75">
      <c r="A328" s="92"/>
      <c r="B328" s="92"/>
      <c r="C328" s="92"/>
      <c r="D328" s="92"/>
      <c r="E328" s="92"/>
      <c r="F328" s="92"/>
      <c r="G328" s="92"/>
      <c r="H328" s="92"/>
    </row>
    <row r="329" spans="1:8" ht="15.75">
      <c r="A329" s="96">
        <v>1</v>
      </c>
      <c r="B329" s="97">
        <v>42430</v>
      </c>
      <c r="C329" s="92">
        <v>3480</v>
      </c>
      <c r="D329" s="92">
        <v>128751</v>
      </c>
      <c r="E329" s="92"/>
      <c r="F329" s="92">
        <v>22000</v>
      </c>
      <c r="G329" s="92">
        <v>28555</v>
      </c>
      <c r="H329" s="92"/>
    </row>
    <row r="330" spans="1:8" ht="15.75">
      <c r="A330" s="96"/>
      <c r="B330" s="92"/>
      <c r="C330" s="81"/>
      <c r="D330" s="81"/>
      <c r="E330" s="92"/>
      <c r="F330" s="92"/>
      <c r="G330" s="92"/>
      <c r="H330" s="92"/>
    </row>
    <row r="331" spans="1:8" ht="15.75">
      <c r="A331" s="96">
        <v>2</v>
      </c>
      <c r="B331" s="97">
        <v>42461</v>
      </c>
      <c r="C331" s="92">
        <v>3480</v>
      </c>
      <c r="D331" s="92">
        <v>128751</v>
      </c>
      <c r="E331" s="92"/>
      <c r="F331" s="92">
        <v>22000</v>
      </c>
      <c r="G331" s="92">
        <v>28555</v>
      </c>
      <c r="H331" s="92"/>
    </row>
    <row r="332" spans="1:8" ht="15.75">
      <c r="A332" s="96"/>
      <c r="B332" s="92"/>
      <c r="C332" s="92"/>
      <c r="D332" s="92"/>
      <c r="E332" s="92"/>
      <c r="F332" s="92"/>
      <c r="G332" s="92"/>
      <c r="H332" s="92"/>
    </row>
    <row r="333" spans="1:8" ht="15.75">
      <c r="A333" s="96">
        <v>3</v>
      </c>
      <c r="B333" s="97">
        <v>42491</v>
      </c>
      <c r="C333" s="92">
        <v>3480</v>
      </c>
      <c r="D333" s="92">
        <v>128751</v>
      </c>
      <c r="E333" s="92"/>
      <c r="F333" s="92">
        <v>22000</v>
      </c>
      <c r="G333" s="92">
        <v>28555</v>
      </c>
      <c r="H333" s="92"/>
    </row>
    <row r="334" spans="1:8" ht="15.75">
      <c r="A334" s="96"/>
      <c r="B334" s="92"/>
      <c r="C334" s="81"/>
      <c r="D334" s="81"/>
      <c r="E334" s="92"/>
      <c r="F334" s="92"/>
      <c r="G334" s="92"/>
      <c r="H334" s="92"/>
    </row>
    <row r="335" spans="1:8" ht="15.75">
      <c r="A335" s="96">
        <v>4</v>
      </c>
      <c r="B335" s="97">
        <v>42522</v>
      </c>
      <c r="C335" s="92">
        <v>3480</v>
      </c>
      <c r="D335" s="92">
        <v>132178</v>
      </c>
      <c r="E335" s="92"/>
      <c r="F335" s="92">
        <v>22000</v>
      </c>
      <c r="G335" s="92">
        <v>28555</v>
      </c>
      <c r="H335" s="92"/>
    </row>
    <row r="336" spans="1:8" ht="15.75">
      <c r="A336" s="96"/>
      <c r="B336" s="92"/>
      <c r="C336" s="92"/>
      <c r="D336" s="92"/>
      <c r="E336" s="92"/>
      <c r="F336" s="92"/>
      <c r="G336" s="92"/>
      <c r="H336" s="92"/>
    </row>
    <row r="337" spans="1:8" ht="15.75">
      <c r="A337" s="96">
        <v>5</v>
      </c>
      <c r="B337" s="97">
        <v>42552</v>
      </c>
      <c r="C337" s="92">
        <v>3480</v>
      </c>
      <c r="D337" s="92">
        <v>136048</v>
      </c>
      <c r="E337" s="92"/>
      <c r="F337" s="92">
        <v>22000</v>
      </c>
      <c r="G337" s="92">
        <v>29415</v>
      </c>
      <c r="H337" s="92">
        <v>2100</v>
      </c>
    </row>
    <row r="338" spans="1:8" ht="15.75">
      <c r="A338" s="96"/>
      <c r="B338" s="92"/>
      <c r="C338" s="81"/>
      <c r="D338" s="81"/>
      <c r="E338" s="92"/>
      <c r="F338" s="92"/>
      <c r="G338" s="92"/>
      <c r="H338" s="92"/>
    </row>
    <row r="339" spans="1:8" ht="15.75">
      <c r="A339" s="96">
        <v>6</v>
      </c>
      <c r="B339" s="97">
        <v>42583</v>
      </c>
      <c r="C339" s="92">
        <v>3480</v>
      </c>
      <c r="D339" s="92">
        <v>136048</v>
      </c>
      <c r="E339" s="92"/>
      <c r="F339" s="92">
        <v>22000</v>
      </c>
      <c r="G339" s="92">
        <v>29415</v>
      </c>
      <c r="H339" s="92"/>
    </row>
    <row r="340" spans="1:8" ht="15.75">
      <c r="A340" s="96"/>
      <c r="B340" s="92"/>
      <c r="C340" s="92"/>
      <c r="D340" s="92"/>
      <c r="E340" s="92"/>
      <c r="F340" s="92"/>
      <c r="G340" s="92"/>
      <c r="H340" s="92"/>
    </row>
    <row r="341" spans="1:8" ht="15.75">
      <c r="A341" s="96">
        <v>7</v>
      </c>
      <c r="B341" s="97">
        <v>42614</v>
      </c>
      <c r="C341" s="92">
        <v>3480</v>
      </c>
      <c r="D341" s="92">
        <v>136048</v>
      </c>
      <c r="E341" s="92"/>
      <c r="F341" s="92">
        <v>22000</v>
      </c>
      <c r="G341" s="92">
        <v>29415</v>
      </c>
      <c r="H341" s="92"/>
    </row>
    <row r="342" spans="1:8" ht="15.75">
      <c r="A342" s="96"/>
      <c r="B342" s="92"/>
      <c r="C342" s="81"/>
      <c r="D342" s="81"/>
      <c r="E342" s="92"/>
      <c r="F342" s="92"/>
      <c r="G342" s="92"/>
      <c r="H342" s="92"/>
    </row>
    <row r="343" spans="1:8" ht="15.75">
      <c r="A343" s="96">
        <v>8</v>
      </c>
      <c r="B343" s="97">
        <v>42644</v>
      </c>
      <c r="C343" s="92">
        <v>3480</v>
      </c>
      <c r="D343" s="92">
        <v>136048</v>
      </c>
      <c r="E343" s="92"/>
      <c r="F343" s="92">
        <v>22000</v>
      </c>
      <c r="G343" s="92">
        <v>29415</v>
      </c>
      <c r="H343" s="92"/>
    </row>
    <row r="344" spans="1:8" ht="15.75">
      <c r="A344" s="96"/>
      <c r="B344" s="92"/>
      <c r="C344" s="92"/>
      <c r="D344" s="92"/>
      <c r="E344" s="92"/>
      <c r="F344" s="92"/>
      <c r="G344" s="92"/>
      <c r="H344" s="92"/>
    </row>
    <row r="345" spans="1:8" ht="15.75">
      <c r="A345" s="96">
        <v>9</v>
      </c>
      <c r="B345" s="97">
        <v>42675</v>
      </c>
      <c r="C345" s="92">
        <v>3480</v>
      </c>
      <c r="D345" s="92">
        <v>136048</v>
      </c>
      <c r="E345" s="92"/>
      <c r="F345" s="92">
        <v>22000</v>
      </c>
      <c r="G345" s="92">
        <v>29415</v>
      </c>
      <c r="H345" s="92"/>
    </row>
    <row r="346" spans="1:8" ht="15.75">
      <c r="A346" s="96"/>
      <c r="B346" s="92"/>
      <c r="C346" s="81"/>
      <c r="D346" s="92"/>
      <c r="E346" s="92"/>
      <c r="F346" s="92"/>
      <c r="G346" s="92"/>
      <c r="H346" s="92"/>
    </row>
    <row r="347" spans="1:8" ht="15.75">
      <c r="A347" s="96">
        <v>10</v>
      </c>
      <c r="B347" s="97">
        <v>42705</v>
      </c>
      <c r="C347" s="92">
        <v>3480</v>
      </c>
      <c r="D347" s="92">
        <v>136048</v>
      </c>
      <c r="E347" s="92"/>
      <c r="F347" s="92">
        <v>22000</v>
      </c>
      <c r="G347" s="92">
        <v>29415</v>
      </c>
      <c r="H347" s="92"/>
    </row>
    <row r="348" spans="1:8" ht="15.75">
      <c r="A348" s="96"/>
      <c r="B348" s="92"/>
      <c r="C348" s="92"/>
      <c r="D348" s="92"/>
      <c r="E348" s="92"/>
      <c r="F348" s="92"/>
      <c r="G348" s="92"/>
      <c r="H348" s="92"/>
    </row>
    <row r="349" spans="1:8" ht="15.75">
      <c r="A349" s="96">
        <v>11</v>
      </c>
      <c r="B349" s="97">
        <v>42736</v>
      </c>
      <c r="C349" s="92">
        <v>3480</v>
      </c>
      <c r="D349" s="92">
        <v>140166</v>
      </c>
      <c r="E349" s="92"/>
      <c r="F349" s="92"/>
      <c r="G349" s="92">
        <v>29500</v>
      </c>
      <c r="H349" s="92">
        <v>2100</v>
      </c>
    </row>
    <row r="350" spans="1:8" ht="15.75">
      <c r="A350" s="96"/>
      <c r="B350" s="92"/>
      <c r="C350" s="81"/>
      <c r="D350" s="92"/>
      <c r="E350" s="92"/>
      <c r="F350" s="92"/>
      <c r="G350" s="92"/>
      <c r="H350" s="92"/>
    </row>
    <row r="351" spans="1:8" ht="15.75">
      <c r="A351" s="96">
        <v>12</v>
      </c>
      <c r="B351" s="97">
        <v>42767</v>
      </c>
      <c r="C351" s="92">
        <v>3480</v>
      </c>
      <c r="D351" s="92">
        <v>140166</v>
      </c>
      <c r="E351" s="92"/>
      <c r="F351" s="92"/>
      <c r="G351" s="92">
        <v>29500</v>
      </c>
      <c r="H351" s="92"/>
    </row>
    <row r="352" spans="1:8" ht="15.75">
      <c r="A352" s="96"/>
      <c r="B352" s="92"/>
      <c r="C352" s="92"/>
      <c r="D352" s="92"/>
      <c r="E352" s="92"/>
      <c r="F352" s="92"/>
      <c r="G352" s="92"/>
      <c r="H352" s="92"/>
    </row>
    <row r="353" spans="1:8" ht="15.75">
      <c r="A353" s="96"/>
      <c r="B353" s="98" t="s">
        <v>107</v>
      </c>
      <c r="C353" s="98">
        <v>41760</v>
      </c>
      <c r="D353" s="98">
        <v>1615051</v>
      </c>
      <c r="E353" s="98">
        <v>0</v>
      </c>
      <c r="F353" s="98">
        <v>220000</v>
      </c>
      <c r="G353" s="98">
        <v>349710</v>
      </c>
      <c r="H353" s="98">
        <v>4200</v>
      </c>
    </row>
    <row r="354" spans="1:8" ht="15.75">
      <c r="A354" s="96"/>
      <c r="B354" s="98"/>
      <c r="C354" s="92"/>
      <c r="D354" s="92"/>
      <c r="E354" s="92"/>
      <c r="F354" s="92"/>
      <c r="G354" s="92"/>
      <c r="H354" s="92"/>
    </row>
    <row r="355" spans="1:8" ht="25.5">
      <c r="A355" s="96"/>
      <c r="B355" s="99" t="s">
        <v>470</v>
      </c>
      <c r="C355" s="92"/>
      <c r="D355" s="92"/>
      <c r="E355" s="92"/>
      <c r="F355" s="92"/>
      <c r="G355" s="92"/>
      <c r="H355" s="92"/>
    </row>
    <row r="356" spans="1:8" ht="15.75">
      <c r="A356" s="96"/>
      <c r="B356" s="100" t="s">
        <v>107</v>
      </c>
      <c r="C356" s="92"/>
      <c r="D356" s="98">
        <v>0</v>
      </c>
      <c r="E356" s="98"/>
      <c r="F356" s="98">
        <v>0</v>
      </c>
      <c r="G356" s="98">
        <v>0</v>
      </c>
      <c r="H356" s="98"/>
    </row>
    <row r="357" spans="1:8" ht="31.5">
      <c r="A357" s="96"/>
      <c r="B357" s="101" t="s">
        <v>143</v>
      </c>
      <c r="C357" s="98">
        <v>41760</v>
      </c>
      <c r="D357" s="98">
        <v>1615051</v>
      </c>
      <c r="E357" s="98">
        <v>0</v>
      </c>
      <c r="F357" s="98">
        <v>220000</v>
      </c>
      <c r="G357" s="98">
        <v>349710</v>
      </c>
      <c r="H357" s="98">
        <v>4200</v>
      </c>
    </row>
    <row r="363" spans="1:8" ht="18.75">
      <c r="A363" s="93" t="s">
        <v>406</v>
      </c>
    </row>
    <row r="364" spans="1:8" ht="15.75">
      <c r="A364" s="94"/>
    </row>
    <row r="365" spans="1:8" ht="31.5">
      <c r="A365" s="95" t="s">
        <v>393</v>
      </c>
      <c r="B365" s="95" t="s">
        <v>394</v>
      </c>
      <c r="C365" s="95" t="s">
        <v>5</v>
      </c>
      <c r="D365" s="95" t="s">
        <v>395</v>
      </c>
      <c r="E365" s="95" t="s">
        <v>7</v>
      </c>
      <c r="F365" s="95" t="s">
        <v>8</v>
      </c>
      <c r="G365" s="95" t="s">
        <v>396</v>
      </c>
      <c r="H365" s="95" t="s">
        <v>397</v>
      </c>
    </row>
    <row r="366" spans="1:8" ht="15.75">
      <c r="A366" s="92"/>
      <c r="B366" s="92"/>
      <c r="C366" s="92"/>
      <c r="D366" s="92"/>
      <c r="E366" s="92"/>
      <c r="F366" s="92"/>
      <c r="G366" s="92"/>
      <c r="H366" s="92"/>
    </row>
    <row r="367" spans="1:8" ht="15.75">
      <c r="A367" s="96">
        <v>1</v>
      </c>
      <c r="B367" s="97">
        <v>42430</v>
      </c>
      <c r="C367" s="92">
        <v>3480</v>
      </c>
      <c r="D367" s="92">
        <v>115307</v>
      </c>
      <c r="E367" s="92"/>
      <c r="F367" s="92">
        <v>6000</v>
      </c>
      <c r="G367" s="92">
        <v>3623</v>
      </c>
      <c r="H367" s="92"/>
    </row>
    <row r="368" spans="1:8" ht="15.75">
      <c r="A368" s="96"/>
      <c r="B368" s="92"/>
      <c r="C368" s="81"/>
      <c r="D368" s="81"/>
      <c r="E368" s="92"/>
      <c r="F368" s="92"/>
      <c r="G368" s="92"/>
      <c r="H368" s="92"/>
    </row>
    <row r="369" spans="1:8" ht="15.75">
      <c r="A369" s="96">
        <v>2</v>
      </c>
      <c r="B369" s="97">
        <v>42461</v>
      </c>
      <c r="C369" s="92">
        <v>3480</v>
      </c>
      <c r="D369" s="92">
        <v>115307</v>
      </c>
      <c r="E369" s="92"/>
      <c r="F369" s="92">
        <v>6000</v>
      </c>
      <c r="G369" s="92">
        <v>3623</v>
      </c>
      <c r="H369" s="92"/>
    </row>
    <row r="370" spans="1:8" ht="15.75">
      <c r="A370" s="96"/>
      <c r="B370" s="92"/>
      <c r="C370" s="92"/>
      <c r="D370" s="81"/>
      <c r="E370" s="92"/>
      <c r="F370" s="92"/>
      <c r="G370" s="92"/>
      <c r="H370" s="92"/>
    </row>
    <row r="371" spans="1:8" ht="15.75">
      <c r="A371" s="96">
        <v>3</v>
      </c>
      <c r="B371" s="97">
        <v>42491</v>
      </c>
      <c r="C371" s="92">
        <v>3480</v>
      </c>
      <c r="D371" s="92">
        <v>115307</v>
      </c>
      <c r="E371" s="92"/>
      <c r="F371" s="92">
        <v>6000</v>
      </c>
      <c r="G371" s="92">
        <v>3623</v>
      </c>
      <c r="H371" s="92"/>
    </row>
    <row r="372" spans="1:8" ht="15.75">
      <c r="A372" s="96"/>
      <c r="B372" s="92"/>
      <c r="C372" s="81"/>
      <c r="D372" s="81"/>
      <c r="E372" s="92"/>
      <c r="F372" s="92"/>
      <c r="G372" s="92"/>
      <c r="H372" s="92"/>
    </row>
    <row r="373" spans="1:8" ht="15.75">
      <c r="A373" s="96">
        <v>4</v>
      </c>
      <c r="B373" s="97">
        <v>42522</v>
      </c>
      <c r="C373" s="92">
        <v>3480</v>
      </c>
      <c r="D373" s="92">
        <v>118350</v>
      </c>
      <c r="E373" s="92"/>
      <c r="F373" s="92">
        <v>6000</v>
      </c>
      <c r="G373" s="92">
        <v>3623</v>
      </c>
      <c r="H373" s="92"/>
    </row>
    <row r="374" spans="1:8" ht="15.75">
      <c r="A374" s="96"/>
      <c r="B374" s="92"/>
      <c r="C374" s="81"/>
      <c r="D374" s="92"/>
      <c r="E374" s="92"/>
      <c r="F374" s="92"/>
      <c r="G374" s="92"/>
      <c r="H374" s="92"/>
    </row>
    <row r="375" spans="1:8" ht="15.75">
      <c r="A375" s="96">
        <v>5</v>
      </c>
      <c r="B375" s="97">
        <v>42552</v>
      </c>
      <c r="C375" s="92"/>
      <c r="D375" s="92"/>
      <c r="E375" s="92"/>
      <c r="F375" s="92"/>
      <c r="G375" s="92"/>
      <c r="H375" s="92"/>
    </row>
    <row r="376" spans="1:8" ht="15.75">
      <c r="A376" s="96"/>
      <c r="B376" s="92"/>
      <c r="C376" s="92"/>
      <c r="D376" s="81"/>
      <c r="E376" s="92"/>
      <c r="F376" s="92"/>
      <c r="G376" s="92"/>
      <c r="H376" s="92"/>
    </row>
    <row r="377" spans="1:8" ht="15.75">
      <c r="A377" s="96">
        <v>6</v>
      </c>
      <c r="B377" s="97">
        <v>42583</v>
      </c>
      <c r="C377" s="92"/>
      <c r="D377" s="92"/>
      <c r="E377" s="92"/>
      <c r="F377" s="92"/>
      <c r="G377" s="92"/>
      <c r="H377" s="92"/>
    </row>
    <row r="378" spans="1:8" ht="15.75">
      <c r="A378" s="96"/>
      <c r="B378" s="92"/>
      <c r="C378" s="81"/>
      <c r="D378" s="92"/>
      <c r="E378" s="92"/>
      <c r="F378" s="92"/>
      <c r="G378" s="92"/>
      <c r="H378" s="92"/>
    </row>
    <row r="379" spans="1:8" ht="15.75">
      <c r="A379" s="96">
        <v>7</v>
      </c>
      <c r="B379" s="97">
        <v>42614</v>
      </c>
      <c r="C379" s="92"/>
      <c r="D379" s="92"/>
      <c r="E379" s="92"/>
      <c r="F379" s="92"/>
      <c r="G379" s="92"/>
      <c r="H379" s="92"/>
    </row>
    <row r="380" spans="1:8" ht="15.75">
      <c r="A380" s="96"/>
      <c r="B380" s="92"/>
      <c r="C380" s="81"/>
      <c r="D380" s="81"/>
      <c r="E380" s="92"/>
      <c r="F380" s="92"/>
      <c r="G380" s="92"/>
      <c r="H380" s="92"/>
    </row>
    <row r="381" spans="1:8" ht="15.75">
      <c r="A381" s="96">
        <v>8</v>
      </c>
      <c r="B381" s="97">
        <v>42644</v>
      </c>
      <c r="C381" s="92"/>
      <c r="D381" s="92"/>
      <c r="E381" s="92"/>
      <c r="F381" s="92"/>
      <c r="G381" s="92"/>
      <c r="H381" s="92"/>
    </row>
    <row r="382" spans="1:8" ht="15.75">
      <c r="A382" s="96"/>
      <c r="B382" s="92"/>
      <c r="C382" s="92"/>
      <c r="D382" s="92"/>
      <c r="E382" s="92"/>
      <c r="F382" s="92"/>
      <c r="G382" s="92"/>
      <c r="H382" s="92"/>
    </row>
    <row r="383" spans="1:8" ht="15.75">
      <c r="A383" s="96">
        <v>9</v>
      </c>
      <c r="B383" s="97">
        <v>42675</v>
      </c>
      <c r="C383" s="92"/>
      <c r="D383" s="92"/>
      <c r="E383" s="92"/>
      <c r="F383" s="92"/>
      <c r="G383" s="92"/>
      <c r="H383" s="92"/>
    </row>
    <row r="384" spans="1:8" ht="15.75">
      <c r="A384" s="96"/>
      <c r="B384" s="92"/>
      <c r="C384" s="81"/>
      <c r="D384" s="92"/>
      <c r="E384" s="92"/>
      <c r="F384" s="92"/>
      <c r="G384" s="92"/>
      <c r="H384" s="92"/>
    </row>
    <row r="385" spans="1:8" ht="15.75">
      <c r="A385" s="96">
        <v>10</v>
      </c>
      <c r="B385" s="97">
        <v>42705</v>
      </c>
      <c r="C385" s="92"/>
      <c r="D385" s="92"/>
      <c r="E385" s="92"/>
      <c r="F385" s="92"/>
      <c r="G385" s="92"/>
      <c r="H385" s="92"/>
    </row>
    <row r="386" spans="1:8" ht="15.75">
      <c r="A386" s="96"/>
      <c r="B386" s="92"/>
      <c r="C386" s="81"/>
      <c r="D386" s="92"/>
      <c r="E386" s="92"/>
      <c r="F386" s="92"/>
      <c r="G386" s="92"/>
      <c r="H386" s="92"/>
    </row>
    <row r="387" spans="1:8" ht="15.75">
      <c r="A387" s="96">
        <v>11</v>
      </c>
      <c r="B387" s="97">
        <v>42736</v>
      </c>
      <c r="C387" s="92"/>
      <c r="D387" s="92"/>
      <c r="E387" s="92"/>
      <c r="F387" s="92"/>
      <c r="G387" s="92"/>
      <c r="H387" s="92"/>
    </row>
    <row r="388" spans="1:8" ht="15.75">
      <c r="A388" s="96"/>
      <c r="B388" s="92"/>
      <c r="C388" s="92"/>
      <c r="D388" s="92"/>
      <c r="E388" s="92"/>
      <c r="F388" s="92"/>
      <c r="G388" s="92"/>
      <c r="H388" s="92"/>
    </row>
    <row r="389" spans="1:8" ht="15.75">
      <c r="A389" s="96">
        <v>12</v>
      </c>
      <c r="B389" s="97">
        <v>42767</v>
      </c>
      <c r="C389" s="92"/>
      <c r="D389" s="92"/>
      <c r="E389" s="92"/>
      <c r="F389" s="92"/>
      <c r="G389" s="92"/>
      <c r="H389" s="92"/>
    </row>
    <row r="390" spans="1:8" ht="15.75">
      <c r="A390" s="96"/>
      <c r="B390" s="92"/>
      <c r="C390" s="92"/>
      <c r="D390" s="92"/>
      <c r="E390" s="92"/>
      <c r="F390" s="92"/>
      <c r="G390" s="92"/>
      <c r="H390" s="92"/>
    </row>
    <row r="391" spans="1:8" ht="15.75">
      <c r="A391" s="96"/>
      <c r="B391" s="98" t="s">
        <v>107</v>
      </c>
      <c r="C391" s="98">
        <v>13920</v>
      </c>
      <c r="D391" s="98">
        <v>464271</v>
      </c>
      <c r="E391" s="98"/>
      <c r="F391" s="98">
        <v>24000</v>
      </c>
      <c r="G391" s="98">
        <v>14492</v>
      </c>
      <c r="H391" s="98">
        <v>0</v>
      </c>
    </row>
    <row r="392" spans="1:8" ht="15.75">
      <c r="A392" s="96"/>
      <c r="B392" s="98"/>
      <c r="C392" s="92"/>
      <c r="D392" s="92"/>
      <c r="E392" s="92"/>
      <c r="F392" s="92"/>
      <c r="G392" s="92"/>
      <c r="H392" s="92"/>
    </row>
    <row r="393" spans="1:8" ht="25.5">
      <c r="A393" s="96"/>
      <c r="B393" s="99" t="s">
        <v>470</v>
      </c>
      <c r="C393" s="92"/>
      <c r="D393" s="92"/>
      <c r="E393" s="92"/>
      <c r="F393" s="92"/>
      <c r="G393" s="92"/>
      <c r="H393" s="92"/>
    </row>
    <row r="394" spans="1:8" ht="15.75">
      <c r="A394" s="96"/>
      <c r="B394" s="100" t="s">
        <v>107</v>
      </c>
      <c r="C394" s="92"/>
      <c r="D394" s="98">
        <v>0</v>
      </c>
      <c r="E394" s="98"/>
      <c r="F394" s="98">
        <v>0</v>
      </c>
      <c r="G394" s="98">
        <v>0</v>
      </c>
      <c r="H394" s="98"/>
    </row>
    <row r="395" spans="1:8" ht="31.5">
      <c r="A395" s="96"/>
      <c r="B395" s="101" t="s">
        <v>143</v>
      </c>
      <c r="C395" s="98">
        <v>13920</v>
      </c>
      <c r="D395" s="98">
        <v>464271</v>
      </c>
      <c r="E395" s="98"/>
      <c r="F395" s="98">
        <v>24000</v>
      </c>
      <c r="G395" s="98">
        <v>14492</v>
      </c>
      <c r="H395" s="98">
        <v>0</v>
      </c>
    </row>
    <row r="398" spans="1:8" ht="18.75">
      <c r="A398" s="93"/>
    </row>
    <row r="399" spans="1:8" ht="18.75">
      <c r="A399" s="93" t="s">
        <v>467</v>
      </c>
    </row>
    <row r="400" spans="1:8" ht="15.75">
      <c r="A400" s="94"/>
    </row>
    <row r="401" spans="1:8" ht="31.5">
      <c r="A401" s="95" t="s">
        <v>393</v>
      </c>
      <c r="B401" s="95" t="s">
        <v>394</v>
      </c>
      <c r="C401" s="95" t="s">
        <v>5</v>
      </c>
      <c r="D401" s="95" t="s">
        <v>395</v>
      </c>
      <c r="E401" s="95" t="s">
        <v>7</v>
      </c>
      <c r="F401" s="95" t="s">
        <v>8</v>
      </c>
      <c r="G401" s="95" t="s">
        <v>396</v>
      </c>
      <c r="H401" s="95" t="s">
        <v>397</v>
      </c>
    </row>
    <row r="402" spans="1:8" ht="15.75">
      <c r="A402" s="92"/>
      <c r="B402" s="92"/>
      <c r="C402" s="92"/>
      <c r="D402" s="92"/>
      <c r="E402" s="92"/>
      <c r="F402" s="92"/>
      <c r="G402" s="92"/>
      <c r="H402" s="92"/>
    </row>
    <row r="403" spans="1:8" ht="15.75">
      <c r="A403" s="96">
        <v>1</v>
      </c>
      <c r="B403" s="97">
        <v>42430</v>
      </c>
      <c r="C403" s="92">
        <v>3480</v>
      </c>
      <c r="D403" s="92">
        <v>121546</v>
      </c>
      <c r="E403" s="92"/>
      <c r="F403" s="92">
        <v>16000</v>
      </c>
      <c r="G403" s="92">
        <v>5382</v>
      </c>
      <c r="H403" s="92"/>
    </row>
    <row r="404" spans="1:8" ht="15.75">
      <c r="A404" s="96"/>
      <c r="B404" s="92"/>
      <c r="C404" s="81"/>
      <c r="D404" s="81"/>
      <c r="E404" s="92"/>
      <c r="F404" s="92"/>
      <c r="G404" s="92"/>
      <c r="H404" s="92"/>
    </row>
    <row r="405" spans="1:8" ht="15.75">
      <c r="A405" s="96">
        <v>2</v>
      </c>
      <c r="B405" s="97">
        <v>42461</v>
      </c>
      <c r="C405" s="92">
        <v>3480</v>
      </c>
      <c r="D405" s="92">
        <v>121546</v>
      </c>
      <c r="E405" s="92"/>
      <c r="F405" s="92">
        <v>16000</v>
      </c>
      <c r="G405" s="92">
        <v>5382</v>
      </c>
      <c r="H405" s="92"/>
    </row>
    <row r="406" spans="1:8" ht="15.75">
      <c r="A406" s="96"/>
      <c r="B406" s="92"/>
      <c r="C406" s="92"/>
      <c r="D406" s="92"/>
      <c r="E406" s="92"/>
      <c r="F406" s="92"/>
      <c r="G406" s="92"/>
      <c r="H406" s="92"/>
    </row>
    <row r="407" spans="1:8" ht="15.75">
      <c r="A407" s="96">
        <v>3</v>
      </c>
      <c r="B407" s="97">
        <v>42491</v>
      </c>
      <c r="C407" s="92">
        <v>3480</v>
      </c>
      <c r="D407" s="92">
        <v>121546</v>
      </c>
      <c r="E407" s="92"/>
      <c r="F407" s="92">
        <v>16000</v>
      </c>
      <c r="G407" s="92">
        <v>5382</v>
      </c>
      <c r="H407" s="92"/>
    </row>
    <row r="408" spans="1:8" ht="15.75">
      <c r="A408" s="96"/>
      <c r="B408" s="92"/>
      <c r="C408" s="81"/>
      <c r="D408" s="81"/>
      <c r="E408" s="92"/>
      <c r="F408" s="92"/>
      <c r="G408" s="92"/>
      <c r="H408" s="92"/>
    </row>
    <row r="409" spans="1:8" ht="15.75">
      <c r="A409" s="96">
        <v>4</v>
      </c>
      <c r="B409" s="97">
        <v>42522</v>
      </c>
      <c r="C409" s="92">
        <v>3480</v>
      </c>
      <c r="D409" s="92">
        <v>124775</v>
      </c>
      <c r="E409" s="92"/>
      <c r="F409" s="92">
        <v>16000</v>
      </c>
      <c r="G409" s="92">
        <v>5382</v>
      </c>
      <c r="H409" s="92"/>
    </row>
    <row r="410" spans="1:8" ht="15.75">
      <c r="A410" s="96"/>
      <c r="B410" s="92"/>
      <c r="C410" s="92"/>
      <c r="D410" s="92"/>
      <c r="E410" s="92"/>
      <c r="F410" s="92"/>
      <c r="G410" s="92"/>
      <c r="H410" s="92"/>
    </row>
    <row r="411" spans="1:8" ht="15.75">
      <c r="A411" s="96">
        <v>5</v>
      </c>
      <c r="B411" s="97">
        <v>42552</v>
      </c>
      <c r="C411" s="92">
        <v>3480</v>
      </c>
      <c r="D411" s="92">
        <v>128420</v>
      </c>
      <c r="E411" s="92"/>
      <c r="F411" s="92">
        <v>16000</v>
      </c>
      <c r="G411" s="92">
        <v>5544</v>
      </c>
      <c r="H411" s="92">
        <v>2100</v>
      </c>
    </row>
    <row r="412" spans="1:8" ht="15.75">
      <c r="A412" s="96"/>
      <c r="B412" s="92"/>
      <c r="C412" s="81"/>
      <c r="D412" s="81"/>
      <c r="E412" s="92"/>
      <c r="F412" s="92"/>
      <c r="G412" s="92"/>
      <c r="H412" s="92"/>
    </row>
    <row r="413" spans="1:8" ht="15.75">
      <c r="A413" s="96">
        <v>6</v>
      </c>
      <c r="B413" s="97">
        <v>42583</v>
      </c>
      <c r="C413" s="92">
        <v>3480</v>
      </c>
      <c r="D413" s="92">
        <v>128420</v>
      </c>
      <c r="E413" s="92"/>
      <c r="F413" s="92">
        <v>16000</v>
      </c>
      <c r="G413" s="92">
        <v>5544</v>
      </c>
      <c r="H413" s="92"/>
    </row>
    <row r="414" spans="1:8" ht="15.75">
      <c r="A414" s="96"/>
      <c r="B414" s="92"/>
      <c r="C414" s="92"/>
      <c r="D414" s="92"/>
      <c r="E414" s="92"/>
      <c r="F414" s="92"/>
      <c r="G414" s="92"/>
      <c r="H414" s="92"/>
    </row>
    <row r="415" spans="1:8" ht="15.75">
      <c r="A415" s="96">
        <v>7</v>
      </c>
      <c r="B415" s="97">
        <v>42614</v>
      </c>
      <c r="C415" s="92">
        <v>3480</v>
      </c>
      <c r="D415" s="92">
        <v>128420</v>
      </c>
      <c r="E415" s="92"/>
      <c r="F415" s="92">
        <v>16000</v>
      </c>
      <c r="G415" s="92">
        <v>5544</v>
      </c>
      <c r="H415" s="92"/>
    </row>
    <row r="416" spans="1:8" ht="15.75">
      <c r="A416" s="96"/>
      <c r="B416" s="92"/>
      <c r="C416" s="81"/>
      <c r="D416" s="81"/>
      <c r="E416" s="92"/>
      <c r="F416" s="92"/>
      <c r="G416" s="92"/>
      <c r="H416" s="92"/>
    </row>
    <row r="417" spans="1:8" ht="15.75">
      <c r="A417" s="96">
        <v>8</v>
      </c>
      <c r="B417" s="97">
        <v>42644</v>
      </c>
      <c r="C417" s="92">
        <v>3480</v>
      </c>
      <c r="D417" s="92">
        <v>128420</v>
      </c>
      <c r="E417" s="92"/>
      <c r="F417" s="92">
        <v>16000</v>
      </c>
      <c r="G417" s="92">
        <v>5544</v>
      </c>
      <c r="H417" s="92"/>
    </row>
    <row r="418" spans="1:8" ht="15.75">
      <c r="A418" s="96"/>
      <c r="B418" s="92"/>
      <c r="C418" s="92"/>
      <c r="D418" s="92"/>
      <c r="E418" s="92"/>
      <c r="F418" s="92"/>
      <c r="G418" s="92"/>
      <c r="H418" s="92"/>
    </row>
    <row r="419" spans="1:8" ht="15.75">
      <c r="A419" s="96">
        <v>9</v>
      </c>
      <c r="B419" s="97">
        <v>42675</v>
      </c>
      <c r="C419" s="92">
        <v>3480</v>
      </c>
      <c r="D419" s="92">
        <v>128420</v>
      </c>
      <c r="E419" s="92"/>
      <c r="F419" s="92">
        <v>16000</v>
      </c>
      <c r="G419" s="92">
        <v>5544</v>
      </c>
      <c r="H419" s="92"/>
    </row>
    <row r="420" spans="1:8" ht="15.75">
      <c r="A420" s="96"/>
      <c r="B420" s="92"/>
      <c r="C420" s="81"/>
      <c r="D420" s="92"/>
      <c r="E420" s="92"/>
      <c r="F420" s="92"/>
      <c r="G420" s="92"/>
      <c r="H420" s="92"/>
    </row>
    <row r="421" spans="1:8" ht="15.75">
      <c r="A421" s="96">
        <v>10</v>
      </c>
      <c r="B421" s="97">
        <v>42705</v>
      </c>
      <c r="C421" s="92">
        <v>3480</v>
      </c>
      <c r="D421" s="92">
        <v>128420</v>
      </c>
      <c r="E421" s="92"/>
      <c r="F421" s="92">
        <v>16000</v>
      </c>
      <c r="G421" s="92">
        <v>5544</v>
      </c>
      <c r="H421" s="92"/>
    </row>
    <row r="422" spans="1:8" ht="15.75">
      <c r="A422" s="96"/>
      <c r="B422" s="92"/>
      <c r="C422" s="92"/>
      <c r="D422" s="92"/>
      <c r="E422" s="92"/>
      <c r="F422" s="92"/>
      <c r="G422" s="92"/>
      <c r="H422" s="92"/>
    </row>
    <row r="423" spans="1:8" ht="15.75">
      <c r="A423" s="96">
        <v>11</v>
      </c>
      <c r="B423" s="97">
        <v>42736</v>
      </c>
      <c r="C423" s="92">
        <v>3480</v>
      </c>
      <c r="D423" s="92">
        <v>132301</v>
      </c>
      <c r="E423" s="92"/>
      <c r="F423" s="92"/>
      <c r="G423" s="92">
        <v>6000</v>
      </c>
      <c r="H423" s="92">
        <v>2100</v>
      </c>
    </row>
    <row r="424" spans="1:8" ht="15.75">
      <c r="A424" s="96"/>
      <c r="B424" s="92"/>
      <c r="C424" s="81"/>
      <c r="D424" s="92"/>
      <c r="E424" s="92"/>
      <c r="F424" s="92"/>
      <c r="G424" s="92"/>
      <c r="H424" s="92"/>
    </row>
    <row r="425" spans="1:8" ht="15.75">
      <c r="A425" s="96">
        <v>12</v>
      </c>
      <c r="B425" s="97">
        <v>42767</v>
      </c>
      <c r="C425" s="92">
        <v>3480</v>
      </c>
      <c r="D425" s="92">
        <v>132301</v>
      </c>
      <c r="E425" s="92"/>
      <c r="F425" s="92"/>
      <c r="G425" s="92">
        <v>6000</v>
      </c>
      <c r="H425" s="92"/>
    </row>
    <row r="426" spans="1:8" ht="15.75">
      <c r="A426" s="96"/>
      <c r="B426" s="92"/>
      <c r="C426" s="92"/>
      <c r="D426" s="92"/>
      <c r="E426" s="92"/>
      <c r="F426" s="92"/>
      <c r="G426" s="92"/>
      <c r="H426" s="92"/>
    </row>
    <row r="427" spans="1:8" ht="15.75">
      <c r="A427" s="96"/>
      <c r="B427" s="98" t="s">
        <v>107</v>
      </c>
      <c r="C427" s="98">
        <v>41760</v>
      </c>
      <c r="D427" s="98">
        <v>1524535</v>
      </c>
      <c r="E427" s="98">
        <v>0</v>
      </c>
      <c r="F427" s="98">
        <v>160000</v>
      </c>
      <c r="G427" s="98">
        <v>66792</v>
      </c>
      <c r="H427" s="98">
        <v>4200</v>
      </c>
    </row>
    <row r="428" spans="1:8" ht="15.75">
      <c r="A428" s="96"/>
      <c r="B428" s="98"/>
      <c r="C428" s="92"/>
      <c r="D428" s="92"/>
      <c r="E428" s="92"/>
      <c r="F428" s="92"/>
      <c r="G428" s="92"/>
      <c r="H428" s="92"/>
    </row>
    <row r="429" spans="1:8" ht="25.5">
      <c r="A429" s="96"/>
      <c r="B429" s="99" t="s">
        <v>472</v>
      </c>
      <c r="C429" s="92"/>
      <c r="D429" s="92"/>
      <c r="E429" s="92"/>
      <c r="F429" s="92"/>
      <c r="G429" s="92"/>
      <c r="H429" s="92"/>
    </row>
    <row r="430" spans="1:8" ht="15.75">
      <c r="A430" s="96"/>
      <c r="B430" s="100" t="s">
        <v>107</v>
      </c>
      <c r="C430" s="92"/>
      <c r="D430" s="98">
        <v>0</v>
      </c>
      <c r="E430" s="98"/>
      <c r="F430" s="98">
        <v>0</v>
      </c>
      <c r="G430" s="98">
        <v>0</v>
      </c>
      <c r="H430" s="98"/>
    </row>
    <row r="431" spans="1:8" ht="31.5">
      <c r="A431" s="96"/>
      <c r="B431" s="101" t="s">
        <v>143</v>
      </c>
      <c r="C431" s="98">
        <v>41760</v>
      </c>
      <c r="D431" s="98">
        <v>1524535</v>
      </c>
      <c r="E431" s="98"/>
      <c r="F431" s="98">
        <v>160000</v>
      </c>
      <c r="G431" s="98">
        <v>66792</v>
      </c>
      <c r="H431" s="98">
        <v>4200</v>
      </c>
    </row>
    <row r="432" spans="1:8" ht="15.75">
      <c r="A432" s="102"/>
      <c r="B432" s="103"/>
      <c r="C432" s="105"/>
      <c r="D432" s="104"/>
      <c r="E432" s="105"/>
      <c r="F432" s="104"/>
      <c r="G432" s="104"/>
      <c r="H432" s="105"/>
    </row>
    <row r="433" spans="1:8" ht="15.75">
      <c r="A433" s="102"/>
      <c r="B433" s="103"/>
      <c r="C433" s="104"/>
      <c r="D433" s="104"/>
      <c r="E433" s="104"/>
      <c r="F433" s="104"/>
      <c r="G433" s="104"/>
      <c r="H433" s="104"/>
    </row>
    <row r="435" spans="1:8" ht="18.75">
      <c r="A435" s="93" t="s">
        <v>407</v>
      </c>
    </row>
    <row r="436" spans="1:8" ht="15.75">
      <c r="A436" s="94"/>
    </row>
    <row r="437" spans="1:8" ht="31.5">
      <c r="A437" s="95" t="s">
        <v>393</v>
      </c>
      <c r="B437" s="95" t="s">
        <v>394</v>
      </c>
      <c r="C437" s="95" t="s">
        <v>5</v>
      </c>
      <c r="D437" s="95" t="s">
        <v>395</v>
      </c>
      <c r="E437" s="95" t="s">
        <v>7</v>
      </c>
      <c r="F437" s="95" t="s">
        <v>8</v>
      </c>
      <c r="G437" s="95" t="s">
        <v>396</v>
      </c>
      <c r="H437" s="95" t="s">
        <v>397</v>
      </c>
    </row>
    <row r="438" spans="1:8" ht="15.75">
      <c r="A438" s="92"/>
      <c r="B438" s="92"/>
      <c r="C438" s="92"/>
      <c r="D438" s="92"/>
      <c r="E438" s="92"/>
      <c r="F438" s="92"/>
      <c r="G438" s="92"/>
      <c r="H438" s="92"/>
    </row>
    <row r="439" spans="1:8" ht="15.75">
      <c r="A439" s="96">
        <v>1</v>
      </c>
      <c r="B439" s="97">
        <v>42430</v>
      </c>
      <c r="C439" s="92">
        <v>1620</v>
      </c>
      <c r="D439" s="92">
        <v>63622</v>
      </c>
      <c r="E439" s="92"/>
      <c r="F439" s="92">
        <v>4000</v>
      </c>
      <c r="G439" s="92"/>
      <c r="H439" s="92"/>
    </row>
    <row r="440" spans="1:8" ht="15.75">
      <c r="A440" s="96"/>
      <c r="B440" s="92"/>
      <c r="C440" s="81"/>
      <c r="D440" s="81"/>
      <c r="E440" s="92"/>
      <c r="F440" s="92"/>
      <c r="G440" s="92"/>
      <c r="H440" s="92"/>
    </row>
    <row r="441" spans="1:8" ht="15.75">
      <c r="A441" s="96">
        <v>2</v>
      </c>
      <c r="B441" s="97">
        <v>42461</v>
      </c>
      <c r="C441" s="92">
        <v>1620</v>
      </c>
      <c r="D441" s="92">
        <v>63622</v>
      </c>
      <c r="E441" s="92"/>
      <c r="F441" s="92">
        <v>4000</v>
      </c>
      <c r="G441" s="92"/>
      <c r="H441" s="92"/>
    </row>
    <row r="442" spans="1:8" ht="15.75">
      <c r="A442" s="96"/>
      <c r="B442" s="92"/>
      <c r="C442" s="92"/>
      <c r="D442" s="92"/>
      <c r="E442" s="92"/>
      <c r="F442" s="92"/>
      <c r="G442" s="92"/>
      <c r="H442" s="92"/>
    </row>
    <row r="443" spans="1:8" ht="15.75">
      <c r="A443" s="96">
        <v>3</v>
      </c>
      <c r="B443" s="97">
        <v>42491</v>
      </c>
      <c r="C443" s="92">
        <v>1620</v>
      </c>
      <c r="D443" s="92">
        <v>63622</v>
      </c>
      <c r="E443" s="92"/>
      <c r="F443" s="92">
        <v>4000</v>
      </c>
      <c r="G443" s="92"/>
      <c r="H443" s="92"/>
    </row>
    <row r="444" spans="1:8" ht="15.75">
      <c r="A444" s="96"/>
      <c r="B444" s="92"/>
      <c r="C444" s="81"/>
      <c r="D444" s="81"/>
      <c r="E444" s="92"/>
      <c r="F444" s="92"/>
      <c r="G444" s="92"/>
      <c r="H444" s="92"/>
    </row>
    <row r="445" spans="1:8" ht="15.75">
      <c r="A445" s="96">
        <v>4</v>
      </c>
      <c r="B445" s="97">
        <v>42522</v>
      </c>
      <c r="C445" s="92">
        <v>1620</v>
      </c>
      <c r="D445" s="92">
        <v>65315</v>
      </c>
      <c r="E445" s="92"/>
      <c r="F445" s="92">
        <v>4000</v>
      </c>
      <c r="G445" s="92"/>
      <c r="H445" s="92"/>
    </row>
    <row r="446" spans="1:8" ht="15.75">
      <c r="A446" s="96"/>
      <c r="B446" s="92"/>
      <c r="C446" s="92"/>
      <c r="D446" s="92"/>
      <c r="E446" s="92"/>
      <c r="F446" s="92"/>
      <c r="G446" s="92"/>
      <c r="H446" s="92"/>
    </row>
    <row r="447" spans="1:8" ht="15.75">
      <c r="A447" s="96">
        <v>5</v>
      </c>
      <c r="B447" s="97">
        <v>42552</v>
      </c>
      <c r="C447" s="92">
        <v>1620</v>
      </c>
      <c r="D447" s="92">
        <v>69048</v>
      </c>
      <c r="E447" s="92"/>
      <c r="F447" s="92">
        <v>4000</v>
      </c>
      <c r="G447" s="92"/>
      <c r="H447" s="92">
        <v>2100</v>
      </c>
    </row>
    <row r="448" spans="1:8" ht="15.75">
      <c r="A448" s="96"/>
      <c r="B448" s="92"/>
      <c r="C448" s="81"/>
      <c r="D448" s="81"/>
      <c r="E448" s="92"/>
      <c r="F448" s="92"/>
      <c r="G448" s="92"/>
      <c r="H448" s="92"/>
    </row>
    <row r="449" spans="1:8" ht="15.75">
      <c r="A449" s="96">
        <v>6</v>
      </c>
      <c r="B449" s="97">
        <v>42583</v>
      </c>
      <c r="C449" s="92">
        <v>1620</v>
      </c>
      <c r="D449" s="92">
        <v>69048</v>
      </c>
      <c r="E449" s="92"/>
      <c r="F449" s="92">
        <v>4000</v>
      </c>
      <c r="G449" s="92"/>
      <c r="H449" s="92"/>
    </row>
    <row r="450" spans="1:8" ht="15.75">
      <c r="A450" s="96"/>
      <c r="B450" s="92"/>
      <c r="C450" s="92"/>
      <c r="D450" s="92"/>
      <c r="E450" s="92"/>
      <c r="F450" s="92"/>
      <c r="G450" s="92"/>
      <c r="H450" s="92"/>
    </row>
    <row r="451" spans="1:8" ht="15.75">
      <c r="A451" s="96">
        <v>7</v>
      </c>
      <c r="B451" s="97">
        <v>42614</v>
      </c>
      <c r="C451" s="92">
        <v>1620</v>
      </c>
      <c r="D451" s="92">
        <v>69048</v>
      </c>
      <c r="E451" s="92"/>
      <c r="F451" s="92">
        <v>4000</v>
      </c>
      <c r="G451" s="92"/>
      <c r="H451" s="92"/>
    </row>
    <row r="452" spans="1:8" ht="15.75">
      <c r="A452" s="96"/>
      <c r="B452" s="92"/>
      <c r="C452" s="81"/>
      <c r="D452" s="92"/>
      <c r="E452" s="92"/>
      <c r="F452" s="92"/>
      <c r="G452" s="92"/>
      <c r="H452" s="92"/>
    </row>
    <row r="453" spans="1:8" ht="15.75">
      <c r="A453" s="96">
        <v>8</v>
      </c>
      <c r="B453" s="97">
        <v>42644</v>
      </c>
      <c r="C453" s="92">
        <v>1620</v>
      </c>
      <c r="D453" s="92">
        <v>69048</v>
      </c>
      <c r="E453" s="92"/>
      <c r="F453" s="92">
        <v>4000</v>
      </c>
      <c r="G453" s="92"/>
      <c r="H453" s="92"/>
    </row>
    <row r="454" spans="1:8" ht="15.75">
      <c r="A454" s="96"/>
      <c r="B454" s="92"/>
      <c r="C454" s="92"/>
      <c r="D454" s="92"/>
      <c r="E454" s="92"/>
      <c r="F454" s="92"/>
      <c r="G454" s="92"/>
      <c r="H454" s="92"/>
    </row>
    <row r="455" spans="1:8" ht="15.75">
      <c r="A455" s="96">
        <v>9</v>
      </c>
      <c r="B455" s="97">
        <v>42675</v>
      </c>
      <c r="C455" s="92">
        <v>1620</v>
      </c>
      <c r="D455" s="92">
        <v>69048</v>
      </c>
      <c r="E455" s="92"/>
      <c r="F455" s="92">
        <v>4000</v>
      </c>
      <c r="G455" s="92"/>
      <c r="H455" s="92"/>
    </row>
    <row r="456" spans="1:8" ht="15.75">
      <c r="A456" s="96"/>
      <c r="B456" s="92"/>
      <c r="C456" s="81"/>
      <c r="D456" s="92"/>
      <c r="E456" s="92"/>
      <c r="F456" s="92"/>
      <c r="G456" s="92"/>
      <c r="H456" s="92"/>
    </row>
    <row r="457" spans="1:8" ht="15.75">
      <c r="A457" s="96">
        <v>10</v>
      </c>
      <c r="B457" s="97">
        <v>42705</v>
      </c>
      <c r="C457" s="92">
        <v>1620</v>
      </c>
      <c r="D457" s="92">
        <v>69048</v>
      </c>
      <c r="E457" s="92"/>
      <c r="F457" s="92">
        <v>4000</v>
      </c>
      <c r="G457" s="92"/>
      <c r="H457" s="92"/>
    </row>
    <row r="458" spans="1:8" ht="15.75">
      <c r="A458" s="96"/>
      <c r="B458" s="92"/>
      <c r="C458" s="92"/>
      <c r="D458" s="92"/>
      <c r="E458" s="92"/>
      <c r="F458" s="92"/>
      <c r="G458" s="92"/>
      <c r="H458" s="92"/>
    </row>
    <row r="459" spans="1:8" ht="15.75">
      <c r="A459" s="96">
        <v>11</v>
      </c>
      <c r="B459" s="97">
        <v>42736</v>
      </c>
      <c r="C459" s="92">
        <v>1620</v>
      </c>
      <c r="D459" s="92">
        <v>71119</v>
      </c>
      <c r="E459" s="92"/>
      <c r="F459" s="92"/>
      <c r="G459" s="92"/>
      <c r="H459" s="92">
        <v>2100</v>
      </c>
    </row>
    <row r="460" spans="1:8" ht="15.75">
      <c r="A460" s="96"/>
      <c r="B460" s="92"/>
      <c r="C460" s="81"/>
      <c r="D460" s="92"/>
      <c r="E460" s="92"/>
      <c r="F460" s="92"/>
      <c r="G460" s="92"/>
      <c r="H460" s="92"/>
    </row>
    <row r="461" spans="1:8" ht="15.75">
      <c r="A461" s="96">
        <v>12</v>
      </c>
      <c r="B461" s="97">
        <v>42767</v>
      </c>
      <c r="C461" s="92">
        <v>1620</v>
      </c>
      <c r="D461" s="92">
        <v>71119</v>
      </c>
      <c r="E461" s="92"/>
      <c r="F461" s="92"/>
      <c r="G461" s="92"/>
      <c r="H461" s="92"/>
    </row>
    <row r="462" spans="1:8" ht="15.75">
      <c r="A462" s="96"/>
      <c r="B462" s="92"/>
      <c r="C462" s="92"/>
      <c r="D462" s="92"/>
      <c r="E462" s="92"/>
      <c r="F462" s="92"/>
      <c r="G462" s="92"/>
      <c r="H462" s="92"/>
    </row>
    <row r="463" spans="1:8" ht="15.75">
      <c r="A463" s="96"/>
      <c r="B463" s="98" t="s">
        <v>107</v>
      </c>
      <c r="C463" s="98">
        <v>19440</v>
      </c>
      <c r="D463" s="98">
        <v>812707</v>
      </c>
      <c r="E463" s="98"/>
      <c r="F463" s="98">
        <v>40000</v>
      </c>
      <c r="G463" s="98"/>
      <c r="H463" s="98">
        <v>4200</v>
      </c>
    </row>
    <row r="464" spans="1:8" ht="15.75">
      <c r="A464" s="96"/>
      <c r="B464" s="98"/>
      <c r="C464" s="92"/>
      <c r="D464" s="92"/>
      <c r="E464" s="92"/>
      <c r="F464" s="92"/>
      <c r="G464" s="92"/>
      <c r="H464" s="92"/>
    </row>
    <row r="465" spans="1:8" ht="25.5">
      <c r="A465" s="96"/>
      <c r="B465" s="99" t="s">
        <v>472</v>
      </c>
      <c r="C465" s="92"/>
      <c r="D465" s="92"/>
      <c r="E465" s="92"/>
      <c r="F465" s="92"/>
      <c r="G465" s="92"/>
      <c r="H465" s="92"/>
    </row>
    <row r="466" spans="1:8" ht="15.75">
      <c r="A466" s="96"/>
      <c r="B466" s="100" t="s">
        <v>107</v>
      </c>
      <c r="C466" s="92"/>
      <c r="D466" s="98">
        <v>0</v>
      </c>
      <c r="E466" s="98"/>
      <c r="F466" s="98">
        <v>0</v>
      </c>
      <c r="G466" s="98">
        <v>0</v>
      </c>
      <c r="H466" s="98"/>
    </row>
    <row r="467" spans="1:8" ht="31.5">
      <c r="A467" s="96"/>
      <c r="B467" s="101" t="s">
        <v>143</v>
      </c>
      <c r="C467" s="98">
        <v>19440</v>
      </c>
      <c r="D467" s="98">
        <v>812707</v>
      </c>
      <c r="E467" s="98"/>
      <c r="F467" s="98">
        <v>40000</v>
      </c>
      <c r="G467" s="98"/>
      <c r="H467" s="98">
        <v>4200</v>
      </c>
    </row>
    <row r="472" spans="1:8" ht="18.75">
      <c r="A472" s="93"/>
    </row>
    <row r="473" spans="1:8" ht="18.75">
      <c r="A473" s="93" t="s">
        <v>408</v>
      </c>
    </row>
    <row r="474" spans="1:8" ht="15.75">
      <c r="A474" s="94"/>
    </row>
    <row r="475" spans="1:8" ht="31.5">
      <c r="A475" s="95" t="s">
        <v>393</v>
      </c>
      <c r="B475" s="95" t="s">
        <v>394</v>
      </c>
      <c r="C475" s="95" t="s">
        <v>5</v>
      </c>
      <c r="D475" s="95" t="s">
        <v>395</v>
      </c>
      <c r="E475" s="95" t="s">
        <v>7</v>
      </c>
      <c r="F475" s="95" t="s">
        <v>8</v>
      </c>
      <c r="G475" s="95" t="s">
        <v>396</v>
      </c>
      <c r="H475" s="95" t="s">
        <v>397</v>
      </c>
    </row>
    <row r="476" spans="1:8" ht="15.75">
      <c r="A476" s="92"/>
      <c r="B476" s="92"/>
      <c r="C476" s="92"/>
      <c r="D476" s="92"/>
      <c r="E476" s="92"/>
      <c r="F476" s="92"/>
      <c r="G476" s="92"/>
      <c r="H476" s="92"/>
    </row>
    <row r="477" spans="1:8" ht="15.75">
      <c r="A477" s="96">
        <v>1</v>
      </c>
      <c r="B477" s="97">
        <v>42430</v>
      </c>
      <c r="C477" s="92">
        <v>3480</v>
      </c>
      <c r="D477" s="92">
        <v>140380</v>
      </c>
      <c r="E477" s="92"/>
      <c r="F477" s="92">
        <v>20000</v>
      </c>
      <c r="G477" s="92">
        <v>6242</v>
      </c>
      <c r="H477" s="92"/>
    </row>
    <row r="478" spans="1:8" ht="15.75">
      <c r="A478" s="96"/>
      <c r="B478" s="92"/>
      <c r="C478" s="81"/>
      <c r="D478" s="81"/>
      <c r="E478" s="92"/>
      <c r="F478" s="92"/>
      <c r="G478" s="92"/>
      <c r="H478" s="92"/>
    </row>
    <row r="479" spans="1:8" ht="15.75">
      <c r="A479" s="96">
        <v>2</v>
      </c>
      <c r="B479" s="97">
        <v>42461</v>
      </c>
      <c r="C479" s="92">
        <v>3480</v>
      </c>
      <c r="D479" s="92">
        <v>140380</v>
      </c>
      <c r="E479" s="92"/>
      <c r="F479" s="92">
        <v>20000</v>
      </c>
      <c r="G479" s="92">
        <v>6242</v>
      </c>
      <c r="H479" s="92"/>
    </row>
    <row r="480" spans="1:8" ht="15.75">
      <c r="A480" s="96"/>
      <c r="B480" s="92"/>
      <c r="C480" s="92"/>
      <c r="D480" s="92"/>
      <c r="E480" s="92"/>
      <c r="F480" s="92"/>
      <c r="G480" s="92"/>
      <c r="H480" s="92"/>
    </row>
    <row r="481" spans="1:8" ht="15.75">
      <c r="A481" s="96">
        <v>3</v>
      </c>
      <c r="B481" s="97">
        <v>42491</v>
      </c>
      <c r="C481" s="92">
        <v>3480</v>
      </c>
      <c r="D481" s="92">
        <v>140380</v>
      </c>
      <c r="E481" s="92"/>
      <c r="F481" s="92">
        <v>20000</v>
      </c>
      <c r="G481" s="92">
        <v>6242</v>
      </c>
      <c r="H481" s="92"/>
    </row>
    <row r="482" spans="1:8" ht="15.75">
      <c r="A482" s="96"/>
      <c r="B482" s="92"/>
      <c r="C482" s="81"/>
      <c r="D482" s="81"/>
      <c r="E482" s="92"/>
      <c r="F482" s="92"/>
      <c r="G482" s="92"/>
      <c r="H482" s="92"/>
    </row>
    <row r="483" spans="1:8" ht="15.75">
      <c r="A483" s="96">
        <v>4</v>
      </c>
      <c r="B483" s="97">
        <v>42522</v>
      </c>
      <c r="C483" s="92">
        <v>3480</v>
      </c>
      <c r="D483" s="92">
        <v>144125</v>
      </c>
      <c r="E483" s="92"/>
      <c r="F483" s="92">
        <v>20000</v>
      </c>
      <c r="G483" s="92">
        <v>6242</v>
      </c>
      <c r="H483" s="92"/>
    </row>
    <row r="484" spans="1:8" ht="15.75">
      <c r="A484" s="96"/>
      <c r="B484" s="92"/>
      <c r="C484" s="92"/>
      <c r="D484" s="92"/>
      <c r="E484" s="92"/>
      <c r="F484" s="92"/>
      <c r="G484" s="92"/>
      <c r="H484" s="92"/>
    </row>
    <row r="485" spans="1:8" ht="15.75">
      <c r="A485" s="96">
        <v>5</v>
      </c>
      <c r="B485" s="97">
        <v>42552</v>
      </c>
      <c r="C485" s="92">
        <v>3480</v>
      </c>
      <c r="D485" s="92">
        <v>148355</v>
      </c>
      <c r="E485" s="92"/>
      <c r="F485" s="92">
        <v>20000</v>
      </c>
      <c r="G485" s="92">
        <v>6430</v>
      </c>
      <c r="H485" s="92">
        <v>2100</v>
      </c>
    </row>
    <row r="486" spans="1:8" ht="15.75">
      <c r="A486" s="96"/>
      <c r="B486" s="92"/>
      <c r="C486" s="81"/>
      <c r="D486" s="81"/>
      <c r="E486" s="92"/>
      <c r="F486" s="92"/>
      <c r="G486" s="92"/>
      <c r="H486" s="92"/>
    </row>
    <row r="487" spans="1:8" ht="15.75">
      <c r="A487" s="96">
        <v>6</v>
      </c>
      <c r="B487" s="97">
        <v>42583</v>
      </c>
      <c r="C487" s="92">
        <v>3480</v>
      </c>
      <c r="D487" s="92">
        <v>148355</v>
      </c>
      <c r="E487" s="92"/>
      <c r="F487" s="92">
        <v>20000</v>
      </c>
      <c r="G487" s="92">
        <v>6430</v>
      </c>
      <c r="H487" s="92"/>
    </row>
    <row r="488" spans="1:8" ht="15.75">
      <c r="A488" s="96"/>
      <c r="B488" s="92"/>
      <c r="C488" s="92"/>
      <c r="D488" s="92"/>
      <c r="E488" s="92"/>
      <c r="F488" s="92"/>
      <c r="G488" s="92"/>
      <c r="H488" s="92"/>
    </row>
    <row r="489" spans="1:8" ht="15.75">
      <c r="A489" s="96">
        <v>7</v>
      </c>
      <c r="B489" s="97">
        <v>42614</v>
      </c>
      <c r="C489" s="92">
        <v>3480</v>
      </c>
      <c r="D489" s="92">
        <v>148355</v>
      </c>
      <c r="E489" s="92"/>
      <c r="F489" s="92">
        <v>20000</v>
      </c>
      <c r="G489" s="92">
        <v>6430</v>
      </c>
      <c r="H489" s="92"/>
    </row>
    <row r="490" spans="1:8" ht="15.75">
      <c r="A490" s="96"/>
      <c r="B490" s="92"/>
      <c r="C490" s="81"/>
      <c r="D490" s="81"/>
      <c r="E490" s="92"/>
      <c r="F490" s="92"/>
      <c r="G490" s="92"/>
      <c r="H490" s="92"/>
    </row>
    <row r="491" spans="1:8" ht="15.75">
      <c r="A491" s="96">
        <v>8</v>
      </c>
      <c r="B491" s="97">
        <v>42644</v>
      </c>
      <c r="C491" s="92">
        <v>3480</v>
      </c>
      <c r="D491" s="92">
        <v>148355</v>
      </c>
      <c r="E491" s="92"/>
      <c r="F491" s="92">
        <v>20000</v>
      </c>
      <c r="G491" s="92">
        <v>6430</v>
      </c>
      <c r="H491" s="92"/>
    </row>
    <row r="492" spans="1:8" ht="15.75">
      <c r="A492" s="96"/>
      <c r="B492" s="92"/>
      <c r="C492" s="92"/>
      <c r="D492" s="92"/>
      <c r="E492" s="92"/>
      <c r="F492" s="92"/>
      <c r="G492" s="92"/>
      <c r="H492" s="92"/>
    </row>
    <row r="493" spans="1:8" ht="15.75">
      <c r="A493" s="96">
        <v>9</v>
      </c>
      <c r="B493" s="97">
        <v>42675</v>
      </c>
      <c r="C493" s="92">
        <v>3480</v>
      </c>
      <c r="D493" s="92">
        <v>148355</v>
      </c>
      <c r="E493" s="92"/>
      <c r="F493" s="92">
        <v>20000</v>
      </c>
      <c r="G493" s="92">
        <v>6430</v>
      </c>
      <c r="H493" s="92"/>
    </row>
    <row r="494" spans="1:8" ht="15.75">
      <c r="A494" s="96"/>
      <c r="B494" s="92"/>
      <c r="C494" s="81"/>
      <c r="D494" s="92"/>
      <c r="E494" s="92"/>
      <c r="F494" s="92"/>
      <c r="G494" s="92"/>
      <c r="H494" s="92"/>
    </row>
    <row r="495" spans="1:8" ht="15.75">
      <c r="A495" s="96">
        <v>10</v>
      </c>
      <c r="B495" s="97">
        <v>42705</v>
      </c>
      <c r="C495" s="92">
        <v>3480</v>
      </c>
      <c r="D495" s="92">
        <v>148355</v>
      </c>
      <c r="E495" s="92"/>
      <c r="F495" s="92">
        <v>20000</v>
      </c>
      <c r="G495" s="92">
        <v>6430</v>
      </c>
      <c r="H495" s="92"/>
    </row>
    <row r="496" spans="1:8" ht="15.75">
      <c r="A496" s="96"/>
      <c r="B496" s="92"/>
      <c r="C496" s="92"/>
      <c r="D496" s="92"/>
      <c r="E496" s="92"/>
      <c r="F496" s="92"/>
      <c r="G496" s="92"/>
      <c r="H496" s="92"/>
    </row>
    <row r="497" spans="1:8" ht="15.75">
      <c r="A497" s="96">
        <v>11</v>
      </c>
      <c r="B497" s="97">
        <v>42736</v>
      </c>
      <c r="C497" s="92">
        <v>3480</v>
      </c>
      <c r="D497" s="92">
        <v>153696</v>
      </c>
      <c r="E497" s="92"/>
      <c r="F497" s="92"/>
      <c r="G497" s="92">
        <v>6500</v>
      </c>
      <c r="H497" s="92">
        <v>2100</v>
      </c>
    </row>
    <row r="498" spans="1:8" ht="15.75">
      <c r="A498" s="96"/>
      <c r="B498" s="92"/>
      <c r="C498" s="81"/>
      <c r="D498" s="92"/>
      <c r="E498" s="92"/>
      <c r="F498" s="92"/>
      <c r="G498" s="92"/>
      <c r="H498" s="92"/>
    </row>
    <row r="499" spans="1:8" ht="15.75">
      <c r="A499" s="96">
        <v>12</v>
      </c>
      <c r="B499" s="97">
        <v>42767</v>
      </c>
      <c r="C499" s="92">
        <v>3480</v>
      </c>
      <c r="D499" s="92">
        <v>153696</v>
      </c>
      <c r="E499" s="92"/>
      <c r="F499" s="92"/>
      <c r="G499" s="92">
        <v>6500</v>
      </c>
      <c r="H499" s="92"/>
    </row>
    <row r="500" spans="1:8" ht="15.75">
      <c r="A500" s="96"/>
      <c r="B500" s="92"/>
      <c r="C500" s="92"/>
      <c r="D500" s="92"/>
      <c r="E500" s="92"/>
      <c r="F500" s="92"/>
      <c r="G500" s="92"/>
      <c r="H500" s="92"/>
    </row>
    <row r="501" spans="1:8" ht="15.75">
      <c r="A501" s="96"/>
      <c r="B501" s="98" t="s">
        <v>107</v>
      </c>
      <c r="C501" s="98">
        <v>41760</v>
      </c>
      <c r="D501" s="98">
        <v>1762787</v>
      </c>
      <c r="E501" s="98"/>
      <c r="F501" s="98">
        <v>200000</v>
      </c>
      <c r="G501" s="98">
        <v>76548</v>
      </c>
      <c r="H501" s="98">
        <v>4200</v>
      </c>
    </row>
    <row r="502" spans="1:8" ht="15.75">
      <c r="A502" s="96"/>
      <c r="B502" s="98"/>
      <c r="C502" s="92"/>
      <c r="D502" s="92"/>
      <c r="E502" s="92"/>
      <c r="F502" s="92"/>
      <c r="G502" s="92"/>
      <c r="H502" s="92"/>
    </row>
    <row r="503" spans="1:8" ht="25.5">
      <c r="A503" s="96"/>
      <c r="B503" s="99" t="s">
        <v>470</v>
      </c>
      <c r="C503" s="92"/>
      <c r="D503" s="92"/>
      <c r="E503" s="92"/>
      <c r="F503" s="92"/>
      <c r="G503" s="92"/>
      <c r="H503" s="92"/>
    </row>
    <row r="504" spans="1:8" ht="15.75">
      <c r="A504" s="96"/>
      <c r="B504" s="100" t="s">
        <v>107</v>
      </c>
      <c r="C504" s="92"/>
      <c r="D504" s="98">
        <v>0</v>
      </c>
      <c r="E504" s="98"/>
      <c r="F504" s="98">
        <v>0</v>
      </c>
      <c r="G504" s="98">
        <v>0</v>
      </c>
      <c r="H504" s="98"/>
    </row>
    <row r="505" spans="1:8" ht="31.5">
      <c r="A505" s="96"/>
      <c r="B505" s="101" t="s">
        <v>143</v>
      </c>
      <c r="C505" s="98">
        <v>41760</v>
      </c>
      <c r="D505" s="98">
        <v>1762787</v>
      </c>
      <c r="E505" s="98"/>
      <c r="F505" s="98">
        <v>200000</v>
      </c>
      <c r="G505" s="98"/>
      <c r="H505" s="98">
        <v>4200</v>
      </c>
    </row>
    <row r="509" spans="1:8" ht="18.75">
      <c r="A509" s="93"/>
    </row>
    <row r="510" spans="1:8" ht="18.75">
      <c r="A510" s="93" t="s">
        <v>428</v>
      </c>
    </row>
    <row r="511" spans="1:8" ht="15.75">
      <c r="A511" s="94"/>
    </row>
    <row r="512" spans="1:8" ht="47.25">
      <c r="A512" s="95" t="s">
        <v>393</v>
      </c>
      <c r="B512" s="95" t="s">
        <v>394</v>
      </c>
      <c r="C512" s="95" t="s">
        <v>5</v>
      </c>
      <c r="D512" s="95" t="s">
        <v>468</v>
      </c>
      <c r="E512" s="95" t="s">
        <v>7</v>
      </c>
      <c r="F512" s="95" t="s">
        <v>8</v>
      </c>
      <c r="G512" s="95" t="s">
        <v>396</v>
      </c>
      <c r="H512" s="95" t="s">
        <v>397</v>
      </c>
    </row>
    <row r="513" spans="1:8" ht="15.75">
      <c r="A513" s="92"/>
      <c r="B513" s="92"/>
      <c r="C513" s="92"/>
      <c r="D513" s="92"/>
      <c r="E513" s="92"/>
      <c r="F513" s="92"/>
      <c r="G513" s="92"/>
      <c r="H513" s="92"/>
    </row>
    <row r="514" spans="1:8" ht="15.75">
      <c r="A514" s="96">
        <v>1</v>
      </c>
      <c r="B514" s="97">
        <v>42430</v>
      </c>
      <c r="C514" s="92">
        <v>3480</v>
      </c>
      <c r="D514" s="92">
        <v>129840</v>
      </c>
      <c r="E514" s="92"/>
      <c r="F514" s="92">
        <v>10000</v>
      </c>
      <c r="G514" s="92"/>
      <c r="H514" s="92"/>
    </row>
    <row r="515" spans="1:8" ht="15.75">
      <c r="A515" s="96"/>
      <c r="B515" s="92"/>
      <c r="C515" s="81"/>
      <c r="D515" s="81"/>
      <c r="E515" s="92"/>
      <c r="F515" s="92"/>
      <c r="G515" s="92"/>
      <c r="H515" s="92"/>
    </row>
    <row r="516" spans="1:8" ht="15.75">
      <c r="A516" s="96">
        <v>2</v>
      </c>
      <c r="B516" s="97">
        <v>42461</v>
      </c>
      <c r="C516" s="92">
        <v>3480</v>
      </c>
      <c r="D516" s="92">
        <v>136480</v>
      </c>
      <c r="E516" s="92"/>
      <c r="F516" s="92">
        <v>10000</v>
      </c>
      <c r="G516" s="92"/>
      <c r="H516" s="92"/>
    </row>
    <row r="517" spans="1:8" ht="15.75">
      <c r="A517" s="96"/>
      <c r="B517" s="92"/>
      <c r="C517" s="92"/>
      <c r="D517" s="92"/>
      <c r="E517" s="92"/>
      <c r="F517" s="92"/>
      <c r="G517" s="92"/>
      <c r="H517" s="92"/>
    </row>
    <row r="518" spans="1:8" ht="15.75">
      <c r="A518" s="96">
        <v>3</v>
      </c>
      <c r="B518" s="97">
        <v>42491</v>
      </c>
      <c r="C518" s="92">
        <v>3480</v>
      </c>
      <c r="D518" s="92">
        <v>136480</v>
      </c>
      <c r="E518" s="92"/>
      <c r="F518" s="92">
        <v>10000</v>
      </c>
      <c r="G518" s="92"/>
      <c r="H518" s="92"/>
    </row>
    <row r="519" spans="1:8" ht="15.75">
      <c r="A519" s="96"/>
      <c r="B519" s="92"/>
      <c r="C519" s="81"/>
      <c r="D519" s="81"/>
      <c r="E519" s="92"/>
      <c r="F519" s="92"/>
      <c r="G519" s="92"/>
      <c r="H519" s="92"/>
    </row>
    <row r="520" spans="1:8" ht="15.75">
      <c r="A520" s="96">
        <v>4</v>
      </c>
      <c r="B520" s="97">
        <v>42522</v>
      </c>
      <c r="C520" s="92">
        <v>3480</v>
      </c>
      <c r="D520" s="92">
        <v>136480</v>
      </c>
      <c r="E520" s="92"/>
      <c r="F520" s="92">
        <v>10000</v>
      </c>
      <c r="G520" s="92"/>
      <c r="H520" s="92"/>
    </row>
    <row r="521" spans="1:8" ht="15.75">
      <c r="A521" s="96"/>
      <c r="B521" s="92"/>
      <c r="C521" s="92"/>
      <c r="D521" s="92"/>
      <c r="E521" s="92"/>
      <c r="F521" s="92"/>
      <c r="G521" s="92"/>
      <c r="H521" s="92"/>
    </row>
    <row r="522" spans="1:8" ht="15.75">
      <c r="A522" s="96">
        <v>5</v>
      </c>
      <c r="B522" s="97">
        <v>42552</v>
      </c>
      <c r="C522" s="108" t="s">
        <v>473</v>
      </c>
      <c r="D522" s="108" t="s">
        <v>473</v>
      </c>
      <c r="E522" s="92"/>
      <c r="F522" s="108" t="s">
        <v>473</v>
      </c>
      <c r="G522" s="108"/>
      <c r="H522" s="92"/>
    </row>
    <row r="523" spans="1:8" ht="15.75">
      <c r="A523" s="96"/>
      <c r="B523" s="92"/>
      <c r="C523" s="81"/>
      <c r="D523" s="81"/>
      <c r="E523" s="92"/>
      <c r="F523" s="92"/>
      <c r="G523" s="92"/>
      <c r="H523" s="92"/>
    </row>
    <row r="524" spans="1:8" ht="15.75">
      <c r="A524" s="96">
        <v>6</v>
      </c>
      <c r="B524" s="97">
        <v>42583</v>
      </c>
      <c r="C524" s="92" t="s">
        <v>474</v>
      </c>
      <c r="D524" s="92">
        <v>21000</v>
      </c>
      <c r="E524" s="92"/>
      <c r="F524" s="92">
        <v>2163</v>
      </c>
      <c r="G524" s="92"/>
      <c r="H524" s="92"/>
    </row>
    <row r="525" spans="1:8" ht="15.75">
      <c r="A525" s="96"/>
      <c r="B525" s="92"/>
      <c r="C525" s="92"/>
      <c r="D525" s="92"/>
      <c r="E525" s="92"/>
      <c r="F525" s="92"/>
      <c r="G525" s="92"/>
      <c r="H525" s="92"/>
    </row>
    <row r="526" spans="1:8" ht="15.75">
      <c r="A526" s="96">
        <v>7</v>
      </c>
      <c r="B526" s="97">
        <v>42614</v>
      </c>
      <c r="C526" s="108"/>
      <c r="D526" s="92">
        <v>22000</v>
      </c>
      <c r="E526" s="92"/>
      <c r="F526" s="92">
        <v>2266</v>
      </c>
      <c r="G526" s="92"/>
      <c r="H526" s="92"/>
    </row>
    <row r="527" spans="1:8" ht="15.75">
      <c r="A527" s="96"/>
      <c r="B527" s="92"/>
      <c r="C527" s="81"/>
      <c r="D527" s="81"/>
      <c r="E527" s="92"/>
      <c r="F527" s="92"/>
      <c r="G527" s="92"/>
      <c r="H527" s="92"/>
    </row>
    <row r="528" spans="1:8" ht="15.75">
      <c r="A528" s="96">
        <v>8</v>
      </c>
      <c r="B528" s="97">
        <v>42644</v>
      </c>
      <c r="C528" s="108"/>
      <c r="D528" s="92">
        <v>22000</v>
      </c>
      <c r="E528" s="92"/>
      <c r="F528" s="92">
        <v>2266</v>
      </c>
      <c r="G528" s="92"/>
      <c r="H528" s="92"/>
    </row>
    <row r="529" spans="1:8" ht="15.75">
      <c r="A529" s="96"/>
      <c r="B529" s="92"/>
      <c r="C529" s="92"/>
      <c r="D529" s="92"/>
      <c r="E529" s="92"/>
      <c r="F529" s="92"/>
      <c r="G529" s="92"/>
      <c r="H529" s="92"/>
    </row>
    <row r="530" spans="1:8" ht="15.75">
      <c r="A530" s="96">
        <v>9</v>
      </c>
      <c r="B530" s="97">
        <v>42675</v>
      </c>
      <c r="C530" s="92"/>
      <c r="D530" s="92">
        <v>22000</v>
      </c>
      <c r="E530" s="92"/>
      <c r="F530" s="92">
        <v>2266</v>
      </c>
      <c r="G530" s="92"/>
      <c r="H530" s="92"/>
    </row>
    <row r="531" spans="1:8" ht="15.75">
      <c r="A531" s="96"/>
      <c r="B531" s="92"/>
      <c r="C531" s="81"/>
      <c r="D531" s="92"/>
      <c r="E531" s="92"/>
      <c r="F531" s="92"/>
      <c r="G531" s="92"/>
      <c r="H531" s="92"/>
    </row>
    <row r="532" spans="1:8" ht="15.75">
      <c r="A532" s="96">
        <v>10</v>
      </c>
      <c r="B532" s="97">
        <v>42705</v>
      </c>
      <c r="C532" s="92"/>
      <c r="D532" s="92"/>
      <c r="E532" s="92"/>
      <c r="F532" s="92"/>
      <c r="G532" s="92"/>
      <c r="H532" s="92"/>
    </row>
    <row r="533" spans="1:8" ht="15.75">
      <c r="A533" s="96"/>
      <c r="B533" s="92"/>
      <c r="C533" s="92"/>
      <c r="D533" s="92"/>
      <c r="E533" s="92"/>
      <c r="F533" s="92"/>
      <c r="G533" s="92"/>
      <c r="H533" s="92"/>
    </row>
    <row r="534" spans="1:8" ht="15.75">
      <c r="A534" s="96">
        <v>11</v>
      </c>
      <c r="B534" s="97">
        <v>42736</v>
      </c>
      <c r="C534" s="92"/>
      <c r="D534" s="92"/>
      <c r="E534" s="92"/>
      <c r="F534" s="92"/>
      <c r="G534" s="92"/>
      <c r="H534" s="92"/>
    </row>
    <row r="535" spans="1:8" ht="15.75">
      <c r="A535" s="96"/>
      <c r="B535" s="92"/>
      <c r="C535" s="81"/>
      <c r="D535" s="92"/>
      <c r="E535" s="92"/>
      <c r="F535" s="92"/>
      <c r="G535" s="92"/>
      <c r="H535" s="92"/>
    </row>
    <row r="536" spans="1:8" ht="15.75">
      <c r="A536" s="96">
        <v>12</v>
      </c>
      <c r="B536" s="97">
        <v>42767</v>
      </c>
      <c r="C536" s="92"/>
      <c r="D536" s="92"/>
      <c r="E536" s="92"/>
      <c r="F536" s="92"/>
      <c r="G536" s="92"/>
      <c r="H536" s="92"/>
    </row>
    <row r="537" spans="1:8" ht="15.75">
      <c r="A537" s="96"/>
      <c r="B537" s="92"/>
      <c r="C537" s="92"/>
      <c r="D537" s="92"/>
      <c r="E537" s="92"/>
      <c r="F537" s="92"/>
      <c r="G537" s="92"/>
      <c r="H537" s="92"/>
    </row>
    <row r="538" spans="1:8" ht="15.75">
      <c r="A538" s="96"/>
      <c r="B538" s="98" t="s">
        <v>107</v>
      </c>
      <c r="C538" s="98">
        <v>13920</v>
      </c>
      <c r="D538" s="98">
        <v>626280</v>
      </c>
      <c r="E538" s="98"/>
      <c r="F538" s="98">
        <v>48961</v>
      </c>
      <c r="G538" s="98">
        <v>0</v>
      </c>
      <c r="H538" s="98">
        <v>0</v>
      </c>
    </row>
    <row r="539" spans="1:8" ht="15.75">
      <c r="A539" s="96"/>
      <c r="B539" s="98"/>
      <c r="C539" s="92"/>
      <c r="D539" s="92"/>
      <c r="E539" s="92"/>
      <c r="F539" s="92"/>
      <c r="G539" s="92"/>
      <c r="H539" s="92"/>
    </row>
    <row r="540" spans="1:8" ht="25.5">
      <c r="A540" s="96"/>
      <c r="B540" s="99" t="s">
        <v>472</v>
      </c>
      <c r="C540" s="92"/>
      <c r="D540" s="92"/>
      <c r="E540" s="92"/>
      <c r="F540" s="92"/>
      <c r="G540" s="92"/>
      <c r="H540" s="92"/>
    </row>
    <row r="541" spans="1:8" ht="15.75">
      <c r="A541" s="96"/>
      <c r="B541" s="100" t="s">
        <v>107</v>
      </c>
      <c r="C541" s="92"/>
      <c r="D541" s="98">
        <v>0</v>
      </c>
      <c r="E541" s="98"/>
      <c r="F541" s="98">
        <v>0</v>
      </c>
      <c r="G541" s="98">
        <v>0</v>
      </c>
      <c r="H541" s="98"/>
    </row>
    <row r="542" spans="1:8" ht="31.5">
      <c r="A542" s="96"/>
      <c r="B542" s="101" t="s">
        <v>143</v>
      </c>
      <c r="C542" s="98">
        <v>13920</v>
      </c>
      <c r="D542" s="98">
        <v>626280</v>
      </c>
      <c r="E542" s="98"/>
      <c r="F542" s="98">
        <v>48961</v>
      </c>
      <c r="G542" s="98"/>
      <c r="H542" s="98">
        <v>0</v>
      </c>
    </row>
    <row r="543" spans="1:8" ht="15.75">
      <c r="A543" s="102"/>
      <c r="B543" s="103"/>
      <c r="C543" s="105"/>
      <c r="D543" s="104"/>
      <c r="E543" s="105"/>
      <c r="F543" s="104"/>
      <c r="G543" s="104"/>
      <c r="H543" s="105"/>
    </row>
    <row r="544" spans="1:8" ht="15.75">
      <c r="A544" s="102"/>
      <c r="B544" s="103"/>
      <c r="C544" s="104"/>
      <c r="D544" s="104"/>
      <c r="E544" s="104"/>
      <c r="F544" s="104"/>
      <c r="G544" s="104"/>
      <c r="H544" s="104"/>
    </row>
    <row r="548" spans="1:8" ht="18.75">
      <c r="A548" s="93"/>
    </row>
    <row r="549" spans="1:8" ht="18.75">
      <c r="A549" s="93" t="s">
        <v>409</v>
      </c>
    </row>
    <row r="550" spans="1:8" ht="15.75">
      <c r="A550" s="94"/>
    </row>
    <row r="551" spans="1:8" ht="47.25">
      <c r="A551" s="95" t="s">
        <v>393</v>
      </c>
      <c r="B551" s="95" t="s">
        <v>394</v>
      </c>
      <c r="C551" s="95" t="s">
        <v>5</v>
      </c>
      <c r="D551" s="95" t="s">
        <v>468</v>
      </c>
      <c r="E551" s="95" t="s">
        <v>7</v>
      </c>
      <c r="F551" s="95" t="s">
        <v>8</v>
      </c>
      <c r="G551" s="95" t="s">
        <v>396</v>
      </c>
      <c r="H551" s="95" t="s">
        <v>397</v>
      </c>
    </row>
    <row r="552" spans="1:8" ht="15.75">
      <c r="A552" s="92"/>
      <c r="B552" s="92"/>
      <c r="C552" s="92"/>
      <c r="D552" s="92"/>
      <c r="E552" s="92"/>
      <c r="F552" s="92"/>
      <c r="G552" s="92"/>
      <c r="H552" s="92"/>
    </row>
    <row r="553" spans="1:8" ht="15.75">
      <c r="A553" s="96">
        <v>1</v>
      </c>
      <c r="B553" s="97">
        <v>42430</v>
      </c>
      <c r="C553" s="92">
        <v>3480</v>
      </c>
      <c r="D553" s="92">
        <v>123836</v>
      </c>
      <c r="E553" s="92"/>
      <c r="F553" s="92">
        <v>15000</v>
      </c>
      <c r="G553" s="92"/>
      <c r="H553" s="92"/>
    </row>
    <row r="554" spans="1:8" ht="15.75">
      <c r="A554" s="96"/>
      <c r="B554" s="92"/>
      <c r="C554" s="81"/>
      <c r="D554" s="81"/>
      <c r="E554" s="92"/>
      <c r="F554" s="92"/>
      <c r="G554" s="92"/>
      <c r="H554" s="92"/>
    </row>
    <row r="555" spans="1:8" ht="15.75">
      <c r="A555" s="96">
        <v>2</v>
      </c>
      <c r="B555" s="97">
        <v>42461</v>
      </c>
      <c r="C555" s="92">
        <v>3480</v>
      </c>
      <c r="D555" s="92">
        <v>130160</v>
      </c>
      <c r="E555" s="92"/>
      <c r="F555" s="92">
        <v>15000</v>
      </c>
      <c r="G555" s="92"/>
      <c r="H555" s="92"/>
    </row>
    <row r="556" spans="1:8" ht="15.75">
      <c r="A556" s="96"/>
      <c r="B556" s="92"/>
      <c r="C556" s="92"/>
      <c r="D556" s="92"/>
      <c r="E556" s="92"/>
      <c r="F556" s="92"/>
      <c r="G556" s="92"/>
      <c r="H556" s="92"/>
    </row>
    <row r="557" spans="1:8" ht="15.75">
      <c r="A557" s="96">
        <v>3</v>
      </c>
      <c r="B557" s="97">
        <v>42491</v>
      </c>
      <c r="C557" s="92">
        <v>3480</v>
      </c>
      <c r="D557" s="92">
        <v>130160</v>
      </c>
      <c r="E557" s="92"/>
      <c r="F557" s="92">
        <v>15000</v>
      </c>
      <c r="G557" s="92"/>
      <c r="H557" s="92"/>
    </row>
    <row r="558" spans="1:8" ht="15.75">
      <c r="A558" s="96"/>
      <c r="B558" s="92"/>
      <c r="C558" s="81"/>
      <c r="D558" s="81"/>
      <c r="E558" s="92"/>
      <c r="F558" s="92"/>
      <c r="G558" s="92"/>
      <c r="H558" s="92"/>
    </row>
    <row r="559" spans="1:8" ht="15.75">
      <c r="A559" s="96">
        <v>4</v>
      </c>
      <c r="B559" s="97">
        <v>42522</v>
      </c>
      <c r="C559" s="92">
        <v>3480</v>
      </c>
      <c r="D559" s="92">
        <v>130160</v>
      </c>
      <c r="E559" s="92"/>
      <c r="F559" s="92">
        <v>15000</v>
      </c>
      <c r="G559" s="92"/>
      <c r="H559" s="92"/>
    </row>
    <row r="560" spans="1:8" ht="15.75">
      <c r="A560" s="96"/>
      <c r="B560" s="92"/>
      <c r="C560" s="92"/>
      <c r="D560" s="92"/>
      <c r="E560" s="92"/>
      <c r="F560" s="92"/>
      <c r="G560" s="92"/>
      <c r="H560" s="92"/>
    </row>
    <row r="561" spans="1:8" ht="15.75">
      <c r="A561" s="96">
        <v>5</v>
      </c>
      <c r="B561" s="97">
        <v>42552</v>
      </c>
      <c r="C561" s="92"/>
      <c r="D561" s="92"/>
      <c r="E561" s="92"/>
      <c r="F561" s="92"/>
      <c r="G561" s="92"/>
      <c r="H561" s="92"/>
    </row>
    <row r="562" spans="1:8" ht="15.75">
      <c r="A562" s="96"/>
      <c r="B562" s="92"/>
      <c r="C562" s="81"/>
      <c r="D562" s="81"/>
      <c r="E562" s="92"/>
      <c r="F562" s="92"/>
      <c r="G562" s="92"/>
      <c r="H562" s="92"/>
    </row>
    <row r="563" spans="1:8" ht="15.75">
      <c r="A563" s="96">
        <v>6</v>
      </c>
      <c r="B563" s="97">
        <v>42583</v>
      </c>
      <c r="C563" s="92" t="s">
        <v>474</v>
      </c>
      <c r="D563" s="92">
        <v>22000</v>
      </c>
      <c r="E563" s="92"/>
      <c r="F563" s="92">
        <v>2266</v>
      </c>
      <c r="G563" s="92"/>
      <c r="H563" s="92"/>
    </row>
    <row r="564" spans="1:8" ht="15.75">
      <c r="A564" s="96"/>
      <c r="B564" s="92"/>
      <c r="C564" s="92"/>
      <c r="D564" s="92"/>
      <c r="E564" s="92"/>
      <c r="F564" s="92"/>
      <c r="G564" s="92"/>
      <c r="H564" s="92"/>
    </row>
    <row r="565" spans="1:8" ht="15.75">
      <c r="A565" s="96">
        <v>7</v>
      </c>
      <c r="B565" s="97">
        <v>42614</v>
      </c>
      <c r="C565" s="92"/>
      <c r="D565" s="92">
        <v>22000</v>
      </c>
      <c r="E565" s="92"/>
      <c r="F565" s="92">
        <v>2266</v>
      </c>
      <c r="G565" s="92"/>
      <c r="H565" s="92"/>
    </row>
    <row r="566" spans="1:8" ht="15.75">
      <c r="A566" s="96"/>
      <c r="B566" s="92"/>
      <c r="C566" s="81"/>
      <c r="D566" s="81"/>
      <c r="E566" s="92"/>
      <c r="F566" s="92"/>
      <c r="G566" s="92"/>
      <c r="H566" s="92"/>
    </row>
    <row r="567" spans="1:8" ht="15.75">
      <c r="A567" s="96">
        <v>8</v>
      </c>
      <c r="B567" s="97">
        <v>42644</v>
      </c>
      <c r="C567" s="92"/>
      <c r="D567" s="92">
        <v>22000</v>
      </c>
      <c r="E567" s="92"/>
      <c r="F567" s="92">
        <v>2266</v>
      </c>
      <c r="G567" s="92"/>
      <c r="H567" s="92"/>
    </row>
    <row r="568" spans="1:8" ht="15.75">
      <c r="A568" s="96"/>
      <c r="B568" s="92"/>
      <c r="C568" s="92"/>
      <c r="D568" s="92"/>
      <c r="E568" s="92"/>
      <c r="F568" s="92"/>
      <c r="G568" s="92"/>
      <c r="H568" s="92"/>
    </row>
    <row r="569" spans="1:8" ht="15.75">
      <c r="A569" s="96">
        <v>9</v>
      </c>
      <c r="B569" s="97">
        <v>42675</v>
      </c>
      <c r="C569" s="92"/>
      <c r="D569" s="92">
        <v>22000</v>
      </c>
      <c r="E569" s="92"/>
      <c r="F569" s="92">
        <v>2266</v>
      </c>
      <c r="G569" s="92"/>
      <c r="H569" s="92"/>
    </row>
    <row r="570" spans="1:8" ht="15.75">
      <c r="A570" s="96"/>
      <c r="B570" s="92"/>
      <c r="C570" s="81"/>
      <c r="D570" s="92"/>
      <c r="E570" s="92"/>
      <c r="F570" s="92"/>
      <c r="G570" s="92"/>
      <c r="H570" s="92"/>
    </row>
    <row r="571" spans="1:8" ht="15.75">
      <c r="A571" s="96">
        <v>10</v>
      </c>
      <c r="B571" s="97">
        <v>42705</v>
      </c>
      <c r="C571" s="92"/>
      <c r="D571" s="92"/>
      <c r="E571" s="92"/>
      <c r="F571" s="92"/>
      <c r="G571" s="92"/>
      <c r="H571" s="92"/>
    </row>
    <row r="572" spans="1:8" ht="15.75">
      <c r="A572" s="96"/>
      <c r="B572" s="92"/>
      <c r="C572" s="92"/>
      <c r="D572" s="92"/>
      <c r="E572" s="92"/>
      <c r="F572" s="92"/>
      <c r="G572" s="92"/>
      <c r="H572" s="92"/>
    </row>
    <row r="573" spans="1:8" ht="15.75">
      <c r="A573" s="96">
        <v>11</v>
      </c>
      <c r="B573" s="97">
        <v>42736</v>
      </c>
      <c r="C573" s="92"/>
      <c r="D573" s="92"/>
      <c r="E573" s="92"/>
      <c r="F573" s="92"/>
      <c r="G573" s="92"/>
      <c r="H573" s="92"/>
    </row>
    <row r="574" spans="1:8" ht="15.75">
      <c r="A574" s="96"/>
      <c r="B574" s="92"/>
      <c r="C574" s="81"/>
      <c r="D574" s="92"/>
      <c r="E574" s="92"/>
      <c r="F574" s="92"/>
      <c r="G574" s="92"/>
      <c r="H574" s="92"/>
    </row>
    <row r="575" spans="1:8" ht="15.75">
      <c r="A575" s="96">
        <v>12</v>
      </c>
      <c r="B575" s="97">
        <v>42767</v>
      </c>
      <c r="C575" s="92"/>
      <c r="D575" s="92"/>
      <c r="E575" s="92"/>
      <c r="F575" s="92"/>
      <c r="G575" s="92"/>
      <c r="H575" s="92"/>
    </row>
    <row r="576" spans="1:8" ht="15.75">
      <c r="A576" s="96"/>
      <c r="B576" s="92"/>
      <c r="C576" s="92"/>
      <c r="D576" s="92"/>
      <c r="E576" s="92"/>
      <c r="F576" s="92"/>
      <c r="G576" s="92"/>
      <c r="H576" s="92"/>
    </row>
    <row r="577" spans="1:8" ht="15.75">
      <c r="A577" s="96"/>
      <c r="B577" s="98" t="s">
        <v>107</v>
      </c>
      <c r="C577" s="98">
        <v>13920</v>
      </c>
      <c r="D577" s="98">
        <v>602316</v>
      </c>
      <c r="E577" s="98"/>
      <c r="F577" s="98">
        <v>69064</v>
      </c>
      <c r="G577" s="98">
        <v>0</v>
      </c>
      <c r="H577" s="98">
        <v>0</v>
      </c>
    </row>
    <row r="578" spans="1:8" ht="15.75">
      <c r="A578" s="96"/>
      <c r="B578" s="98"/>
      <c r="C578" s="92"/>
      <c r="D578" s="92"/>
      <c r="E578" s="92"/>
      <c r="F578" s="92"/>
      <c r="G578" s="92"/>
      <c r="H578" s="92"/>
    </row>
    <row r="579" spans="1:8" ht="25.5">
      <c r="A579" s="96"/>
      <c r="B579" s="99" t="s">
        <v>472</v>
      </c>
      <c r="C579" s="92"/>
      <c r="D579" s="92"/>
      <c r="E579" s="92"/>
      <c r="F579" s="92"/>
      <c r="G579" s="92"/>
      <c r="H579" s="92"/>
    </row>
    <row r="580" spans="1:8" ht="15.75">
      <c r="A580" s="96"/>
      <c r="B580" s="100" t="s">
        <v>107</v>
      </c>
      <c r="C580" s="92"/>
      <c r="D580" s="98">
        <v>0</v>
      </c>
      <c r="E580" s="98"/>
      <c r="F580" s="98">
        <v>0</v>
      </c>
      <c r="G580" s="98">
        <v>0</v>
      </c>
      <c r="H580" s="98"/>
    </row>
    <row r="581" spans="1:8" ht="31.5">
      <c r="A581" s="96"/>
      <c r="B581" s="101" t="s">
        <v>143</v>
      </c>
      <c r="C581" s="98">
        <v>13920</v>
      </c>
      <c r="D581" s="98">
        <v>602316</v>
      </c>
      <c r="E581" s="98"/>
      <c r="F581" s="98">
        <v>69064</v>
      </c>
      <c r="G581" s="98"/>
      <c r="H581" s="98">
        <v>0</v>
      </c>
    </row>
    <row r="582" spans="1:8" ht="15.75">
      <c r="A582" s="109"/>
      <c r="B582" s="110"/>
      <c r="C582" s="111"/>
      <c r="D582" s="112"/>
      <c r="E582" s="111"/>
      <c r="F582" s="112"/>
      <c r="G582" s="112"/>
      <c r="H582" s="111"/>
    </row>
    <row r="583" spans="1:8" ht="15.75">
      <c r="A583" s="109"/>
      <c r="B583" s="110"/>
      <c r="C583" s="112"/>
      <c r="D583" s="112"/>
      <c r="E583" s="112"/>
      <c r="F583" s="112"/>
      <c r="G583" s="112"/>
      <c r="H583" s="112"/>
    </row>
    <row r="586" spans="1:8" ht="18.75">
      <c r="A586" s="93"/>
    </row>
    <row r="587" spans="1:8" ht="18.75">
      <c r="A587" s="93" t="s">
        <v>410</v>
      </c>
    </row>
    <row r="588" spans="1:8" ht="15.75">
      <c r="A588" s="94"/>
    </row>
    <row r="589" spans="1:8" ht="31.5">
      <c r="A589" s="95" t="s">
        <v>393</v>
      </c>
      <c r="B589" s="95" t="s">
        <v>394</v>
      </c>
      <c r="C589" s="95" t="s">
        <v>5</v>
      </c>
      <c r="D589" s="95" t="s">
        <v>395</v>
      </c>
      <c r="E589" s="95" t="s">
        <v>7</v>
      </c>
      <c r="F589" s="95" t="s">
        <v>8</v>
      </c>
      <c r="G589" s="95" t="s">
        <v>396</v>
      </c>
      <c r="H589" s="95" t="s">
        <v>397</v>
      </c>
    </row>
    <row r="590" spans="1:8" ht="15.75">
      <c r="A590" s="92"/>
      <c r="B590" s="92"/>
      <c r="C590" s="92"/>
      <c r="D590" s="92"/>
      <c r="E590" s="92"/>
      <c r="F590" s="92"/>
      <c r="G590" s="92"/>
      <c r="H590" s="92"/>
    </row>
    <row r="591" spans="1:8" ht="15.75">
      <c r="A591" s="96">
        <v>1</v>
      </c>
      <c r="B591" s="97">
        <v>42430</v>
      </c>
      <c r="C591" s="92">
        <v>3480</v>
      </c>
      <c r="D591" s="92">
        <v>147081</v>
      </c>
      <c r="E591" s="92"/>
      <c r="F591" s="92">
        <v>28000</v>
      </c>
      <c r="G591" s="92">
        <v>6548</v>
      </c>
      <c r="H591" s="92"/>
    </row>
    <row r="592" spans="1:8" ht="15.75">
      <c r="A592" s="96"/>
      <c r="B592" s="92"/>
      <c r="C592" s="81"/>
      <c r="D592" s="81"/>
      <c r="E592" s="92"/>
      <c r="F592" s="92"/>
      <c r="G592" s="92"/>
      <c r="H592" s="92"/>
    </row>
    <row r="593" spans="1:8" ht="15.75">
      <c r="A593" s="96">
        <v>2</v>
      </c>
      <c r="B593" s="97">
        <v>42461</v>
      </c>
      <c r="C593" s="92">
        <v>3480</v>
      </c>
      <c r="D593" s="92">
        <v>147081</v>
      </c>
      <c r="E593" s="92"/>
      <c r="F593" s="92">
        <v>28000</v>
      </c>
      <c r="G593" s="92">
        <v>6548</v>
      </c>
      <c r="H593" s="92"/>
    </row>
    <row r="594" spans="1:8" ht="15.75">
      <c r="A594" s="96"/>
      <c r="B594" s="92"/>
      <c r="C594" s="92"/>
      <c r="D594" s="92"/>
      <c r="E594" s="92"/>
      <c r="F594" s="92"/>
      <c r="G594" s="92"/>
      <c r="H594" s="92"/>
    </row>
    <row r="595" spans="1:8" ht="15.75">
      <c r="A595" s="96">
        <v>3</v>
      </c>
      <c r="B595" s="97">
        <v>42491</v>
      </c>
      <c r="C595" s="92">
        <v>3480</v>
      </c>
      <c r="D595" s="92">
        <v>147081</v>
      </c>
      <c r="E595" s="92"/>
      <c r="F595" s="92">
        <v>28000</v>
      </c>
      <c r="G595" s="92">
        <v>6548</v>
      </c>
      <c r="H595" s="92"/>
    </row>
    <row r="596" spans="1:8" ht="15.75">
      <c r="A596" s="96"/>
      <c r="B596" s="92"/>
      <c r="C596" s="81"/>
      <c r="D596" s="81"/>
      <c r="E596" s="92"/>
      <c r="F596" s="92"/>
      <c r="G596" s="92"/>
      <c r="H596" s="92"/>
    </row>
    <row r="597" spans="1:8" ht="15.75">
      <c r="A597" s="96">
        <v>4</v>
      </c>
      <c r="B597" s="97">
        <v>42522</v>
      </c>
      <c r="C597" s="92">
        <v>3480</v>
      </c>
      <c r="D597" s="92">
        <v>151010</v>
      </c>
      <c r="E597" s="92"/>
      <c r="F597" s="92">
        <v>28000</v>
      </c>
      <c r="G597" s="92">
        <v>6548</v>
      </c>
      <c r="H597" s="92"/>
    </row>
    <row r="598" spans="1:8" ht="15.75">
      <c r="A598" s="96"/>
      <c r="B598" s="92"/>
      <c r="C598" s="92"/>
      <c r="E598" s="92"/>
      <c r="F598" s="92"/>
      <c r="G598" s="92"/>
      <c r="H598" s="92"/>
    </row>
    <row r="599" spans="1:8" ht="15.75">
      <c r="A599" s="96">
        <v>5</v>
      </c>
      <c r="B599" s="97">
        <v>42552</v>
      </c>
      <c r="C599" s="92">
        <v>3480</v>
      </c>
      <c r="D599" s="92">
        <v>155443</v>
      </c>
      <c r="E599" s="92"/>
      <c r="F599" s="92">
        <v>28000</v>
      </c>
      <c r="G599" s="92">
        <v>6745</v>
      </c>
      <c r="H599" s="92"/>
    </row>
    <row r="600" spans="1:8" ht="15.75">
      <c r="A600" s="96"/>
      <c r="B600" s="92"/>
      <c r="C600" s="81"/>
      <c r="D600" s="92"/>
      <c r="E600" s="92"/>
      <c r="F600" s="92"/>
      <c r="G600" s="92"/>
      <c r="H600" s="92"/>
    </row>
    <row r="601" spans="1:8" ht="15.75">
      <c r="A601" s="96">
        <v>6</v>
      </c>
      <c r="B601" s="97">
        <v>42583</v>
      </c>
      <c r="C601" s="92">
        <v>3480</v>
      </c>
      <c r="D601" s="92">
        <v>155443</v>
      </c>
      <c r="E601" s="92"/>
      <c r="F601" s="92">
        <v>28000</v>
      </c>
      <c r="G601" s="92">
        <v>6745</v>
      </c>
      <c r="H601" s="92"/>
    </row>
    <row r="602" spans="1:8" ht="15.75">
      <c r="A602" s="96"/>
      <c r="B602" s="92"/>
      <c r="C602" s="92"/>
      <c r="D602" s="92"/>
      <c r="E602" s="92"/>
      <c r="F602" s="92"/>
      <c r="G602" s="92"/>
      <c r="H602" s="92"/>
    </row>
    <row r="603" spans="1:8" ht="15.75">
      <c r="A603" s="96">
        <v>7</v>
      </c>
      <c r="B603" s="97">
        <v>42614</v>
      </c>
      <c r="C603" s="92">
        <v>3480</v>
      </c>
      <c r="D603" s="92">
        <v>155443</v>
      </c>
      <c r="E603" s="92"/>
      <c r="F603" s="92">
        <v>28000</v>
      </c>
      <c r="G603" s="92">
        <v>6745</v>
      </c>
      <c r="H603" s="92"/>
    </row>
    <row r="604" spans="1:8" ht="15.75">
      <c r="A604" s="96"/>
      <c r="B604" s="92"/>
      <c r="C604" s="81"/>
      <c r="D604" s="92"/>
      <c r="E604" s="92"/>
      <c r="F604" s="92"/>
      <c r="G604" s="92"/>
      <c r="H604" s="92"/>
    </row>
    <row r="605" spans="1:8" ht="15.75">
      <c r="A605" s="96">
        <v>8</v>
      </c>
      <c r="B605" s="97">
        <v>42644</v>
      </c>
      <c r="C605" s="92">
        <v>3480</v>
      </c>
      <c r="D605" s="92">
        <v>155443</v>
      </c>
      <c r="E605" s="92"/>
      <c r="F605" s="92">
        <v>28000</v>
      </c>
      <c r="G605" s="92">
        <v>6745</v>
      </c>
      <c r="H605" s="92"/>
    </row>
    <row r="606" spans="1:8" ht="15.75">
      <c r="A606" s="96"/>
      <c r="B606" s="92"/>
      <c r="C606" s="92"/>
      <c r="D606" s="92"/>
      <c r="E606" s="92"/>
      <c r="F606" s="92"/>
      <c r="G606" s="92"/>
      <c r="H606" s="92"/>
    </row>
    <row r="607" spans="1:8" ht="15.75">
      <c r="A607" s="96">
        <v>9</v>
      </c>
      <c r="B607" s="97">
        <v>42675</v>
      </c>
      <c r="C607" s="92">
        <v>3480</v>
      </c>
      <c r="D607" s="92">
        <v>155443</v>
      </c>
      <c r="E607" s="92"/>
      <c r="F607" s="92">
        <v>28000</v>
      </c>
      <c r="G607" s="92">
        <v>6745</v>
      </c>
      <c r="H607" s="92"/>
    </row>
    <row r="608" spans="1:8" ht="15.75">
      <c r="A608" s="96"/>
      <c r="B608" s="92"/>
      <c r="C608" s="81"/>
      <c r="D608" s="92"/>
      <c r="E608" s="92"/>
      <c r="F608" s="92"/>
      <c r="G608" s="92"/>
      <c r="H608" s="92"/>
    </row>
    <row r="609" spans="1:8" ht="15.75">
      <c r="A609" s="96">
        <v>10</v>
      </c>
      <c r="B609" s="97">
        <v>42705</v>
      </c>
      <c r="C609" s="92">
        <v>3480</v>
      </c>
      <c r="D609" s="92">
        <v>155443</v>
      </c>
      <c r="E609" s="92"/>
      <c r="F609" s="92">
        <v>28000</v>
      </c>
      <c r="G609" s="92">
        <v>6745</v>
      </c>
      <c r="H609" s="92"/>
    </row>
    <row r="610" spans="1:8" ht="15.75">
      <c r="A610" s="96"/>
      <c r="B610" s="92"/>
      <c r="C610" s="92"/>
      <c r="D610" s="92"/>
      <c r="E610" s="92"/>
      <c r="F610" s="92"/>
      <c r="G610" s="92"/>
      <c r="H610" s="92"/>
    </row>
    <row r="611" spans="1:8" ht="15.75">
      <c r="A611" s="96">
        <v>11</v>
      </c>
      <c r="B611" s="97">
        <v>42736</v>
      </c>
      <c r="C611" s="92">
        <v>3480</v>
      </c>
      <c r="D611" s="92">
        <v>160164</v>
      </c>
      <c r="E611" s="92"/>
      <c r="F611" s="92"/>
      <c r="G611" s="92">
        <v>7000</v>
      </c>
      <c r="H611" s="92"/>
    </row>
    <row r="612" spans="1:8" ht="15.75">
      <c r="A612" s="96"/>
      <c r="B612" s="92"/>
      <c r="C612" s="81"/>
      <c r="D612" s="92"/>
      <c r="E612" s="92"/>
      <c r="F612" s="92"/>
      <c r="G612" s="92"/>
      <c r="H612" s="92"/>
    </row>
    <row r="613" spans="1:8" ht="15.75">
      <c r="A613" s="96">
        <v>12</v>
      </c>
      <c r="B613" s="97">
        <v>42767</v>
      </c>
      <c r="C613" s="92">
        <v>3480</v>
      </c>
      <c r="D613" s="92">
        <v>160164</v>
      </c>
      <c r="E613" s="92"/>
      <c r="F613" s="92"/>
      <c r="G613" s="92">
        <v>7000</v>
      </c>
      <c r="H613" s="92"/>
    </row>
    <row r="614" spans="1:8" ht="15.75">
      <c r="A614" s="96"/>
      <c r="B614" s="92"/>
      <c r="C614" s="92"/>
      <c r="D614" s="92"/>
      <c r="E614" s="92"/>
      <c r="F614" s="92"/>
      <c r="G614" s="92"/>
      <c r="H614" s="92"/>
    </row>
    <row r="615" spans="1:8" ht="15.75">
      <c r="A615" s="96"/>
      <c r="B615" s="98" t="s">
        <v>107</v>
      </c>
      <c r="C615" s="98">
        <v>41760</v>
      </c>
      <c r="D615" s="98">
        <v>1845239</v>
      </c>
      <c r="E615" s="98"/>
      <c r="F615" s="98">
        <v>280000</v>
      </c>
      <c r="G615" s="98">
        <v>80662</v>
      </c>
      <c r="H615" s="98">
        <v>0</v>
      </c>
    </row>
    <row r="616" spans="1:8" ht="15.75">
      <c r="A616" s="96"/>
      <c r="B616" s="98"/>
      <c r="C616" s="92"/>
      <c r="D616" s="92"/>
      <c r="E616" s="92"/>
      <c r="F616" s="92"/>
      <c r="G616" s="92"/>
      <c r="H616" s="92"/>
    </row>
    <row r="617" spans="1:8" ht="25.5">
      <c r="A617" s="96"/>
      <c r="B617" s="99" t="s">
        <v>472</v>
      </c>
      <c r="C617" s="92"/>
      <c r="D617" s="92"/>
      <c r="E617" s="92"/>
      <c r="F617" s="92"/>
      <c r="G617" s="92"/>
      <c r="H617" s="92"/>
    </row>
    <row r="618" spans="1:8" ht="15.75">
      <c r="A618" s="96"/>
      <c r="B618" s="100" t="s">
        <v>107</v>
      </c>
      <c r="C618" s="92"/>
      <c r="D618" s="98">
        <v>0</v>
      </c>
      <c r="E618" s="98"/>
      <c r="F618" s="98">
        <v>0</v>
      </c>
      <c r="G618" s="98">
        <v>0</v>
      </c>
      <c r="H618" s="98"/>
    </row>
    <row r="619" spans="1:8" ht="31.5">
      <c r="A619" s="96"/>
      <c r="B619" s="101" t="s">
        <v>143</v>
      </c>
      <c r="C619" s="98">
        <v>41760</v>
      </c>
      <c r="D619" s="98">
        <v>1845239</v>
      </c>
      <c r="E619" s="98"/>
      <c r="F619" s="98">
        <v>280000</v>
      </c>
      <c r="G619" s="98"/>
      <c r="H619" s="98">
        <v>0</v>
      </c>
    </row>
    <row r="620" spans="1:8" ht="15.75">
      <c r="A620" s="102"/>
      <c r="B620" s="103"/>
      <c r="C620" s="105"/>
      <c r="D620" s="104"/>
      <c r="E620" s="105"/>
      <c r="F620" s="104"/>
      <c r="G620" s="104"/>
      <c r="H620" s="105"/>
    </row>
    <row r="621" spans="1:8" ht="15.75">
      <c r="A621" s="102"/>
      <c r="B621" s="103"/>
      <c r="C621" s="104"/>
      <c r="D621" s="104"/>
      <c r="E621" s="104"/>
      <c r="F621" s="104"/>
      <c r="G621" s="104"/>
      <c r="H621" s="104"/>
    </row>
    <row r="622" spans="1:8" ht="18.75">
      <c r="A622" s="93"/>
    </row>
    <row r="623" spans="1:8" ht="18.75">
      <c r="A623" s="93" t="s">
        <v>411</v>
      </c>
    </row>
    <row r="624" spans="1:8" ht="15.75">
      <c r="A624" s="94"/>
    </row>
    <row r="625" spans="1:8" ht="31.5">
      <c r="A625" s="95" t="s">
        <v>393</v>
      </c>
      <c r="B625" s="95" t="s">
        <v>394</v>
      </c>
      <c r="C625" s="95" t="s">
        <v>5</v>
      </c>
      <c r="D625" s="95" t="s">
        <v>395</v>
      </c>
      <c r="E625" s="95" t="s">
        <v>7</v>
      </c>
      <c r="F625" s="95" t="s">
        <v>8</v>
      </c>
      <c r="G625" s="95" t="s">
        <v>396</v>
      </c>
      <c r="H625" s="95" t="s">
        <v>397</v>
      </c>
    </row>
    <row r="626" spans="1:8" ht="15.75">
      <c r="A626" s="92"/>
      <c r="B626" s="92"/>
      <c r="C626" s="92"/>
      <c r="D626" s="92"/>
      <c r="E626" s="92"/>
      <c r="F626" s="92"/>
      <c r="G626" s="92"/>
      <c r="H626" s="92"/>
    </row>
    <row r="627" spans="1:8" ht="15.75">
      <c r="A627" s="96">
        <v>1</v>
      </c>
      <c r="B627" s="97">
        <v>42430</v>
      </c>
      <c r="C627" s="92">
        <v>3480</v>
      </c>
      <c r="D627" s="92">
        <v>141220</v>
      </c>
      <c r="E627" s="92"/>
      <c r="F627" s="92">
        <v>22000</v>
      </c>
      <c r="G627" s="92">
        <v>6242</v>
      </c>
      <c r="H627" s="92"/>
    </row>
    <row r="628" spans="1:8" ht="15.75">
      <c r="A628" s="96"/>
      <c r="B628" s="92"/>
      <c r="C628" s="81"/>
      <c r="D628" s="81"/>
      <c r="E628" s="92"/>
      <c r="F628" s="92"/>
      <c r="G628" s="92"/>
      <c r="H628" s="92"/>
    </row>
    <row r="629" spans="1:8" ht="15.75">
      <c r="A629" s="96">
        <v>2</v>
      </c>
      <c r="B629" s="97">
        <v>42461</v>
      </c>
      <c r="C629" s="92">
        <v>3480</v>
      </c>
      <c r="D629" s="92">
        <v>141220</v>
      </c>
      <c r="E629" s="92"/>
      <c r="F629" s="92">
        <v>22000</v>
      </c>
      <c r="G629" s="92">
        <v>6242</v>
      </c>
      <c r="H629" s="92"/>
    </row>
    <row r="630" spans="1:8" ht="15.75">
      <c r="A630" s="96"/>
      <c r="B630" s="92"/>
      <c r="C630" s="92"/>
      <c r="D630" s="92"/>
      <c r="E630" s="92"/>
      <c r="F630" s="92"/>
      <c r="G630" s="92"/>
      <c r="H630" s="92"/>
    </row>
    <row r="631" spans="1:8" ht="15.75">
      <c r="A631" s="96">
        <v>3</v>
      </c>
      <c r="B631" s="97">
        <v>42491</v>
      </c>
      <c r="C631" s="92">
        <v>3480</v>
      </c>
      <c r="D631" s="92">
        <v>141220</v>
      </c>
      <c r="E631" s="92"/>
      <c r="F631" s="92">
        <v>22000</v>
      </c>
      <c r="G631" s="92">
        <v>6242</v>
      </c>
      <c r="H631" s="92"/>
    </row>
    <row r="632" spans="1:8" ht="15.75">
      <c r="A632" s="96"/>
      <c r="B632" s="92"/>
      <c r="C632" s="81"/>
      <c r="D632" s="81"/>
      <c r="E632" s="92"/>
      <c r="F632" s="92"/>
      <c r="G632" s="92"/>
      <c r="H632" s="92"/>
    </row>
    <row r="633" spans="1:8" ht="15.75">
      <c r="A633" s="96">
        <v>4</v>
      </c>
      <c r="B633" s="97">
        <v>42522</v>
      </c>
      <c r="C633" s="92">
        <v>3480</v>
      </c>
      <c r="D633" s="92">
        <v>144965</v>
      </c>
      <c r="E633" s="92"/>
      <c r="F633" s="92">
        <v>22000</v>
      </c>
      <c r="G633" s="92">
        <v>6242</v>
      </c>
      <c r="H633" s="92"/>
    </row>
    <row r="634" spans="1:8" ht="15.75">
      <c r="A634" s="96"/>
      <c r="B634" s="92"/>
      <c r="C634" s="92"/>
      <c r="E634" s="92"/>
      <c r="F634" s="92"/>
      <c r="G634" s="92"/>
      <c r="H634" s="92"/>
    </row>
    <row r="635" spans="1:8" ht="15.75">
      <c r="A635" s="96">
        <v>5</v>
      </c>
      <c r="B635" s="97">
        <v>42552</v>
      </c>
      <c r="C635" s="92">
        <v>3480</v>
      </c>
      <c r="D635" s="92">
        <v>149195</v>
      </c>
      <c r="E635" s="92"/>
      <c r="F635" s="92">
        <v>22000</v>
      </c>
      <c r="G635" s="92">
        <v>6430</v>
      </c>
      <c r="H635" s="92">
        <v>2100</v>
      </c>
    </row>
    <row r="636" spans="1:8" ht="15.75">
      <c r="A636" s="96"/>
      <c r="B636" s="92"/>
      <c r="C636" s="81"/>
      <c r="D636" s="92"/>
      <c r="E636" s="92"/>
      <c r="F636" s="92"/>
      <c r="G636" s="92"/>
      <c r="H636" s="92"/>
    </row>
    <row r="637" spans="1:8" ht="15.75">
      <c r="A637" s="96">
        <v>6</v>
      </c>
      <c r="B637" s="97">
        <v>42583</v>
      </c>
      <c r="C637" s="92">
        <v>3480</v>
      </c>
      <c r="D637" s="92">
        <v>149195</v>
      </c>
      <c r="E637" s="92"/>
      <c r="F637" s="92">
        <v>22000</v>
      </c>
      <c r="G637" s="92">
        <v>6430</v>
      </c>
      <c r="H637" s="92"/>
    </row>
    <row r="638" spans="1:8" ht="15.75">
      <c r="A638" s="96"/>
      <c r="B638" s="92"/>
      <c r="C638" s="92"/>
      <c r="D638" s="92"/>
      <c r="E638" s="92"/>
      <c r="F638" s="92"/>
      <c r="G638" s="92"/>
      <c r="H638" s="92"/>
    </row>
    <row r="639" spans="1:8" ht="15.75">
      <c r="A639" s="96">
        <v>7</v>
      </c>
      <c r="B639" s="97">
        <v>42614</v>
      </c>
      <c r="C639" s="92">
        <v>3480</v>
      </c>
      <c r="D639" s="92">
        <v>149195</v>
      </c>
      <c r="E639" s="92"/>
      <c r="F639" s="92">
        <v>22000</v>
      </c>
      <c r="G639" s="92">
        <v>6430</v>
      </c>
      <c r="H639" s="92"/>
    </row>
    <row r="640" spans="1:8" ht="15.75">
      <c r="A640" s="96"/>
      <c r="B640" s="92"/>
      <c r="C640" s="81"/>
      <c r="D640" s="92"/>
      <c r="E640" s="92"/>
      <c r="F640" s="92"/>
      <c r="G640" s="92"/>
      <c r="H640" s="92"/>
    </row>
    <row r="641" spans="1:8" ht="15.75">
      <c r="A641" s="96">
        <v>8</v>
      </c>
      <c r="B641" s="97">
        <v>42644</v>
      </c>
      <c r="C641" s="92">
        <v>3480</v>
      </c>
      <c r="D641" s="92">
        <v>149195</v>
      </c>
      <c r="E641" s="92"/>
      <c r="F641" s="92">
        <v>22000</v>
      </c>
      <c r="G641" s="92">
        <v>6430</v>
      </c>
      <c r="H641" s="92"/>
    </row>
    <row r="642" spans="1:8" ht="15.75">
      <c r="A642" s="96"/>
      <c r="B642" s="92"/>
      <c r="C642" s="92"/>
      <c r="D642" s="92"/>
      <c r="E642" s="92"/>
      <c r="F642" s="92"/>
      <c r="G642" s="92"/>
      <c r="H642" s="92"/>
    </row>
    <row r="643" spans="1:8" ht="15.75">
      <c r="A643" s="96">
        <v>9</v>
      </c>
      <c r="B643" s="97">
        <v>42675</v>
      </c>
      <c r="C643" s="92">
        <v>3480</v>
      </c>
      <c r="D643" s="92">
        <v>149195</v>
      </c>
      <c r="E643" s="92"/>
      <c r="F643" s="92">
        <v>22000</v>
      </c>
      <c r="G643" s="92">
        <v>6430</v>
      </c>
      <c r="H643" s="92"/>
    </row>
    <row r="644" spans="1:8" ht="15.75">
      <c r="A644" s="96"/>
      <c r="B644" s="92"/>
      <c r="C644" s="81"/>
      <c r="D644" s="92"/>
      <c r="E644" s="92"/>
      <c r="F644" s="92"/>
      <c r="G644" s="92"/>
      <c r="H644" s="92"/>
    </row>
    <row r="645" spans="1:8" ht="15.75">
      <c r="A645" s="96">
        <v>10</v>
      </c>
      <c r="B645" s="97">
        <v>42705</v>
      </c>
      <c r="C645" s="92">
        <v>3480</v>
      </c>
      <c r="D645" s="92">
        <v>149195</v>
      </c>
      <c r="E645" s="92"/>
      <c r="F645" s="92">
        <v>22000</v>
      </c>
      <c r="G645" s="92">
        <v>6430</v>
      </c>
      <c r="H645" s="92"/>
    </row>
    <row r="646" spans="1:8" ht="15.75">
      <c r="A646" s="96"/>
      <c r="B646" s="92"/>
      <c r="C646" s="92"/>
      <c r="D646" s="92"/>
      <c r="E646" s="92"/>
      <c r="F646" s="92"/>
      <c r="G646" s="92"/>
      <c r="H646" s="92"/>
    </row>
    <row r="647" spans="1:8" ht="15.75">
      <c r="A647" s="96">
        <v>11</v>
      </c>
      <c r="B647" s="97">
        <v>42736</v>
      </c>
      <c r="C647" s="92">
        <v>3480</v>
      </c>
      <c r="D647" s="92">
        <v>153696</v>
      </c>
      <c r="E647" s="92"/>
      <c r="F647" s="92"/>
      <c r="G647" s="92">
        <v>6500</v>
      </c>
      <c r="H647" s="92">
        <v>2100</v>
      </c>
    </row>
    <row r="648" spans="1:8" ht="15.75">
      <c r="A648" s="96"/>
      <c r="B648" s="92"/>
      <c r="C648" s="81"/>
      <c r="D648" s="92"/>
      <c r="E648" s="92"/>
      <c r="F648" s="92"/>
      <c r="G648" s="92"/>
      <c r="H648" s="92"/>
    </row>
    <row r="649" spans="1:8" ht="15.75">
      <c r="A649" s="96">
        <v>12</v>
      </c>
      <c r="B649" s="97">
        <v>42767</v>
      </c>
      <c r="C649" s="92">
        <v>3480</v>
      </c>
      <c r="D649" s="92">
        <v>153696</v>
      </c>
      <c r="E649" s="92"/>
      <c r="F649" s="92"/>
      <c r="G649" s="92">
        <v>6500</v>
      </c>
      <c r="H649" s="92"/>
    </row>
    <row r="650" spans="1:8" ht="15.75">
      <c r="A650" s="96"/>
      <c r="B650" s="92"/>
      <c r="C650" s="92"/>
      <c r="D650" s="92"/>
      <c r="E650" s="92"/>
      <c r="F650" s="92"/>
      <c r="G650" s="92"/>
      <c r="H650" s="92"/>
    </row>
    <row r="651" spans="1:8" ht="15.75">
      <c r="A651" s="96"/>
      <c r="B651" s="98" t="s">
        <v>107</v>
      </c>
      <c r="C651" s="98">
        <v>41760</v>
      </c>
      <c r="D651" s="98">
        <v>1771187</v>
      </c>
      <c r="E651" s="98"/>
      <c r="F651" s="98">
        <v>220000</v>
      </c>
      <c r="G651" s="98">
        <v>76548</v>
      </c>
      <c r="H651" s="98">
        <v>4200</v>
      </c>
    </row>
    <row r="652" spans="1:8" ht="15.75">
      <c r="A652" s="96"/>
      <c r="B652" s="98"/>
      <c r="C652" s="92"/>
      <c r="D652" s="92"/>
      <c r="E652" s="92"/>
      <c r="F652" s="92"/>
      <c r="G652" s="92"/>
      <c r="H652" s="92"/>
    </row>
    <row r="653" spans="1:8" ht="25.5">
      <c r="A653" s="96"/>
      <c r="B653" s="99" t="s">
        <v>470</v>
      </c>
      <c r="C653" s="92"/>
      <c r="D653" s="92"/>
      <c r="E653" s="92"/>
      <c r="F653" s="92"/>
      <c r="G653" s="92"/>
      <c r="H653" s="92"/>
    </row>
    <row r="654" spans="1:8" ht="15.75">
      <c r="A654" s="96"/>
      <c r="B654" s="100" t="s">
        <v>107</v>
      </c>
      <c r="C654" s="92"/>
      <c r="D654" s="98">
        <v>0</v>
      </c>
      <c r="E654" s="98"/>
      <c r="F654" s="98">
        <v>0</v>
      </c>
      <c r="G654" s="98">
        <v>0</v>
      </c>
      <c r="H654" s="98"/>
    </row>
    <row r="655" spans="1:8" ht="31.5">
      <c r="A655" s="96"/>
      <c r="B655" s="101" t="s">
        <v>143</v>
      </c>
      <c r="C655" s="98">
        <v>41760</v>
      </c>
      <c r="D655" s="98">
        <v>1771187</v>
      </c>
      <c r="E655" s="98"/>
      <c r="F655" s="98">
        <v>220000</v>
      </c>
      <c r="G655" s="98"/>
      <c r="H655" s="98">
        <v>4200</v>
      </c>
    </row>
    <row r="656" spans="1:8" ht="15.75">
      <c r="A656" s="102"/>
      <c r="B656" s="103"/>
      <c r="C656" s="105"/>
      <c r="D656" s="104"/>
      <c r="E656" s="105"/>
      <c r="F656" s="104"/>
      <c r="G656" s="104"/>
      <c r="H656" s="105"/>
    </row>
    <row r="657" spans="1:8" ht="15.75">
      <c r="A657" s="102"/>
      <c r="B657" s="103"/>
      <c r="C657" s="104"/>
      <c r="D657" s="104"/>
      <c r="E657" s="104"/>
      <c r="F657" s="104"/>
      <c r="G657" s="104"/>
      <c r="H657" s="104"/>
    </row>
    <row r="658" spans="1:8" ht="18.75">
      <c r="A658" s="93"/>
    </row>
    <row r="659" spans="1:8" ht="18.75">
      <c r="A659" s="93" t="s">
        <v>412</v>
      </c>
    </row>
    <row r="660" spans="1:8" ht="15.75">
      <c r="A660" s="94"/>
    </row>
    <row r="661" spans="1:8" ht="31.5">
      <c r="A661" s="95" t="s">
        <v>393</v>
      </c>
      <c r="B661" s="95" t="s">
        <v>394</v>
      </c>
      <c r="C661" s="95" t="s">
        <v>5</v>
      </c>
      <c r="D661" s="95" t="s">
        <v>395</v>
      </c>
      <c r="E661" s="95" t="s">
        <v>7</v>
      </c>
      <c r="F661" s="95" t="s">
        <v>8</v>
      </c>
      <c r="G661" s="95" t="s">
        <v>396</v>
      </c>
      <c r="H661" s="95" t="s">
        <v>397</v>
      </c>
    </row>
    <row r="662" spans="1:8" ht="15.75">
      <c r="A662" s="92"/>
      <c r="B662" s="92"/>
      <c r="C662" s="92"/>
      <c r="D662" s="92"/>
      <c r="E662" s="92"/>
      <c r="F662" s="92"/>
      <c r="G662" s="92"/>
      <c r="H662" s="92"/>
    </row>
    <row r="663" spans="1:8" ht="15.75">
      <c r="A663" s="96">
        <v>1</v>
      </c>
      <c r="B663" s="97">
        <v>42430</v>
      </c>
      <c r="C663" s="92">
        <v>1620</v>
      </c>
      <c r="D663" s="92">
        <v>69403</v>
      </c>
      <c r="E663" s="92"/>
      <c r="F663" s="92">
        <v>4000</v>
      </c>
      <c r="G663" s="92">
        <v>3086</v>
      </c>
      <c r="H663" s="92"/>
    </row>
    <row r="664" spans="1:8" ht="15.75">
      <c r="A664" s="96"/>
      <c r="B664" s="92"/>
      <c r="C664" s="81"/>
      <c r="D664" s="81"/>
      <c r="E664" s="92"/>
      <c r="F664" s="92"/>
      <c r="G664" s="92"/>
      <c r="H664" s="92"/>
    </row>
    <row r="665" spans="1:8" ht="15.75">
      <c r="A665" s="96">
        <v>2</v>
      </c>
      <c r="B665" s="97">
        <v>42461</v>
      </c>
      <c r="C665" s="92">
        <v>1620</v>
      </c>
      <c r="D665" s="92">
        <v>69403</v>
      </c>
      <c r="E665" s="92"/>
      <c r="F665" s="92">
        <v>4000</v>
      </c>
      <c r="G665" s="92">
        <v>3086</v>
      </c>
      <c r="H665" s="92"/>
    </row>
    <row r="666" spans="1:8" ht="15.75">
      <c r="A666" s="96"/>
      <c r="B666" s="92"/>
      <c r="C666" s="92"/>
      <c r="D666" s="92"/>
      <c r="E666" s="92"/>
      <c r="F666" s="92"/>
      <c r="G666" s="92"/>
      <c r="H666" s="92"/>
    </row>
    <row r="667" spans="1:8" ht="15.75">
      <c r="A667" s="96">
        <v>3</v>
      </c>
      <c r="B667" s="97">
        <v>42491</v>
      </c>
      <c r="C667" s="92">
        <v>1620</v>
      </c>
      <c r="D667" s="92">
        <v>69403</v>
      </c>
      <c r="E667" s="92"/>
      <c r="F667" s="92">
        <v>4000</v>
      </c>
      <c r="G667" s="92">
        <v>3086</v>
      </c>
      <c r="H667" s="92"/>
    </row>
    <row r="668" spans="1:8" ht="15.75">
      <c r="A668" s="96"/>
      <c r="B668" s="92"/>
      <c r="C668" s="81"/>
      <c r="D668" s="81"/>
      <c r="E668" s="92"/>
      <c r="F668" s="92"/>
      <c r="G668" s="92"/>
      <c r="H668" s="92"/>
    </row>
    <row r="669" spans="1:8" ht="15.75">
      <c r="A669" s="96">
        <v>4</v>
      </c>
      <c r="B669" s="97">
        <v>42522</v>
      </c>
      <c r="C669" s="92">
        <v>1620</v>
      </c>
      <c r="D669" s="92">
        <v>71255</v>
      </c>
      <c r="E669" s="92"/>
      <c r="F669" s="92">
        <v>4000</v>
      </c>
      <c r="G669" s="92">
        <v>3086</v>
      </c>
      <c r="H669" s="92"/>
    </row>
    <row r="670" spans="1:8" ht="15.75">
      <c r="A670" s="96"/>
      <c r="B670" s="92"/>
      <c r="C670" s="92"/>
      <c r="E670" s="92"/>
      <c r="F670" s="92"/>
      <c r="G670" s="92"/>
      <c r="H670" s="92"/>
    </row>
    <row r="671" spans="1:8" ht="15.75">
      <c r="A671" s="96">
        <v>5</v>
      </c>
      <c r="B671" s="97">
        <v>42552</v>
      </c>
      <c r="C671" s="92">
        <v>1620</v>
      </c>
      <c r="D671" s="92">
        <v>73348</v>
      </c>
      <c r="E671" s="92"/>
      <c r="F671" s="92">
        <v>4000</v>
      </c>
      <c r="G671" s="92">
        <v>3179</v>
      </c>
      <c r="H671" s="92">
        <v>2100</v>
      </c>
    </row>
    <row r="672" spans="1:8" ht="15.75">
      <c r="A672" s="96"/>
      <c r="B672" s="92"/>
      <c r="C672" s="81"/>
      <c r="D672" s="92"/>
      <c r="E672" s="92"/>
      <c r="F672" s="92"/>
      <c r="G672" s="92"/>
      <c r="H672" s="92"/>
    </row>
    <row r="673" spans="1:8" ht="15.75">
      <c r="A673" s="96">
        <v>6</v>
      </c>
      <c r="B673" s="97">
        <v>42583</v>
      </c>
      <c r="C673" s="92">
        <v>1620</v>
      </c>
      <c r="D673" s="92">
        <v>73348</v>
      </c>
      <c r="E673" s="92"/>
      <c r="F673" s="92">
        <v>4000</v>
      </c>
      <c r="G673" s="92">
        <v>3179</v>
      </c>
      <c r="H673" s="92"/>
    </row>
    <row r="674" spans="1:8" ht="15.75">
      <c r="A674" s="96"/>
      <c r="B674" s="92"/>
      <c r="C674" s="92"/>
      <c r="D674" s="92"/>
      <c r="E674" s="92"/>
      <c r="F674" s="92"/>
      <c r="G674" s="92"/>
      <c r="H674" s="92"/>
    </row>
    <row r="675" spans="1:8" ht="15.75">
      <c r="A675" s="96">
        <v>7</v>
      </c>
      <c r="B675" s="97">
        <v>42614</v>
      </c>
      <c r="C675" s="92">
        <v>1620</v>
      </c>
      <c r="D675" s="92">
        <v>73348</v>
      </c>
      <c r="E675" s="92"/>
      <c r="F675" s="92">
        <v>4000</v>
      </c>
      <c r="G675" s="92">
        <v>3179</v>
      </c>
      <c r="H675" s="92"/>
    </row>
    <row r="676" spans="1:8" ht="15.75">
      <c r="A676" s="96"/>
      <c r="B676" s="92"/>
      <c r="C676" s="81"/>
      <c r="D676" s="92"/>
      <c r="E676" s="92"/>
      <c r="F676" s="92"/>
      <c r="G676" s="92"/>
      <c r="H676" s="92"/>
    </row>
    <row r="677" spans="1:8" ht="15.75">
      <c r="A677" s="96">
        <v>8</v>
      </c>
      <c r="B677" s="97">
        <v>42644</v>
      </c>
      <c r="C677" s="92">
        <v>1620</v>
      </c>
      <c r="D677" s="92">
        <v>73348</v>
      </c>
      <c r="E677" s="92"/>
      <c r="F677" s="92">
        <v>4000</v>
      </c>
      <c r="G677" s="92">
        <v>3179</v>
      </c>
      <c r="H677" s="92"/>
    </row>
    <row r="678" spans="1:8" ht="15.75">
      <c r="A678" s="96"/>
      <c r="B678" s="92"/>
      <c r="C678" s="92"/>
      <c r="D678" s="92"/>
      <c r="E678" s="92"/>
      <c r="F678" s="92"/>
      <c r="G678" s="92"/>
      <c r="H678" s="92"/>
    </row>
    <row r="679" spans="1:8" ht="15.75">
      <c r="A679" s="96">
        <v>9</v>
      </c>
      <c r="B679" s="97">
        <v>42675</v>
      </c>
      <c r="C679" s="92">
        <v>1620</v>
      </c>
      <c r="D679" s="92">
        <v>73348</v>
      </c>
      <c r="E679" s="92"/>
      <c r="F679" s="92">
        <v>4000</v>
      </c>
      <c r="G679" s="92">
        <v>3179</v>
      </c>
      <c r="H679" s="92"/>
    </row>
    <row r="680" spans="1:8" ht="15.75">
      <c r="A680" s="96"/>
      <c r="B680" s="92"/>
      <c r="C680" s="81"/>
      <c r="D680" s="92"/>
      <c r="E680" s="92"/>
      <c r="F680" s="92"/>
      <c r="G680" s="92"/>
      <c r="H680" s="92"/>
    </row>
    <row r="681" spans="1:8" ht="15.75">
      <c r="A681" s="96">
        <v>10</v>
      </c>
      <c r="B681" s="97">
        <v>42705</v>
      </c>
      <c r="C681" s="92">
        <v>1620</v>
      </c>
      <c r="D681" s="92">
        <v>73348</v>
      </c>
      <c r="E681" s="92"/>
      <c r="F681" s="92">
        <v>4000</v>
      </c>
      <c r="G681" s="92">
        <v>3179</v>
      </c>
      <c r="H681" s="92"/>
    </row>
    <row r="682" spans="1:8" ht="15.75">
      <c r="A682" s="96"/>
      <c r="B682" s="92"/>
      <c r="C682" s="92"/>
      <c r="D682" s="92"/>
      <c r="E682" s="92"/>
      <c r="F682" s="92"/>
      <c r="G682" s="92"/>
      <c r="H682" s="92"/>
    </row>
    <row r="683" spans="1:8" ht="15.75">
      <c r="A683" s="96">
        <v>11</v>
      </c>
      <c r="B683" s="97">
        <v>42736</v>
      </c>
      <c r="C683" s="92">
        <v>1620</v>
      </c>
      <c r="D683" s="92">
        <v>75573</v>
      </c>
      <c r="E683" s="92"/>
      <c r="F683" s="92"/>
      <c r="G683" s="92">
        <v>3500</v>
      </c>
      <c r="H683" s="92">
        <v>2100</v>
      </c>
    </row>
    <row r="684" spans="1:8" ht="15.75">
      <c r="A684" s="96"/>
      <c r="B684" s="92"/>
      <c r="C684" s="81"/>
      <c r="D684" s="92"/>
      <c r="E684" s="92"/>
      <c r="F684" s="92"/>
      <c r="G684" s="92"/>
      <c r="H684" s="92"/>
    </row>
    <row r="685" spans="1:8" ht="15.75">
      <c r="A685" s="96">
        <v>12</v>
      </c>
      <c r="B685" s="97">
        <v>42767</v>
      </c>
      <c r="C685" s="92">
        <v>1620</v>
      </c>
      <c r="D685" s="92">
        <v>75573</v>
      </c>
      <c r="E685" s="92"/>
      <c r="F685" s="92"/>
      <c r="G685" s="92">
        <v>3500</v>
      </c>
      <c r="H685" s="92"/>
    </row>
    <row r="686" spans="1:8" ht="15.75">
      <c r="A686" s="96"/>
      <c r="B686" s="92"/>
      <c r="C686" s="92"/>
      <c r="D686" s="92"/>
      <c r="E686" s="92"/>
      <c r="F686" s="92"/>
      <c r="G686" s="92"/>
      <c r="H686" s="92"/>
    </row>
    <row r="687" spans="1:8" ht="15.75">
      <c r="A687" s="96"/>
      <c r="B687" s="98" t="s">
        <v>107</v>
      </c>
      <c r="C687" s="98">
        <v>19440</v>
      </c>
      <c r="D687" s="98">
        <v>870698</v>
      </c>
      <c r="E687" s="98"/>
      <c r="F687" s="98">
        <v>40000</v>
      </c>
      <c r="G687" s="98">
        <v>38418</v>
      </c>
      <c r="H687" s="98">
        <v>4200</v>
      </c>
    </row>
    <row r="688" spans="1:8" ht="15.75">
      <c r="A688" s="96"/>
      <c r="B688" s="98"/>
      <c r="C688" s="92"/>
      <c r="D688" s="92"/>
      <c r="E688" s="92"/>
      <c r="F688" s="92"/>
      <c r="G688" s="92"/>
      <c r="H688" s="92"/>
    </row>
    <row r="689" spans="1:8" ht="25.5">
      <c r="A689" s="96"/>
      <c r="B689" s="99" t="s">
        <v>470</v>
      </c>
      <c r="C689" s="92"/>
      <c r="D689" s="92"/>
      <c r="E689" s="92"/>
      <c r="F689" s="92"/>
      <c r="G689" s="92"/>
      <c r="H689" s="92"/>
    </row>
    <row r="690" spans="1:8" ht="15.75">
      <c r="A690" s="96"/>
      <c r="B690" s="100" t="s">
        <v>107</v>
      </c>
      <c r="C690" s="92"/>
      <c r="D690" s="98">
        <v>0</v>
      </c>
      <c r="E690" s="98"/>
      <c r="F690" s="98">
        <v>0</v>
      </c>
      <c r="G690" s="98">
        <v>0</v>
      </c>
      <c r="H690" s="98"/>
    </row>
    <row r="691" spans="1:8" ht="31.5">
      <c r="A691" s="96"/>
      <c r="B691" s="101" t="s">
        <v>143</v>
      </c>
      <c r="C691" s="98">
        <v>19440</v>
      </c>
      <c r="D691" s="98">
        <v>870698</v>
      </c>
      <c r="E691" s="98"/>
      <c r="F691" s="98">
        <v>40000</v>
      </c>
      <c r="G691" s="98"/>
      <c r="H691" s="98">
        <v>4200</v>
      </c>
    </row>
    <row r="692" spans="1:8" ht="15.75">
      <c r="A692" s="102"/>
      <c r="B692" s="103"/>
      <c r="C692" s="105"/>
      <c r="D692" s="104"/>
      <c r="E692" s="105"/>
      <c r="F692" s="104"/>
      <c r="G692" s="104"/>
      <c r="H692" s="105"/>
    </row>
    <row r="693" spans="1:8" ht="15.75">
      <c r="A693" s="102"/>
      <c r="B693" s="103"/>
      <c r="C693" s="104"/>
      <c r="D693" s="104"/>
      <c r="E693" s="104"/>
      <c r="F693" s="104"/>
      <c r="G693" s="104"/>
      <c r="H693" s="104"/>
    </row>
    <row r="695" spans="1:8" ht="18.75">
      <c r="A695" s="93"/>
    </row>
    <row r="696" spans="1:8" ht="18.75">
      <c r="A696" s="93" t="s">
        <v>413</v>
      </c>
    </row>
    <row r="697" spans="1:8" ht="15.75">
      <c r="A697" s="94"/>
    </row>
    <row r="698" spans="1:8" ht="31.5">
      <c r="A698" s="95" t="s">
        <v>393</v>
      </c>
      <c r="B698" s="95" t="s">
        <v>394</v>
      </c>
      <c r="C698" s="95" t="s">
        <v>5</v>
      </c>
      <c r="D698" s="95" t="s">
        <v>395</v>
      </c>
      <c r="E698" s="95" t="s">
        <v>7</v>
      </c>
      <c r="F698" s="95" t="s">
        <v>8</v>
      </c>
      <c r="G698" s="95" t="s">
        <v>396</v>
      </c>
      <c r="H698" s="95" t="s">
        <v>397</v>
      </c>
    </row>
    <row r="699" spans="1:8" ht="15.75">
      <c r="A699" s="92"/>
      <c r="B699" s="92"/>
      <c r="C699" s="92"/>
      <c r="D699" s="92"/>
      <c r="E699" s="92"/>
      <c r="F699" s="92"/>
      <c r="G699" s="92"/>
      <c r="H699" s="92"/>
    </row>
    <row r="700" spans="1:8" ht="15.75">
      <c r="A700" s="96">
        <v>1</v>
      </c>
      <c r="B700" s="97">
        <v>42430</v>
      </c>
      <c r="C700" s="92">
        <v>3480</v>
      </c>
      <c r="D700" s="92">
        <v>147921</v>
      </c>
      <c r="E700" s="92"/>
      <c r="F700" s="92">
        <v>25000</v>
      </c>
      <c r="G700" s="92">
        <v>13096</v>
      </c>
      <c r="H700" s="92"/>
    </row>
    <row r="701" spans="1:8" ht="15.75">
      <c r="A701" s="96"/>
      <c r="B701" s="92"/>
      <c r="C701" s="81"/>
      <c r="D701" s="81"/>
      <c r="E701" s="92"/>
      <c r="F701" s="92"/>
      <c r="G701" s="92"/>
      <c r="H701" s="92"/>
    </row>
    <row r="702" spans="1:8" ht="15.75">
      <c r="A702" s="96">
        <v>2</v>
      </c>
      <c r="B702" s="97">
        <v>42461</v>
      </c>
      <c r="C702" s="92">
        <v>3480</v>
      </c>
      <c r="D702" s="92">
        <v>147921</v>
      </c>
      <c r="E702" s="92"/>
      <c r="F702" s="92">
        <v>25000</v>
      </c>
      <c r="G702" s="92">
        <v>13096</v>
      </c>
      <c r="H702" s="92"/>
    </row>
    <row r="703" spans="1:8" ht="15.75">
      <c r="A703" s="96"/>
      <c r="B703" s="92"/>
      <c r="C703" s="92"/>
      <c r="D703" s="92"/>
      <c r="E703" s="92"/>
      <c r="F703" s="92"/>
      <c r="G703" s="92"/>
      <c r="H703" s="92"/>
    </row>
    <row r="704" spans="1:8" ht="15.75">
      <c r="A704" s="96">
        <v>3</v>
      </c>
      <c r="B704" s="97">
        <v>42491</v>
      </c>
      <c r="C704" s="92">
        <v>3480</v>
      </c>
      <c r="D704" s="92">
        <v>147921</v>
      </c>
      <c r="E704" s="92"/>
      <c r="F704" s="92">
        <v>25000</v>
      </c>
      <c r="G704" s="92">
        <v>13096</v>
      </c>
      <c r="H704" s="92"/>
    </row>
    <row r="705" spans="1:8" ht="15.75">
      <c r="A705" s="96"/>
      <c r="B705" s="92"/>
      <c r="C705" s="81"/>
      <c r="D705" s="81"/>
      <c r="E705" s="92"/>
      <c r="F705" s="92"/>
      <c r="G705" s="92"/>
      <c r="H705" s="92"/>
    </row>
    <row r="706" spans="1:8" ht="15.75">
      <c r="A706" s="96">
        <v>4</v>
      </c>
      <c r="B706" s="97">
        <v>42522</v>
      </c>
      <c r="C706" s="92">
        <v>3480</v>
      </c>
      <c r="D706" s="92">
        <v>151850</v>
      </c>
      <c r="E706" s="92"/>
      <c r="F706" s="92">
        <v>25000</v>
      </c>
      <c r="G706" s="92">
        <v>13096</v>
      </c>
      <c r="H706" s="92"/>
    </row>
    <row r="707" spans="1:8" ht="15.75">
      <c r="A707" s="96"/>
      <c r="B707" s="92"/>
      <c r="C707" s="92"/>
      <c r="E707" s="92"/>
      <c r="F707" s="92"/>
      <c r="G707" s="92"/>
      <c r="H707" s="92"/>
    </row>
    <row r="708" spans="1:8" ht="15.75">
      <c r="A708" s="96">
        <v>5</v>
      </c>
      <c r="B708" s="97">
        <v>42552</v>
      </c>
      <c r="C708" s="92">
        <v>3480</v>
      </c>
      <c r="D708" s="92">
        <v>156283</v>
      </c>
      <c r="E708" s="92"/>
      <c r="F708" s="92">
        <v>25000</v>
      </c>
      <c r="G708" s="92">
        <v>13490</v>
      </c>
      <c r="H708" s="92"/>
    </row>
    <row r="709" spans="1:8" ht="15.75">
      <c r="A709" s="96"/>
      <c r="B709" s="92"/>
      <c r="C709" s="81"/>
      <c r="D709" s="92"/>
      <c r="E709" s="92"/>
      <c r="F709" s="92"/>
      <c r="G709" s="92"/>
      <c r="H709" s="92"/>
    </row>
    <row r="710" spans="1:8" ht="15.75">
      <c r="A710" s="96">
        <v>6</v>
      </c>
      <c r="B710" s="97">
        <v>42583</v>
      </c>
      <c r="C710" s="92">
        <v>3480</v>
      </c>
      <c r="D710" s="92">
        <v>156283</v>
      </c>
      <c r="E710" s="92"/>
      <c r="F710" s="92">
        <v>30000</v>
      </c>
      <c r="G710" s="92">
        <v>13490</v>
      </c>
      <c r="H710" s="92"/>
    </row>
    <row r="711" spans="1:8" ht="15.75">
      <c r="A711" s="96"/>
      <c r="B711" s="92"/>
      <c r="C711" s="92"/>
      <c r="D711" s="92"/>
      <c r="E711" s="92"/>
      <c r="F711" s="92"/>
      <c r="G711" s="92"/>
      <c r="H711" s="92"/>
    </row>
    <row r="712" spans="1:8" ht="15.75">
      <c r="A712" s="96">
        <v>7</v>
      </c>
      <c r="B712" s="97">
        <v>42614</v>
      </c>
      <c r="C712" s="92">
        <v>3480</v>
      </c>
      <c r="D712" s="92">
        <v>156283</v>
      </c>
      <c r="E712" s="92"/>
      <c r="F712" s="92">
        <v>30000</v>
      </c>
      <c r="G712" s="92">
        <v>13490</v>
      </c>
      <c r="H712" s="92"/>
    </row>
    <row r="713" spans="1:8" ht="15.75">
      <c r="A713" s="96"/>
      <c r="B713" s="92"/>
      <c r="C713" s="81"/>
      <c r="D713" s="92"/>
      <c r="E713" s="92"/>
      <c r="F713" s="92"/>
      <c r="G713" s="92"/>
      <c r="H713" s="92"/>
    </row>
    <row r="714" spans="1:8" ht="15.75">
      <c r="A714" s="96">
        <v>8</v>
      </c>
      <c r="B714" s="97">
        <v>42644</v>
      </c>
      <c r="C714" s="92">
        <v>3480</v>
      </c>
      <c r="D714" s="92">
        <v>156283</v>
      </c>
      <c r="E714" s="92"/>
      <c r="F714" s="92">
        <v>30000</v>
      </c>
      <c r="G714" s="92">
        <v>13490</v>
      </c>
      <c r="H714" s="92"/>
    </row>
    <row r="715" spans="1:8" ht="15.75">
      <c r="A715" s="96"/>
      <c r="B715" s="92"/>
      <c r="C715" s="92"/>
      <c r="D715" s="92"/>
      <c r="E715" s="92"/>
      <c r="F715" s="92"/>
      <c r="G715" s="92"/>
      <c r="H715" s="92"/>
    </row>
    <row r="716" spans="1:8" ht="15.75">
      <c r="A716" s="96">
        <v>9</v>
      </c>
      <c r="B716" s="97">
        <v>42675</v>
      </c>
      <c r="C716" s="92">
        <v>3480</v>
      </c>
      <c r="D716" s="92">
        <v>156283</v>
      </c>
      <c r="E716" s="92"/>
      <c r="F716" s="92">
        <v>30000</v>
      </c>
      <c r="G716" s="92">
        <v>13490</v>
      </c>
      <c r="H716" s="92"/>
    </row>
    <row r="717" spans="1:8" ht="15.75">
      <c r="A717" s="96"/>
      <c r="B717" s="92"/>
      <c r="C717" s="81"/>
      <c r="D717" s="92"/>
      <c r="E717" s="92"/>
      <c r="F717" s="92"/>
      <c r="G717" s="92"/>
      <c r="H717" s="92"/>
    </row>
    <row r="718" spans="1:8" ht="15.75">
      <c r="A718" s="96">
        <v>10</v>
      </c>
      <c r="B718" s="97">
        <v>42705</v>
      </c>
      <c r="C718" s="92">
        <v>3480</v>
      </c>
      <c r="D718" s="92">
        <v>156283</v>
      </c>
      <c r="E718" s="92"/>
      <c r="F718" s="92">
        <v>30000</v>
      </c>
      <c r="G718" s="92">
        <v>13490</v>
      </c>
      <c r="H718" s="92"/>
    </row>
    <row r="719" spans="1:8" ht="15.75">
      <c r="A719" s="96"/>
      <c r="B719" s="92"/>
      <c r="C719" s="92"/>
      <c r="D719" s="92"/>
      <c r="E719" s="92"/>
      <c r="F719" s="92"/>
      <c r="G719" s="92"/>
      <c r="H719" s="92"/>
    </row>
    <row r="720" spans="1:8" ht="15.75">
      <c r="A720" s="96">
        <v>11</v>
      </c>
      <c r="B720" s="97">
        <v>42736</v>
      </c>
      <c r="C720" s="92">
        <v>3480</v>
      </c>
      <c r="D720" s="92">
        <v>161004</v>
      </c>
      <c r="E720" s="92"/>
      <c r="F720" s="92"/>
      <c r="G720" s="92">
        <v>13500</v>
      </c>
      <c r="H720" s="92"/>
    </row>
    <row r="721" spans="1:8" ht="15.75">
      <c r="A721" s="96"/>
      <c r="B721" s="92"/>
      <c r="C721" s="81"/>
      <c r="D721" s="92"/>
      <c r="E721" s="92"/>
      <c r="F721" s="92"/>
      <c r="G721" s="92"/>
      <c r="H721" s="92"/>
    </row>
    <row r="722" spans="1:8" ht="15.75">
      <c r="A722" s="96">
        <v>12</v>
      </c>
      <c r="B722" s="97">
        <v>42767</v>
      </c>
      <c r="C722" s="92">
        <v>3480</v>
      </c>
      <c r="D722" s="92">
        <v>161004</v>
      </c>
      <c r="E722" s="92"/>
      <c r="F722" s="92"/>
      <c r="G722" s="92">
        <v>13500</v>
      </c>
      <c r="H722" s="92"/>
    </row>
    <row r="723" spans="1:8" ht="15.75">
      <c r="A723" s="96"/>
      <c r="B723" s="92"/>
      <c r="C723" s="92"/>
      <c r="D723" s="92"/>
      <c r="E723" s="92"/>
      <c r="F723" s="92"/>
      <c r="G723" s="92"/>
      <c r="H723" s="92"/>
    </row>
    <row r="724" spans="1:8" ht="15.75">
      <c r="A724" s="96"/>
      <c r="B724" s="98" t="s">
        <v>107</v>
      </c>
      <c r="C724" s="98">
        <v>41760</v>
      </c>
      <c r="D724" s="98">
        <v>1855319</v>
      </c>
      <c r="E724" s="98"/>
      <c r="F724" s="98">
        <v>275000</v>
      </c>
      <c r="G724" s="98">
        <v>160324</v>
      </c>
      <c r="H724" s="98">
        <v>0</v>
      </c>
    </row>
    <row r="725" spans="1:8" ht="15.75">
      <c r="A725" s="96"/>
      <c r="B725" s="98"/>
      <c r="C725" s="92"/>
      <c r="D725" s="92"/>
      <c r="E725" s="92"/>
      <c r="F725" s="92"/>
      <c r="G725" s="92"/>
      <c r="H725" s="92"/>
    </row>
    <row r="726" spans="1:8" ht="25.5">
      <c r="A726" s="96"/>
      <c r="B726" s="99" t="s">
        <v>470</v>
      </c>
      <c r="C726" s="92"/>
      <c r="D726" s="92"/>
      <c r="E726" s="92"/>
      <c r="F726" s="92"/>
      <c r="G726" s="92"/>
      <c r="H726" s="92"/>
    </row>
    <row r="727" spans="1:8" ht="15.75">
      <c r="A727" s="96"/>
      <c r="B727" s="100" t="s">
        <v>107</v>
      </c>
      <c r="C727" s="92"/>
      <c r="D727" s="98">
        <v>0</v>
      </c>
      <c r="E727" s="98"/>
      <c r="F727" s="98">
        <v>0</v>
      </c>
      <c r="G727" s="98">
        <v>0</v>
      </c>
      <c r="H727" s="98"/>
    </row>
    <row r="728" spans="1:8" ht="31.5">
      <c r="A728" s="96"/>
      <c r="B728" s="101" t="s">
        <v>143</v>
      </c>
      <c r="C728" s="98">
        <v>41760</v>
      </c>
      <c r="D728" s="98">
        <v>1855319</v>
      </c>
      <c r="E728" s="98"/>
      <c r="F728" s="98">
        <v>275000</v>
      </c>
      <c r="G728" s="98"/>
      <c r="H728" s="98">
        <v>0</v>
      </c>
    </row>
    <row r="729" spans="1:8" ht="15.75">
      <c r="A729" s="102"/>
      <c r="B729" s="103"/>
      <c r="C729" s="105"/>
      <c r="D729" s="104"/>
      <c r="E729" s="105"/>
      <c r="F729" s="104"/>
      <c r="G729" s="104"/>
      <c r="H729" s="105"/>
    </row>
    <row r="730" spans="1:8" ht="15.75">
      <c r="A730" s="102"/>
      <c r="B730" s="103"/>
      <c r="C730" s="104"/>
      <c r="D730" s="104"/>
      <c r="E730" s="104"/>
      <c r="F730" s="104"/>
      <c r="G730" s="104"/>
      <c r="H730" s="104"/>
    </row>
    <row r="733" spans="1:8" ht="18.75">
      <c r="A733" s="93" t="s">
        <v>414</v>
      </c>
    </row>
    <row r="734" spans="1:8" ht="15.75">
      <c r="A734" s="94"/>
    </row>
    <row r="735" spans="1:8" ht="31.5">
      <c r="A735" s="95" t="s">
        <v>393</v>
      </c>
      <c r="B735" s="95" t="s">
        <v>394</v>
      </c>
      <c r="C735" s="95" t="s">
        <v>5</v>
      </c>
      <c r="D735" s="95" t="s">
        <v>395</v>
      </c>
      <c r="E735" s="95" t="s">
        <v>7</v>
      </c>
      <c r="F735" s="95" t="s">
        <v>8</v>
      </c>
      <c r="G735" s="95" t="s">
        <v>396</v>
      </c>
      <c r="H735" s="95" t="s">
        <v>397</v>
      </c>
    </row>
    <row r="736" spans="1:8" ht="15.75">
      <c r="A736" s="92"/>
      <c r="B736" s="92"/>
      <c r="C736" s="92"/>
      <c r="D736" s="92"/>
      <c r="E736" s="92"/>
      <c r="F736" s="92"/>
      <c r="G736" s="92"/>
      <c r="H736" s="92"/>
    </row>
    <row r="737" spans="1:8" ht="15.75">
      <c r="A737" s="96">
        <v>1</v>
      </c>
      <c r="B737" s="97">
        <v>42430</v>
      </c>
      <c r="C737" s="92">
        <v>3480</v>
      </c>
      <c r="D737" s="92">
        <v>144527</v>
      </c>
      <c r="E737" s="92"/>
      <c r="F737" s="92">
        <v>22000</v>
      </c>
      <c r="G737" s="92">
        <v>6393</v>
      </c>
      <c r="H737" s="92"/>
    </row>
    <row r="738" spans="1:8" ht="15.75">
      <c r="A738" s="96"/>
      <c r="B738" s="92"/>
      <c r="C738" s="81"/>
      <c r="D738" s="81"/>
      <c r="E738" s="92"/>
      <c r="F738" s="92"/>
      <c r="G738" s="92"/>
      <c r="H738" s="92"/>
    </row>
    <row r="739" spans="1:8" ht="15.75">
      <c r="A739" s="96">
        <v>2</v>
      </c>
      <c r="B739" s="97">
        <v>42461</v>
      </c>
      <c r="C739" s="92">
        <v>3480</v>
      </c>
      <c r="D739" s="92">
        <v>144527</v>
      </c>
      <c r="E739" s="92"/>
      <c r="F739" s="92">
        <v>22000</v>
      </c>
      <c r="G739" s="92">
        <v>6393</v>
      </c>
      <c r="H739" s="92"/>
    </row>
    <row r="740" spans="1:8" ht="15.75">
      <c r="A740" s="96"/>
      <c r="B740" s="92"/>
      <c r="C740" s="92"/>
      <c r="D740" s="92"/>
      <c r="E740" s="92"/>
      <c r="F740" s="92"/>
      <c r="G740" s="92"/>
      <c r="H740" s="92"/>
    </row>
    <row r="741" spans="1:8" ht="15.75">
      <c r="A741" s="96">
        <v>3</v>
      </c>
      <c r="B741" s="97">
        <v>42491</v>
      </c>
      <c r="C741" s="92">
        <v>3480</v>
      </c>
      <c r="D741" s="92">
        <v>144527</v>
      </c>
      <c r="E741" s="92"/>
      <c r="F741" s="92">
        <v>22000</v>
      </c>
      <c r="G741" s="92">
        <v>6393</v>
      </c>
      <c r="H741" s="92"/>
    </row>
    <row r="742" spans="1:8" ht="15.75">
      <c r="A742" s="96"/>
      <c r="B742" s="92"/>
      <c r="C742" s="81"/>
      <c r="D742" s="81"/>
      <c r="E742" s="92"/>
      <c r="F742" s="92"/>
      <c r="G742" s="92"/>
      <c r="H742" s="92"/>
    </row>
    <row r="743" spans="1:8" ht="15.75">
      <c r="A743" s="96">
        <v>4</v>
      </c>
      <c r="B743" s="97">
        <v>42522</v>
      </c>
      <c r="C743" s="92">
        <v>3480</v>
      </c>
      <c r="D743" s="92">
        <v>148363</v>
      </c>
      <c r="E743" s="92"/>
      <c r="F743" s="92">
        <v>22000</v>
      </c>
      <c r="G743" s="92">
        <v>6393</v>
      </c>
      <c r="H743" s="92"/>
    </row>
    <row r="744" spans="1:8" ht="15.75">
      <c r="A744" s="96"/>
      <c r="B744" s="92"/>
      <c r="C744" s="92"/>
      <c r="E744" s="92"/>
      <c r="F744" s="92"/>
      <c r="G744" s="92"/>
      <c r="H744" s="92"/>
    </row>
    <row r="745" spans="1:8" ht="15.75">
      <c r="A745" s="96">
        <v>5</v>
      </c>
      <c r="B745" s="97">
        <v>42552</v>
      </c>
      <c r="C745" s="92">
        <v>3480</v>
      </c>
      <c r="D745" s="92">
        <v>152683</v>
      </c>
      <c r="E745" s="81"/>
      <c r="F745" s="92">
        <v>22000</v>
      </c>
      <c r="G745" s="92">
        <v>6585</v>
      </c>
      <c r="H745" s="92">
        <v>2100</v>
      </c>
    </row>
    <row r="746" spans="1:8" ht="15.75">
      <c r="A746" s="96"/>
      <c r="B746" s="92"/>
      <c r="C746" s="81"/>
      <c r="D746" s="92"/>
      <c r="E746" s="81"/>
      <c r="F746" s="92"/>
      <c r="G746" s="92"/>
      <c r="H746" s="92"/>
    </row>
    <row r="747" spans="1:8" ht="15.75">
      <c r="A747" s="96">
        <v>6</v>
      </c>
      <c r="B747" s="97">
        <v>42583</v>
      </c>
      <c r="C747" s="92">
        <v>3480</v>
      </c>
      <c r="D747" s="92">
        <v>152683</v>
      </c>
      <c r="E747" s="81"/>
      <c r="F747" s="92">
        <v>22000</v>
      </c>
      <c r="G747" s="92">
        <v>6585</v>
      </c>
      <c r="H747" s="92"/>
    </row>
    <row r="748" spans="1:8" ht="15.75">
      <c r="A748" s="96"/>
      <c r="B748" s="92"/>
      <c r="C748" s="92"/>
      <c r="D748" s="92"/>
      <c r="E748" s="81"/>
      <c r="F748" s="92"/>
      <c r="G748" s="92"/>
      <c r="H748" s="92"/>
    </row>
    <row r="749" spans="1:8" ht="15.75">
      <c r="A749" s="96">
        <v>7</v>
      </c>
      <c r="B749" s="97">
        <v>42614</v>
      </c>
      <c r="C749" s="92">
        <v>3480</v>
      </c>
      <c r="D749" s="92">
        <v>152683</v>
      </c>
      <c r="E749" s="81"/>
      <c r="F749" s="92">
        <v>22000</v>
      </c>
      <c r="G749" s="92">
        <v>6585</v>
      </c>
      <c r="H749" s="92"/>
    </row>
    <row r="750" spans="1:8" ht="15.75">
      <c r="A750" s="96"/>
      <c r="B750" s="92"/>
      <c r="C750" s="81"/>
      <c r="D750" s="92"/>
      <c r="E750" s="81"/>
      <c r="F750" s="92"/>
      <c r="G750" s="92"/>
      <c r="H750" s="92"/>
    </row>
    <row r="751" spans="1:8" ht="15.75">
      <c r="A751" s="96">
        <v>8</v>
      </c>
      <c r="B751" s="97">
        <v>42644</v>
      </c>
      <c r="C751" s="92">
        <v>3480</v>
      </c>
      <c r="D751" s="92">
        <v>152683</v>
      </c>
      <c r="E751" s="81"/>
      <c r="F751" s="92">
        <v>22000</v>
      </c>
      <c r="G751" s="92">
        <v>6585</v>
      </c>
      <c r="H751" s="92"/>
    </row>
    <row r="752" spans="1:8" ht="15.75">
      <c r="A752" s="96"/>
      <c r="B752" s="92"/>
      <c r="C752" s="92"/>
      <c r="D752" s="92"/>
      <c r="E752" s="81"/>
      <c r="F752" s="92"/>
      <c r="G752" s="92"/>
      <c r="H752" s="92"/>
    </row>
    <row r="753" spans="1:8" ht="15.75">
      <c r="A753" s="96">
        <v>9</v>
      </c>
      <c r="B753" s="97">
        <v>42675</v>
      </c>
      <c r="C753" s="92">
        <v>3480</v>
      </c>
      <c r="D753" s="92">
        <v>152683</v>
      </c>
      <c r="E753" s="81"/>
      <c r="F753" s="92">
        <v>22000</v>
      </c>
      <c r="G753" s="92">
        <v>6585</v>
      </c>
      <c r="H753" s="92"/>
    </row>
    <row r="754" spans="1:8" ht="15.75">
      <c r="A754" s="96"/>
      <c r="B754" s="92"/>
      <c r="C754" s="81"/>
      <c r="D754" s="92"/>
      <c r="E754" s="81"/>
      <c r="F754" s="92"/>
      <c r="G754" s="92"/>
      <c r="H754" s="92"/>
    </row>
    <row r="755" spans="1:8" ht="15.75">
      <c r="A755" s="96">
        <v>10</v>
      </c>
      <c r="B755" s="97">
        <v>42705</v>
      </c>
      <c r="C755" s="92">
        <v>3480</v>
      </c>
      <c r="D755" s="92">
        <v>152683</v>
      </c>
      <c r="E755" s="81"/>
      <c r="F755" s="92">
        <v>22000</v>
      </c>
      <c r="G755" s="92">
        <v>6585</v>
      </c>
      <c r="H755" s="92"/>
    </row>
    <row r="756" spans="1:8" ht="15.75">
      <c r="A756" s="96"/>
      <c r="B756" s="92"/>
      <c r="C756" s="92"/>
      <c r="D756" s="92"/>
      <c r="E756" s="92"/>
      <c r="F756" s="92"/>
      <c r="G756" s="92"/>
      <c r="H756" s="92"/>
    </row>
    <row r="757" spans="1:8" ht="15.75">
      <c r="A757" s="96">
        <v>11</v>
      </c>
      <c r="B757" s="97">
        <v>42736</v>
      </c>
      <c r="C757" s="92">
        <v>3480</v>
      </c>
      <c r="D757" s="92">
        <v>157292</v>
      </c>
      <c r="E757" s="92"/>
      <c r="F757" s="92"/>
      <c r="G757" s="92">
        <v>7000</v>
      </c>
      <c r="H757" s="92">
        <v>2100</v>
      </c>
    </row>
    <row r="758" spans="1:8" ht="15.75">
      <c r="A758" s="96"/>
      <c r="B758" s="92"/>
      <c r="C758" s="81"/>
      <c r="D758" s="92"/>
      <c r="E758" s="92"/>
      <c r="F758" s="92"/>
      <c r="G758" s="92"/>
      <c r="H758" s="92"/>
    </row>
    <row r="759" spans="1:8" ht="15.75">
      <c r="A759" s="96">
        <v>12</v>
      </c>
      <c r="B759" s="97">
        <v>42767</v>
      </c>
      <c r="C759" s="92">
        <v>3480</v>
      </c>
      <c r="D759" s="92">
        <v>157292</v>
      </c>
      <c r="E759" s="92"/>
      <c r="F759" s="92"/>
      <c r="G759" s="92">
        <v>7000</v>
      </c>
      <c r="H759" s="92"/>
    </row>
    <row r="760" spans="1:8" ht="15.75">
      <c r="A760" s="96"/>
      <c r="B760" s="92"/>
      <c r="C760" s="92"/>
      <c r="D760" s="92"/>
      <c r="E760" s="92"/>
      <c r="F760" s="92"/>
      <c r="G760" s="92"/>
      <c r="H760" s="92"/>
    </row>
    <row r="761" spans="1:8" ht="15.75">
      <c r="A761" s="96"/>
      <c r="B761" s="98" t="s">
        <v>107</v>
      </c>
      <c r="C761" s="98">
        <v>41760</v>
      </c>
      <c r="D761" s="98">
        <v>1812626</v>
      </c>
      <c r="E761" s="98"/>
      <c r="F761" s="98">
        <v>220000</v>
      </c>
      <c r="G761" s="98">
        <v>79082</v>
      </c>
      <c r="H761" s="98">
        <v>4200</v>
      </c>
    </row>
    <row r="762" spans="1:8" ht="15.75">
      <c r="A762" s="96"/>
      <c r="B762" s="98"/>
      <c r="C762" s="92"/>
      <c r="D762" s="92"/>
      <c r="E762" s="92"/>
      <c r="F762" s="92"/>
      <c r="G762" s="92"/>
      <c r="H762" s="92"/>
    </row>
    <row r="763" spans="1:8" ht="25.5">
      <c r="A763" s="96"/>
      <c r="B763" s="99" t="s">
        <v>470</v>
      </c>
      <c r="C763" s="92"/>
      <c r="D763" s="92"/>
      <c r="E763" s="92"/>
      <c r="F763" s="92"/>
      <c r="G763" s="92"/>
      <c r="H763" s="92"/>
    </row>
    <row r="764" spans="1:8" ht="15.75">
      <c r="A764" s="96"/>
      <c r="B764" s="100" t="s">
        <v>107</v>
      </c>
      <c r="C764" s="92"/>
      <c r="D764" s="98">
        <v>0</v>
      </c>
      <c r="E764" s="98"/>
      <c r="F764" s="98">
        <v>0</v>
      </c>
      <c r="G764" s="98">
        <v>0</v>
      </c>
      <c r="H764" s="98"/>
    </row>
    <row r="765" spans="1:8" ht="31.5">
      <c r="A765" s="96"/>
      <c r="B765" s="101" t="s">
        <v>143</v>
      </c>
      <c r="C765" s="98">
        <v>41760</v>
      </c>
      <c r="D765" s="98">
        <v>1812626</v>
      </c>
      <c r="E765" s="98"/>
      <c r="F765" s="98">
        <v>220000</v>
      </c>
      <c r="G765" s="98"/>
      <c r="H765" s="98">
        <v>4200</v>
      </c>
    </row>
    <row r="766" spans="1:8" ht="15.75">
      <c r="A766" s="102"/>
      <c r="B766" s="103"/>
      <c r="C766" s="105"/>
      <c r="D766" s="104"/>
      <c r="E766" s="105"/>
      <c r="F766" s="104"/>
      <c r="G766" s="104"/>
      <c r="H766" s="105"/>
    </row>
    <row r="767" spans="1:8" ht="15.75">
      <c r="A767" s="102"/>
      <c r="B767" s="103"/>
      <c r="C767" s="104"/>
      <c r="D767" s="104"/>
      <c r="E767" s="104"/>
      <c r="F767" s="104"/>
      <c r="G767" s="104"/>
      <c r="H767" s="104"/>
    </row>
    <row r="774" spans="1:8" ht="18.75">
      <c r="A774" s="93" t="s">
        <v>415</v>
      </c>
    </row>
    <row r="775" spans="1:8" ht="15.75">
      <c r="A775" s="94"/>
    </row>
    <row r="776" spans="1:8" ht="31.5">
      <c r="A776" s="95" t="s">
        <v>393</v>
      </c>
      <c r="B776" s="95" t="s">
        <v>394</v>
      </c>
      <c r="C776" s="95" t="s">
        <v>5</v>
      </c>
      <c r="D776" s="95" t="s">
        <v>395</v>
      </c>
      <c r="E776" s="95" t="s">
        <v>7</v>
      </c>
      <c r="F776" s="95" t="s">
        <v>8</v>
      </c>
      <c r="G776" s="95" t="s">
        <v>396</v>
      </c>
      <c r="H776" s="95" t="s">
        <v>397</v>
      </c>
    </row>
    <row r="777" spans="1:8" ht="15.75">
      <c r="A777" s="92"/>
      <c r="B777" s="92"/>
      <c r="C777" s="92"/>
      <c r="D777" s="92"/>
      <c r="E777" s="92"/>
      <c r="F777" s="92"/>
      <c r="G777" s="92"/>
      <c r="H777" s="92"/>
    </row>
    <row r="778" spans="1:8" ht="15.75">
      <c r="A778" s="96">
        <v>1</v>
      </c>
      <c r="B778" s="97">
        <v>42430</v>
      </c>
      <c r="C778" s="92">
        <v>1620</v>
      </c>
      <c r="D778" s="92">
        <v>53674</v>
      </c>
      <c r="E778" s="92"/>
      <c r="F778" s="92">
        <v>2500</v>
      </c>
      <c r="G778" s="92"/>
      <c r="H778" s="92"/>
    </row>
    <row r="779" spans="1:8" ht="15.75">
      <c r="A779" s="96"/>
      <c r="B779" s="92"/>
      <c r="C779" s="81"/>
      <c r="D779" s="92"/>
      <c r="E779" s="92"/>
      <c r="F779" s="92"/>
      <c r="G779" s="92"/>
      <c r="H779" s="92"/>
    </row>
    <row r="780" spans="1:8" ht="15.75">
      <c r="A780" s="96">
        <v>2</v>
      </c>
      <c r="B780" s="97">
        <v>42461</v>
      </c>
      <c r="C780" s="92">
        <v>1620</v>
      </c>
      <c r="D780" s="92">
        <v>53674</v>
      </c>
      <c r="E780" s="92"/>
      <c r="F780" s="92">
        <v>2500</v>
      </c>
      <c r="G780" s="92"/>
      <c r="H780" s="92"/>
    </row>
    <row r="781" spans="1:8" ht="15.75">
      <c r="A781" s="96"/>
      <c r="B781" s="92"/>
      <c r="C781" s="92"/>
      <c r="D781" s="92"/>
      <c r="E781" s="92"/>
      <c r="F781" s="92"/>
      <c r="G781" s="92"/>
      <c r="H781" s="92"/>
    </row>
    <row r="782" spans="1:8" ht="15.75">
      <c r="A782" s="96">
        <v>3</v>
      </c>
      <c r="B782" s="97">
        <v>42491</v>
      </c>
      <c r="C782" s="92">
        <v>784</v>
      </c>
      <c r="D782" s="92">
        <v>25971</v>
      </c>
      <c r="E782" s="92"/>
      <c r="F782" s="92">
        <v>1500</v>
      </c>
      <c r="G782" s="92"/>
      <c r="H782" s="92"/>
    </row>
    <row r="783" spans="1:8" ht="15.75">
      <c r="A783" s="96"/>
      <c r="B783" s="92"/>
      <c r="C783" s="81"/>
      <c r="D783" s="81"/>
      <c r="E783" s="92"/>
      <c r="F783" s="92"/>
      <c r="G783" s="92"/>
      <c r="H783" s="92"/>
    </row>
    <row r="784" spans="1:8" ht="15.75">
      <c r="A784" s="96">
        <v>4</v>
      </c>
      <c r="B784" s="97">
        <v>42522</v>
      </c>
      <c r="C784" s="92"/>
      <c r="D784" s="92"/>
      <c r="E784" s="92"/>
      <c r="F784" s="92"/>
      <c r="G784" s="92"/>
      <c r="H784" s="92"/>
    </row>
    <row r="785" spans="1:8" ht="15.75">
      <c r="A785" s="96"/>
      <c r="B785" s="92"/>
      <c r="C785" s="92"/>
      <c r="E785" s="92"/>
      <c r="F785" s="92"/>
      <c r="G785" s="92"/>
      <c r="H785" s="92"/>
    </row>
    <row r="786" spans="1:8" ht="15.75">
      <c r="A786" s="96">
        <v>5</v>
      </c>
      <c r="B786" s="97">
        <v>42552</v>
      </c>
      <c r="C786" s="92"/>
      <c r="D786" s="92"/>
      <c r="E786" s="92"/>
      <c r="F786" s="92"/>
      <c r="G786" s="92"/>
      <c r="H786" s="92"/>
    </row>
    <row r="787" spans="1:8" ht="15.75">
      <c r="A787" s="96"/>
      <c r="B787" s="92"/>
      <c r="C787" s="81"/>
      <c r="D787" s="92"/>
      <c r="E787" s="81"/>
      <c r="F787" s="92"/>
      <c r="G787" s="92"/>
      <c r="H787" s="92"/>
    </row>
    <row r="788" spans="1:8" ht="15.75">
      <c r="A788" s="96">
        <v>6</v>
      </c>
      <c r="B788" s="97">
        <v>42583</v>
      </c>
      <c r="C788" s="92"/>
      <c r="D788" s="92"/>
      <c r="E788" s="92"/>
      <c r="F788" s="92"/>
      <c r="G788" s="92"/>
      <c r="H788" s="92"/>
    </row>
    <row r="789" spans="1:8" ht="15.75">
      <c r="A789" s="96"/>
      <c r="B789" s="92"/>
      <c r="C789" s="92"/>
      <c r="D789" s="92"/>
      <c r="E789" s="92"/>
      <c r="F789" s="92"/>
      <c r="G789" s="92"/>
      <c r="H789" s="92"/>
    </row>
    <row r="790" spans="1:8" ht="15.75">
      <c r="A790" s="96">
        <v>7</v>
      </c>
      <c r="B790" s="97">
        <v>42614</v>
      </c>
      <c r="C790" s="92"/>
      <c r="D790" s="92"/>
      <c r="E790" s="92"/>
      <c r="F790" s="92"/>
      <c r="G790" s="92"/>
      <c r="H790" s="92"/>
    </row>
    <row r="791" spans="1:8" ht="15.75">
      <c r="A791" s="96"/>
      <c r="B791" s="92"/>
      <c r="C791" s="81"/>
      <c r="D791" s="92"/>
      <c r="E791" s="81"/>
      <c r="F791" s="92"/>
      <c r="G791" s="92"/>
      <c r="H791" s="92"/>
    </row>
    <row r="792" spans="1:8" ht="15.75">
      <c r="A792" s="96">
        <v>8</v>
      </c>
      <c r="B792" s="97">
        <v>42644</v>
      </c>
      <c r="C792" s="92"/>
      <c r="D792" s="92"/>
      <c r="E792" s="92"/>
      <c r="F792" s="92"/>
      <c r="G792" s="92"/>
      <c r="H792" s="92"/>
    </row>
    <row r="793" spans="1:8" ht="15.75">
      <c r="A793" s="96"/>
      <c r="B793" s="92"/>
      <c r="C793" s="92"/>
      <c r="D793" s="92"/>
      <c r="E793" s="92"/>
      <c r="F793" s="92"/>
      <c r="G793" s="92"/>
      <c r="H793" s="92"/>
    </row>
    <row r="794" spans="1:8" ht="15.75">
      <c r="A794" s="96">
        <v>9</v>
      </c>
      <c r="B794" s="97">
        <v>42675</v>
      </c>
      <c r="C794" s="92"/>
      <c r="D794" s="92"/>
      <c r="E794" s="92"/>
      <c r="F794" s="92"/>
      <c r="G794" s="92"/>
      <c r="H794" s="92"/>
    </row>
    <row r="795" spans="1:8" ht="15.75">
      <c r="A795" s="96"/>
      <c r="B795" s="92"/>
      <c r="C795" s="81"/>
      <c r="D795" s="92"/>
      <c r="E795" s="81"/>
      <c r="F795" s="92"/>
      <c r="G795" s="92"/>
      <c r="H795" s="92"/>
    </row>
    <row r="796" spans="1:8" ht="15.75">
      <c r="A796" s="96">
        <v>10</v>
      </c>
      <c r="B796" s="97">
        <v>42705</v>
      </c>
      <c r="C796" s="92"/>
      <c r="D796" s="92"/>
      <c r="E796" s="92"/>
      <c r="F796" s="92"/>
      <c r="G796" s="92"/>
      <c r="H796" s="92"/>
    </row>
    <row r="797" spans="1:8" ht="15.75">
      <c r="A797" s="96"/>
      <c r="B797" s="92"/>
      <c r="C797" s="92"/>
      <c r="D797" s="92"/>
      <c r="E797" s="92"/>
      <c r="F797" s="92"/>
      <c r="G797" s="92"/>
      <c r="H797" s="92"/>
    </row>
    <row r="798" spans="1:8" ht="15.75">
      <c r="A798" s="96">
        <v>11</v>
      </c>
      <c r="B798" s="97">
        <v>42736</v>
      </c>
      <c r="C798" s="92"/>
      <c r="D798" s="92"/>
      <c r="E798" s="92"/>
      <c r="F798" s="92"/>
      <c r="G798" s="92"/>
      <c r="H798" s="92"/>
    </row>
    <row r="799" spans="1:8" ht="15.75">
      <c r="A799" s="96"/>
      <c r="B799" s="92"/>
      <c r="C799" s="81"/>
      <c r="D799" s="92"/>
      <c r="E799" s="81"/>
      <c r="F799" s="92"/>
      <c r="G799" s="92"/>
      <c r="H799" s="92"/>
    </row>
    <row r="800" spans="1:8" ht="15.75">
      <c r="A800" s="96">
        <v>12</v>
      </c>
      <c r="B800" s="97">
        <v>42767</v>
      </c>
      <c r="C800" s="92"/>
      <c r="D800" s="92"/>
      <c r="E800" s="92"/>
      <c r="F800" s="92"/>
      <c r="G800" s="92"/>
      <c r="H800" s="92"/>
    </row>
    <row r="801" spans="1:8" ht="15.75">
      <c r="A801" s="96"/>
      <c r="B801" s="92"/>
      <c r="C801" s="92"/>
      <c r="D801" s="92"/>
      <c r="E801" s="92"/>
      <c r="F801" s="92"/>
      <c r="G801" s="92"/>
      <c r="H801" s="92"/>
    </row>
    <row r="802" spans="1:8" ht="15.75">
      <c r="A802" s="96"/>
      <c r="B802" s="98" t="s">
        <v>107</v>
      </c>
      <c r="C802" s="98">
        <v>4024</v>
      </c>
      <c r="D802" s="98">
        <v>133319</v>
      </c>
      <c r="E802" s="98"/>
      <c r="F802" s="98">
        <v>6500</v>
      </c>
      <c r="G802" s="98">
        <v>0</v>
      </c>
      <c r="H802" s="98">
        <v>0</v>
      </c>
    </row>
    <row r="803" spans="1:8" ht="15.75">
      <c r="A803" s="96"/>
      <c r="B803" s="98"/>
      <c r="C803" s="92"/>
      <c r="D803" s="92"/>
      <c r="E803" s="92"/>
      <c r="F803" s="92"/>
      <c r="G803" s="92"/>
      <c r="H803" s="92"/>
    </row>
    <row r="804" spans="1:8" ht="25.5">
      <c r="A804" s="96"/>
      <c r="B804" s="99" t="s">
        <v>470</v>
      </c>
      <c r="C804" s="92"/>
      <c r="D804" s="92"/>
      <c r="E804" s="92"/>
      <c r="F804" s="92"/>
      <c r="G804" s="92"/>
      <c r="H804" s="92"/>
    </row>
    <row r="805" spans="1:8" ht="15.75">
      <c r="A805" s="96"/>
      <c r="B805" s="100" t="s">
        <v>107</v>
      </c>
      <c r="C805" s="92"/>
      <c r="D805" s="98">
        <v>0</v>
      </c>
      <c r="E805" s="98"/>
      <c r="F805" s="98">
        <v>0</v>
      </c>
      <c r="G805" s="98">
        <v>0</v>
      </c>
      <c r="H805" s="98"/>
    </row>
    <row r="806" spans="1:8" ht="31.5">
      <c r="A806" s="96"/>
      <c r="B806" s="101" t="s">
        <v>143</v>
      </c>
      <c r="C806" s="98">
        <v>4024</v>
      </c>
      <c r="D806" s="98">
        <v>133319</v>
      </c>
      <c r="E806" s="98"/>
      <c r="F806" s="98">
        <v>6500</v>
      </c>
      <c r="G806" s="98"/>
      <c r="H806" s="98">
        <v>0</v>
      </c>
    </row>
    <row r="807" spans="1:8" ht="15.75">
      <c r="A807" s="102"/>
      <c r="B807" s="103"/>
      <c r="C807" s="105"/>
      <c r="D807" s="104"/>
      <c r="E807" s="105"/>
      <c r="F807" s="104"/>
      <c r="G807" s="104"/>
      <c r="H807" s="105"/>
    </row>
    <row r="811" spans="1:8" ht="18.75">
      <c r="A811" s="93" t="s">
        <v>416</v>
      </c>
    </row>
    <row r="812" spans="1:8" ht="15.75">
      <c r="A812" s="94"/>
    </row>
    <row r="813" spans="1:8" ht="31.5">
      <c r="A813" s="95" t="s">
        <v>393</v>
      </c>
      <c r="B813" s="95" t="s">
        <v>394</v>
      </c>
      <c r="C813" s="95" t="s">
        <v>5</v>
      </c>
      <c r="D813" s="95" t="s">
        <v>395</v>
      </c>
      <c r="E813" s="95" t="s">
        <v>7</v>
      </c>
      <c r="F813" s="95" t="s">
        <v>8</v>
      </c>
      <c r="G813" s="95" t="s">
        <v>396</v>
      </c>
      <c r="H813" s="95" t="s">
        <v>397</v>
      </c>
    </row>
    <row r="814" spans="1:8" ht="15.75">
      <c r="A814" s="92"/>
      <c r="B814" s="92"/>
      <c r="C814" s="92"/>
      <c r="D814" s="92"/>
      <c r="E814" s="92"/>
      <c r="F814" s="92"/>
      <c r="G814" s="92"/>
      <c r="H814" s="92"/>
    </row>
    <row r="815" spans="1:8" ht="15.75">
      <c r="A815" s="96">
        <v>1</v>
      </c>
      <c r="B815" s="97">
        <v>42430</v>
      </c>
      <c r="C815" s="92"/>
      <c r="D815" s="92">
        <v>56724</v>
      </c>
      <c r="E815" s="92"/>
      <c r="F815" s="92">
        <v>3000</v>
      </c>
      <c r="G815" s="92"/>
      <c r="H815" s="92"/>
    </row>
    <row r="816" spans="1:8" ht="15.75">
      <c r="A816" s="96"/>
      <c r="B816" s="92"/>
      <c r="C816" s="81"/>
      <c r="D816" s="81"/>
      <c r="E816" s="92"/>
      <c r="F816" s="92"/>
      <c r="G816" s="92"/>
      <c r="H816" s="92"/>
    </row>
    <row r="817" spans="1:8" ht="15.75">
      <c r="A817" s="96">
        <v>2</v>
      </c>
      <c r="B817" s="97">
        <v>42461</v>
      </c>
      <c r="C817" s="92"/>
      <c r="D817" s="92">
        <v>56724</v>
      </c>
      <c r="E817" s="92"/>
      <c r="F817" s="92">
        <v>3000</v>
      </c>
      <c r="G817" s="92"/>
      <c r="H817" s="92"/>
    </row>
    <row r="818" spans="1:8" ht="15.75">
      <c r="A818" s="96"/>
      <c r="B818" s="92"/>
      <c r="C818" s="92"/>
      <c r="D818" s="92"/>
      <c r="E818" s="92"/>
      <c r="F818" s="92"/>
      <c r="G818" s="92"/>
      <c r="H818" s="92"/>
    </row>
    <row r="819" spans="1:8" ht="15.75">
      <c r="A819" s="96">
        <v>3</v>
      </c>
      <c r="B819" s="97">
        <v>42491</v>
      </c>
      <c r="C819" s="92"/>
      <c r="D819" s="92">
        <v>56724</v>
      </c>
      <c r="E819" s="92"/>
      <c r="F819" s="92">
        <v>3000</v>
      </c>
      <c r="G819" s="92"/>
      <c r="H819" s="92"/>
    </row>
    <row r="820" spans="1:8" ht="15.75">
      <c r="A820" s="96"/>
      <c r="B820" s="92"/>
      <c r="C820" s="81"/>
      <c r="D820" s="81"/>
      <c r="E820" s="92"/>
      <c r="F820" s="92"/>
      <c r="G820" s="92"/>
      <c r="H820" s="92"/>
    </row>
    <row r="821" spans="1:8" ht="15.75">
      <c r="A821" s="96">
        <v>4</v>
      </c>
      <c r="B821" s="97">
        <v>42522</v>
      </c>
      <c r="C821" s="92"/>
      <c r="D821" s="92">
        <v>58273</v>
      </c>
      <c r="E821" s="92"/>
      <c r="F821" s="92">
        <v>3000</v>
      </c>
      <c r="G821" s="92"/>
      <c r="H821" s="92"/>
    </row>
    <row r="822" spans="1:8" ht="15.75">
      <c r="A822" s="96"/>
      <c r="B822" s="92"/>
      <c r="C822" s="92"/>
      <c r="E822" s="92"/>
      <c r="F822" s="92"/>
      <c r="G822" s="92"/>
      <c r="H822" s="92"/>
    </row>
    <row r="823" spans="1:8" ht="15.75">
      <c r="A823" s="96">
        <v>5</v>
      </c>
      <c r="B823" s="97">
        <v>42552</v>
      </c>
      <c r="C823" s="92"/>
      <c r="D823" s="92">
        <v>60725</v>
      </c>
      <c r="E823" s="92"/>
      <c r="F823" s="92">
        <v>3000</v>
      </c>
      <c r="G823" s="92"/>
      <c r="H823" s="92">
        <v>2100</v>
      </c>
    </row>
    <row r="824" spans="1:8" ht="15.75">
      <c r="A824" s="96"/>
      <c r="B824" s="92"/>
      <c r="C824" s="81"/>
      <c r="D824" s="92"/>
      <c r="E824" s="81"/>
      <c r="F824" s="92"/>
      <c r="G824" s="92"/>
      <c r="H824" s="92"/>
    </row>
    <row r="825" spans="1:8" ht="15.75">
      <c r="A825" s="96">
        <v>6</v>
      </c>
      <c r="B825" s="97">
        <v>42583</v>
      </c>
      <c r="C825" s="92"/>
      <c r="D825" s="92">
        <v>60725</v>
      </c>
      <c r="E825" s="92"/>
      <c r="F825" s="92">
        <v>3000</v>
      </c>
      <c r="G825" s="92"/>
      <c r="H825" s="92"/>
    </row>
    <row r="826" spans="1:8" ht="15.75">
      <c r="A826" s="96"/>
      <c r="B826" s="92"/>
      <c r="C826" s="92"/>
      <c r="D826" s="92"/>
      <c r="E826" s="92"/>
      <c r="F826" s="92"/>
      <c r="G826" s="92"/>
      <c r="H826" s="92"/>
    </row>
    <row r="827" spans="1:8" ht="15.75">
      <c r="A827" s="96">
        <v>7</v>
      </c>
      <c r="B827" s="97">
        <v>42614</v>
      </c>
      <c r="C827" s="92"/>
      <c r="D827" s="92">
        <v>60725</v>
      </c>
      <c r="E827" s="92"/>
      <c r="F827" s="92">
        <v>3000</v>
      </c>
      <c r="G827" s="92"/>
      <c r="H827" s="92"/>
    </row>
    <row r="828" spans="1:8" ht="15.75">
      <c r="A828" s="96"/>
      <c r="B828" s="92"/>
      <c r="C828" s="81"/>
      <c r="D828" s="92"/>
      <c r="E828" s="81"/>
      <c r="F828" s="92"/>
      <c r="G828" s="92"/>
      <c r="H828" s="92"/>
    </row>
    <row r="829" spans="1:8" ht="15.75">
      <c r="A829" s="96">
        <v>8</v>
      </c>
      <c r="B829" s="97">
        <v>42644</v>
      </c>
      <c r="C829" s="92"/>
      <c r="D829" s="92">
        <v>60725</v>
      </c>
      <c r="E829" s="92"/>
      <c r="F829" s="92">
        <v>3000</v>
      </c>
      <c r="G829" s="92"/>
      <c r="H829" s="92"/>
    </row>
    <row r="830" spans="1:8" ht="15.75">
      <c r="A830" s="96"/>
      <c r="B830" s="92"/>
      <c r="C830" s="92"/>
      <c r="D830" s="92"/>
      <c r="E830" s="92"/>
      <c r="F830" s="92"/>
      <c r="G830" s="92"/>
      <c r="H830" s="92"/>
    </row>
    <row r="831" spans="1:8" ht="15.75">
      <c r="A831" s="96">
        <v>9</v>
      </c>
      <c r="B831" s="97">
        <v>42675</v>
      </c>
      <c r="C831" s="92"/>
      <c r="D831" s="92">
        <v>60725</v>
      </c>
      <c r="E831" s="92"/>
      <c r="F831" s="92">
        <v>3000</v>
      </c>
      <c r="G831" s="92"/>
      <c r="H831" s="92"/>
    </row>
    <row r="832" spans="1:8" ht="15.75">
      <c r="A832" s="96"/>
      <c r="B832" s="92"/>
      <c r="C832" s="81"/>
      <c r="D832" s="92"/>
      <c r="E832" s="81"/>
      <c r="F832" s="92"/>
      <c r="G832" s="92"/>
      <c r="H832" s="92"/>
    </row>
    <row r="833" spans="1:8" ht="15.75">
      <c r="A833" s="96">
        <v>10</v>
      </c>
      <c r="B833" s="97">
        <v>42705</v>
      </c>
      <c r="C833" s="92"/>
      <c r="D833" s="92">
        <v>60725</v>
      </c>
      <c r="E833" s="92"/>
      <c r="F833" s="92">
        <v>3000</v>
      </c>
      <c r="G833" s="92"/>
      <c r="H833" s="92"/>
    </row>
    <row r="834" spans="1:8" ht="15.75">
      <c r="A834" s="96"/>
      <c r="B834" s="92"/>
      <c r="C834" s="92"/>
      <c r="D834" s="92"/>
      <c r="E834" s="92"/>
      <c r="F834" s="92"/>
      <c r="G834" s="92"/>
      <c r="H834" s="92"/>
    </row>
    <row r="835" spans="1:8" ht="15.75">
      <c r="A835" s="96">
        <v>11</v>
      </c>
      <c r="B835" s="97">
        <v>42736</v>
      </c>
      <c r="C835" s="92">
        <v>1920</v>
      </c>
      <c r="D835" s="92">
        <v>64528</v>
      </c>
      <c r="E835" s="92"/>
      <c r="F835" s="92"/>
      <c r="G835" s="92"/>
      <c r="H835" s="92">
        <v>2100</v>
      </c>
    </row>
    <row r="836" spans="1:8" ht="15.75">
      <c r="A836" s="96"/>
      <c r="B836" s="92"/>
      <c r="C836" s="81"/>
      <c r="D836" s="92"/>
      <c r="E836" s="81"/>
      <c r="F836" s="92"/>
      <c r="G836" s="92"/>
      <c r="H836" s="92"/>
    </row>
    <row r="837" spans="1:8" ht="15.75">
      <c r="A837" s="96">
        <v>12</v>
      </c>
      <c r="B837" s="97">
        <v>42767</v>
      </c>
      <c r="C837" s="92">
        <v>1920</v>
      </c>
      <c r="D837" s="92">
        <v>64528</v>
      </c>
      <c r="E837" s="92"/>
      <c r="F837" s="92"/>
      <c r="G837" s="92"/>
      <c r="H837" s="92"/>
    </row>
    <row r="838" spans="1:8" ht="15.75">
      <c r="A838" s="96"/>
      <c r="B838" s="92"/>
      <c r="C838" s="92"/>
      <c r="D838" s="92"/>
      <c r="E838" s="92"/>
      <c r="F838" s="92"/>
      <c r="G838" s="92"/>
      <c r="H838" s="92"/>
    </row>
    <row r="839" spans="1:8" ht="15.75">
      <c r="A839" s="96"/>
      <c r="B839" s="98" t="s">
        <v>107</v>
      </c>
      <c r="C839" s="98">
        <v>3840</v>
      </c>
      <c r="D839" s="98">
        <v>721851</v>
      </c>
      <c r="E839" s="98"/>
      <c r="F839" s="98">
        <v>30000</v>
      </c>
      <c r="G839" s="98">
        <v>0</v>
      </c>
      <c r="H839" s="98">
        <v>4200</v>
      </c>
    </row>
    <row r="840" spans="1:8" ht="15.75">
      <c r="A840" s="96"/>
      <c r="B840" s="98"/>
      <c r="C840" s="92"/>
      <c r="D840" s="92"/>
      <c r="E840" s="92"/>
      <c r="F840" s="92"/>
      <c r="G840" s="92"/>
      <c r="H840" s="92"/>
    </row>
    <row r="841" spans="1:8" ht="25.5">
      <c r="A841" s="96"/>
      <c r="B841" s="99" t="s">
        <v>472</v>
      </c>
      <c r="C841" s="92"/>
      <c r="D841" s="92"/>
      <c r="E841" s="92"/>
      <c r="F841" s="92"/>
      <c r="G841" s="92"/>
      <c r="H841" s="92"/>
    </row>
    <row r="842" spans="1:8" ht="15.75">
      <c r="A842" s="96"/>
      <c r="B842" s="100" t="s">
        <v>107</v>
      </c>
      <c r="C842" s="92"/>
      <c r="D842" s="98">
        <v>0</v>
      </c>
      <c r="E842" s="98"/>
      <c r="F842" s="98">
        <v>0</v>
      </c>
      <c r="G842" s="98">
        <v>0</v>
      </c>
      <c r="H842" s="98"/>
    </row>
    <row r="843" spans="1:8" ht="31.5">
      <c r="A843" s="96"/>
      <c r="B843" s="101" t="s">
        <v>143</v>
      </c>
      <c r="C843" s="98">
        <v>3840</v>
      </c>
      <c r="D843" s="98">
        <v>721851</v>
      </c>
      <c r="E843" s="98"/>
      <c r="F843" s="98">
        <v>30000</v>
      </c>
      <c r="G843" s="98"/>
      <c r="H843" s="98">
        <v>4200</v>
      </c>
    </row>
    <row r="844" spans="1:8" ht="15.75">
      <c r="A844" s="102"/>
      <c r="B844" s="103"/>
      <c r="C844" s="105"/>
      <c r="D844" s="104"/>
      <c r="E844" s="105"/>
      <c r="F844" s="104"/>
      <c r="G844" s="104"/>
      <c r="H844" s="105"/>
    </row>
    <row r="845" spans="1:8" ht="15.75">
      <c r="A845" s="102"/>
      <c r="B845" s="103"/>
      <c r="C845" s="104"/>
      <c r="D845" s="104"/>
      <c r="E845" s="104"/>
      <c r="F845" s="104"/>
      <c r="G845" s="104"/>
      <c r="H845" s="104"/>
    </row>
    <row r="847" spans="1:8" ht="18.75">
      <c r="A847" s="93"/>
    </row>
    <row r="848" spans="1:8" ht="18.75">
      <c r="A848" s="93" t="s">
        <v>417</v>
      </c>
    </row>
    <row r="849" spans="1:8" ht="15.75">
      <c r="A849" s="94"/>
    </row>
    <row r="850" spans="1:8" ht="31.5">
      <c r="A850" s="95" t="s">
        <v>393</v>
      </c>
      <c r="B850" s="95" t="s">
        <v>394</v>
      </c>
      <c r="C850" s="95" t="s">
        <v>5</v>
      </c>
      <c r="D850" s="95" t="s">
        <v>395</v>
      </c>
      <c r="E850" s="95" t="s">
        <v>7</v>
      </c>
      <c r="F850" s="95" t="s">
        <v>8</v>
      </c>
      <c r="G850" s="95" t="s">
        <v>396</v>
      </c>
      <c r="H850" s="95" t="s">
        <v>397</v>
      </c>
    </row>
    <row r="851" spans="1:8" ht="15.75">
      <c r="A851" s="92"/>
      <c r="B851" s="92"/>
      <c r="C851" s="92"/>
      <c r="D851" s="92"/>
      <c r="E851" s="92"/>
      <c r="F851" s="92"/>
      <c r="G851" s="92"/>
      <c r="H851" s="92"/>
    </row>
    <row r="852" spans="1:8" ht="15.75">
      <c r="A852" s="96">
        <v>1</v>
      </c>
      <c r="B852" s="97">
        <v>42430</v>
      </c>
      <c r="C852" s="92">
        <v>3480</v>
      </c>
      <c r="D852" s="92">
        <v>157987</v>
      </c>
      <c r="E852" s="92"/>
      <c r="F852" s="92">
        <v>32500</v>
      </c>
      <c r="G852" s="92">
        <v>10569</v>
      </c>
      <c r="H852" s="92"/>
    </row>
    <row r="853" spans="1:8" ht="15.75">
      <c r="A853" s="96"/>
      <c r="B853" s="92"/>
      <c r="C853" s="81"/>
      <c r="D853" s="81"/>
      <c r="E853" s="92"/>
      <c r="F853" s="92"/>
      <c r="G853" s="92"/>
      <c r="H853" s="92"/>
    </row>
    <row r="854" spans="1:8" ht="15.75">
      <c r="A854" s="96">
        <v>2</v>
      </c>
      <c r="B854" s="97">
        <v>42461</v>
      </c>
      <c r="C854" s="92">
        <v>3480</v>
      </c>
      <c r="D854" s="92">
        <v>157987</v>
      </c>
      <c r="E854" s="92"/>
      <c r="F854" s="92">
        <v>32500</v>
      </c>
      <c r="G854" s="92">
        <v>10569</v>
      </c>
      <c r="H854" s="92"/>
    </row>
    <row r="855" spans="1:8" ht="15.75">
      <c r="A855" s="96"/>
      <c r="B855" s="92"/>
      <c r="C855" s="92"/>
      <c r="D855" s="92"/>
      <c r="E855" s="92"/>
      <c r="F855" s="92"/>
      <c r="G855" s="92"/>
      <c r="H855" s="92"/>
    </row>
    <row r="856" spans="1:8" ht="15.75">
      <c r="A856" s="96">
        <v>3</v>
      </c>
      <c r="B856" s="97">
        <v>42491</v>
      </c>
      <c r="C856" s="92">
        <v>3480</v>
      </c>
      <c r="D856" s="92">
        <v>157987</v>
      </c>
      <c r="E856" s="92"/>
      <c r="F856" s="92">
        <v>32500</v>
      </c>
      <c r="G856" s="92">
        <v>10569</v>
      </c>
      <c r="H856" s="92"/>
    </row>
    <row r="857" spans="1:8" ht="15.75">
      <c r="A857" s="96"/>
      <c r="B857" s="92"/>
      <c r="C857" s="81"/>
      <c r="D857" s="81"/>
      <c r="E857" s="92"/>
      <c r="F857" s="92"/>
      <c r="G857" s="92"/>
      <c r="H857" s="92"/>
    </row>
    <row r="858" spans="1:8" ht="15.75">
      <c r="A858" s="96">
        <v>4</v>
      </c>
      <c r="B858" s="97">
        <v>42522</v>
      </c>
      <c r="C858" s="92">
        <v>3480</v>
      </c>
      <c r="D858" s="113">
        <v>162215</v>
      </c>
      <c r="E858" s="92"/>
      <c r="F858" s="92">
        <v>32500</v>
      </c>
      <c r="G858" s="92">
        <v>10569</v>
      </c>
      <c r="H858" s="92"/>
    </row>
    <row r="859" spans="1:8" ht="15.75">
      <c r="A859" s="96"/>
      <c r="B859" s="92"/>
      <c r="C859" s="92"/>
      <c r="E859" s="92"/>
      <c r="F859" s="92"/>
      <c r="G859" s="92"/>
      <c r="H859" s="92"/>
    </row>
    <row r="860" spans="1:8" ht="15.75">
      <c r="A860" s="96">
        <v>5</v>
      </c>
      <c r="B860" s="97">
        <v>42552</v>
      </c>
      <c r="C860" s="92">
        <v>3480</v>
      </c>
      <c r="D860" s="92">
        <v>166985</v>
      </c>
      <c r="E860" s="92"/>
      <c r="F860" s="92">
        <v>32500</v>
      </c>
      <c r="G860" s="92">
        <v>10569</v>
      </c>
      <c r="H860" s="92"/>
    </row>
    <row r="861" spans="1:8" ht="15.75">
      <c r="A861" s="96"/>
      <c r="B861" s="92"/>
      <c r="C861" s="81"/>
      <c r="D861" s="92"/>
      <c r="E861" s="81"/>
      <c r="F861" s="92"/>
      <c r="G861" s="92"/>
      <c r="H861" s="92"/>
    </row>
    <row r="862" spans="1:8" ht="15.75">
      <c r="A862" s="96">
        <v>6</v>
      </c>
      <c r="B862" s="97">
        <v>42583</v>
      </c>
      <c r="C862" s="92">
        <v>3480</v>
      </c>
      <c r="D862" s="92">
        <v>166985</v>
      </c>
      <c r="E862" s="92"/>
      <c r="F862" s="92">
        <v>32500</v>
      </c>
      <c r="G862" s="92">
        <v>10887</v>
      </c>
      <c r="H862" s="92"/>
    </row>
    <row r="863" spans="1:8" ht="15.75">
      <c r="A863" s="96"/>
      <c r="B863" s="92"/>
      <c r="C863" s="92"/>
      <c r="D863" s="92"/>
      <c r="E863" s="92"/>
      <c r="F863" s="92"/>
      <c r="G863" s="92"/>
      <c r="H863" s="92"/>
    </row>
    <row r="864" spans="1:8" ht="15.75">
      <c r="A864" s="96">
        <v>7</v>
      </c>
      <c r="B864" s="97">
        <v>42614</v>
      </c>
      <c r="C864" s="92">
        <v>3480</v>
      </c>
      <c r="D864" s="92">
        <v>166985</v>
      </c>
      <c r="E864" s="92"/>
      <c r="F864" s="92">
        <v>32500</v>
      </c>
      <c r="G864" s="92">
        <v>10887</v>
      </c>
      <c r="H864" s="92"/>
    </row>
    <row r="865" spans="1:8" ht="15.75">
      <c r="A865" s="96"/>
      <c r="B865" s="92"/>
      <c r="C865" s="81"/>
      <c r="D865" s="92"/>
      <c r="E865" s="81"/>
      <c r="F865" s="92"/>
      <c r="G865" s="92"/>
      <c r="H865" s="92"/>
    </row>
    <row r="866" spans="1:8" ht="15.75">
      <c r="A866" s="96">
        <v>8</v>
      </c>
      <c r="B866" s="97">
        <v>42644</v>
      </c>
      <c r="C866" s="92">
        <v>3480</v>
      </c>
      <c r="D866" s="92">
        <v>166985</v>
      </c>
      <c r="E866" s="92"/>
      <c r="F866" s="92">
        <v>32500</v>
      </c>
      <c r="G866" s="92">
        <v>10887</v>
      </c>
      <c r="H866" s="92"/>
    </row>
    <row r="867" spans="1:8" ht="15.75">
      <c r="A867" s="96"/>
      <c r="B867" s="92"/>
      <c r="C867" s="92"/>
      <c r="D867" s="92"/>
      <c r="E867" s="92"/>
      <c r="F867" s="92"/>
      <c r="G867" s="92"/>
      <c r="H867" s="92"/>
    </row>
    <row r="868" spans="1:8" ht="15.75">
      <c r="A868" s="96">
        <v>9</v>
      </c>
      <c r="B868" s="97">
        <v>42675</v>
      </c>
      <c r="C868" s="92">
        <v>3480</v>
      </c>
      <c r="D868" s="92">
        <v>166985</v>
      </c>
      <c r="E868" s="92"/>
      <c r="F868" s="92">
        <v>32500</v>
      </c>
      <c r="G868" s="92">
        <v>10887</v>
      </c>
      <c r="H868" s="92"/>
    </row>
    <row r="869" spans="1:8" ht="15.75">
      <c r="A869" s="96"/>
      <c r="B869" s="92"/>
      <c r="C869" s="81"/>
      <c r="D869" s="92"/>
      <c r="E869" s="81"/>
      <c r="F869" s="92"/>
      <c r="G869" s="92"/>
      <c r="H869" s="92"/>
    </row>
    <row r="870" spans="1:8" ht="15.75">
      <c r="A870" s="96">
        <v>10</v>
      </c>
      <c r="B870" s="97">
        <v>42705</v>
      </c>
      <c r="C870" s="92">
        <v>3480</v>
      </c>
      <c r="D870" s="92">
        <v>166985</v>
      </c>
      <c r="E870" s="92"/>
      <c r="F870" s="92">
        <v>32500</v>
      </c>
      <c r="G870" s="92">
        <v>10887</v>
      </c>
      <c r="H870" s="92"/>
    </row>
    <row r="871" spans="1:8" ht="15.75">
      <c r="A871" s="96"/>
      <c r="B871" s="92"/>
      <c r="C871" s="92"/>
      <c r="D871" s="92"/>
      <c r="E871" s="92"/>
      <c r="F871" s="92"/>
      <c r="G871" s="92"/>
      <c r="H871" s="92"/>
    </row>
    <row r="872" spans="1:8" ht="15.75">
      <c r="A872" s="96">
        <v>11</v>
      </c>
      <c r="B872" s="97">
        <v>42736</v>
      </c>
      <c r="C872" s="92">
        <v>3480</v>
      </c>
      <c r="D872" s="92">
        <v>172066</v>
      </c>
      <c r="E872" s="92"/>
      <c r="F872" s="92"/>
      <c r="G872" s="92">
        <v>11000</v>
      </c>
      <c r="H872" s="92"/>
    </row>
    <row r="873" spans="1:8" ht="15.75">
      <c r="A873" s="96"/>
      <c r="B873" s="92"/>
      <c r="C873" s="81"/>
      <c r="D873" s="92"/>
      <c r="E873" s="81"/>
      <c r="F873" s="92"/>
      <c r="G873" s="92"/>
      <c r="H873" s="92"/>
    </row>
    <row r="874" spans="1:8" ht="15.75">
      <c r="A874" s="96">
        <v>12</v>
      </c>
      <c r="B874" s="97">
        <v>42767</v>
      </c>
      <c r="C874" s="92">
        <v>3480</v>
      </c>
      <c r="D874" s="92">
        <v>172066</v>
      </c>
      <c r="E874" s="92"/>
      <c r="F874" s="92"/>
      <c r="G874" s="92">
        <v>11000</v>
      </c>
      <c r="H874" s="92"/>
    </row>
    <row r="875" spans="1:8" ht="15.75">
      <c r="A875" s="96"/>
      <c r="B875" s="92"/>
      <c r="C875" s="92"/>
      <c r="D875" s="92"/>
      <c r="E875" s="92"/>
      <c r="F875" s="92"/>
      <c r="G875" s="92"/>
      <c r="H875" s="92"/>
    </row>
    <row r="876" spans="1:8" ht="15.75">
      <c r="A876" s="96"/>
      <c r="B876" s="98" t="s">
        <v>107</v>
      </c>
      <c r="C876" s="98">
        <v>41760</v>
      </c>
      <c r="D876" s="98">
        <v>1982218</v>
      </c>
      <c r="E876" s="98"/>
      <c r="F876" s="98">
        <v>325000</v>
      </c>
      <c r="G876" s="98">
        <v>129280</v>
      </c>
      <c r="H876" s="98"/>
    </row>
    <row r="877" spans="1:8" ht="15.75">
      <c r="A877" s="96"/>
      <c r="B877" s="98"/>
      <c r="C877" s="92"/>
      <c r="D877" s="92"/>
      <c r="E877" s="92"/>
      <c r="F877" s="92"/>
      <c r="G877" s="92"/>
      <c r="H877" s="92"/>
    </row>
    <row r="878" spans="1:8" ht="25.5">
      <c r="A878" s="96"/>
      <c r="B878" s="99" t="s">
        <v>472</v>
      </c>
      <c r="C878" s="92"/>
      <c r="D878" s="92"/>
      <c r="E878" s="92"/>
      <c r="F878" s="92"/>
      <c r="G878" s="92"/>
      <c r="H878" s="92"/>
    </row>
    <row r="879" spans="1:8" ht="15.75">
      <c r="A879" s="96"/>
      <c r="B879" s="100" t="s">
        <v>107</v>
      </c>
      <c r="C879" s="92"/>
      <c r="D879" s="98">
        <v>0</v>
      </c>
      <c r="E879" s="98"/>
      <c r="F879" s="98">
        <v>0</v>
      </c>
      <c r="G879" s="98">
        <v>0</v>
      </c>
      <c r="H879" s="98"/>
    </row>
    <row r="880" spans="1:8" ht="31.5">
      <c r="A880" s="96"/>
      <c r="B880" s="101" t="s">
        <v>143</v>
      </c>
      <c r="C880" s="98">
        <v>41760</v>
      </c>
      <c r="D880" s="98">
        <v>1982218</v>
      </c>
      <c r="E880" s="98"/>
      <c r="F880" s="98">
        <v>325000</v>
      </c>
      <c r="G880" s="98"/>
      <c r="H880" s="98">
        <v>0</v>
      </c>
    </row>
    <row r="881" spans="1:8" ht="15.75">
      <c r="A881" s="102"/>
      <c r="B881" s="103"/>
      <c r="C881" s="105"/>
      <c r="D881" s="104"/>
      <c r="E881" s="105"/>
      <c r="F881" s="104"/>
      <c r="G881" s="104"/>
      <c r="H881" s="105"/>
    </row>
    <row r="882" spans="1:8" ht="15.75">
      <c r="A882" s="102"/>
      <c r="B882" s="103"/>
      <c r="C882" s="104"/>
      <c r="D882" s="104"/>
      <c r="E882" s="104"/>
      <c r="F882" s="104"/>
      <c r="G882" s="104"/>
      <c r="H882" s="104"/>
    </row>
    <row r="884" spans="1:8" ht="18.75">
      <c r="A884" s="93" t="s">
        <v>469</v>
      </c>
      <c r="C884" s="600" t="s">
        <v>482</v>
      </c>
      <c r="D884" s="600"/>
      <c r="E884" s="600"/>
      <c r="F884" s="600"/>
    </row>
    <row r="885" spans="1:8" ht="15.75">
      <c r="A885" s="94"/>
    </row>
    <row r="886" spans="1:8" ht="31.5">
      <c r="A886" s="95" t="s">
        <v>393</v>
      </c>
      <c r="B886" s="95" t="s">
        <v>394</v>
      </c>
      <c r="C886" s="95" t="s">
        <v>5</v>
      </c>
      <c r="D886" s="95" t="s">
        <v>395</v>
      </c>
      <c r="E886" s="95" t="s">
        <v>7</v>
      </c>
      <c r="F886" s="95" t="s">
        <v>8</v>
      </c>
      <c r="G886" s="95" t="s">
        <v>396</v>
      </c>
      <c r="H886" s="95" t="s">
        <v>397</v>
      </c>
    </row>
    <row r="887" spans="1:8" ht="15.75">
      <c r="A887" s="92"/>
      <c r="B887" s="92"/>
      <c r="C887" s="92"/>
      <c r="D887" s="92"/>
      <c r="E887" s="92"/>
      <c r="F887" s="92"/>
      <c r="G887" s="92"/>
      <c r="H887" s="92"/>
    </row>
    <row r="888" spans="1:8" ht="15.75">
      <c r="A888" s="96">
        <v>1</v>
      </c>
      <c r="B888" s="97">
        <v>42430</v>
      </c>
      <c r="C888" s="96">
        <v>1620</v>
      </c>
      <c r="D888" s="113">
        <v>58344</v>
      </c>
      <c r="E888" s="92"/>
      <c r="F888" s="92">
        <v>2000</v>
      </c>
      <c r="G888" s="92"/>
      <c r="H888" s="92"/>
    </row>
    <row r="889" spans="1:8" ht="15.75">
      <c r="A889" s="96"/>
      <c r="B889" s="92"/>
      <c r="C889" s="114"/>
      <c r="D889" s="81"/>
      <c r="E889" s="92"/>
      <c r="F889" s="92"/>
      <c r="G889" s="92"/>
      <c r="H889" s="92"/>
    </row>
    <row r="890" spans="1:8" ht="15.75">
      <c r="A890" s="96">
        <v>2</v>
      </c>
      <c r="B890" s="97">
        <v>42461</v>
      </c>
      <c r="C890" s="96">
        <v>1620</v>
      </c>
      <c r="D890" s="113">
        <v>58344</v>
      </c>
      <c r="E890" s="92"/>
      <c r="F890" s="92">
        <v>2000</v>
      </c>
      <c r="G890" s="92"/>
      <c r="H890" s="92"/>
    </row>
    <row r="891" spans="1:8" ht="15.75">
      <c r="A891" s="96"/>
      <c r="B891" s="92"/>
      <c r="C891" s="96"/>
      <c r="D891" s="92"/>
      <c r="E891" s="92"/>
      <c r="F891" s="92"/>
      <c r="G891" s="92"/>
      <c r="H891" s="92"/>
    </row>
    <row r="892" spans="1:8" ht="15.75">
      <c r="A892" s="96">
        <v>3</v>
      </c>
      <c r="B892" s="97">
        <v>42491</v>
      </c>
      <c r="C892" s="115">
        <v>1620</v>
      </c>
      <c r="D892" s="113">
        <v>58344</v>
      </c>
      <c r="E892" s="92"/>
      <c r="F892" s="92">
        <v>2000</v>
      </c>
      <c r="G892" s="92"/>
      <c r="H892" s="92"/>
    </row>
    <row r="893" spans="1:8" ht="15.75">
      <c r="A893" s="96"/>
      <c r="B893" s="92"/>
      <c r="C893" s="114"/>
      <c r="D893" s="81"/>
      <c r="E893" s="92"/>
      <c r="F893" s="92"/>
      <c r="G893" s="92"/>
      <c r="H893" s="92"/>
    </row>
    <row r="894" spans="1:8" ht="15.75">
      <c r="A894" s="96">
        <v>4</v>
      </c>
      <c r="B894" s="97">
        <v>42522</v>
      </c>
      <c r="C894" s="96">
        <v>1620</v>
      </c>
      <c r="D894" s="113">
        <v>59893</v>
      </c>
      <c r="E894" s="92"/>
      <c r="F894" s="92">
        <v>2000</v>
      </c>
      <c r="G894" s="92"/>
      <c r="H894" s="92"/>
    </row>
    <row r="895" spans="1:8" ht="15.75">
      <c r="A895" s="96"/>
      <c r="B895" s="92"/>
      <c r="C895" s="114"/>
      <c r="E895" s="92"/>
      <c r="F895" s="92"/>
      <c r="G895" s="92"/>
      <c r="H895" s="92"/>
    </row>
    <row r="896" spans="1:8" ht="15.75">
      <c r="A896" s="96">
        <v>5</v>
      </c>
      <c r="B896" s="97">
        <v>42552</v>
      </c>
      <c r="C896" s="96">
        <v>1620</v>
      </c>
      <c r="D896" s="92">
        <v>62645</v>
      </c>
      <c r="E896" s="92"/>
      <c r="F896" s="92">
        <v>2000</v>
      </c>
      <c r="G896" s="92"/>
      <c r="H896" s="92">
        <v>2100</v>
      </c>
    </row>
    <row r="897" spans="1:8" ht="15.75">
      <c r="A897" s="96"/>
      <c r="B897" s="92"/>
      <c r="C897" s="96"/>
      <c r="D897" s="92"/>
      <c r="E897" s="81"/>
      <c r="F897" s="92"/>
      <c r="G897" s="92"/>
      <c r="H897" s="92"/>
    </row>
    <row r="898" spans="1:8" ht="15.75">
      <c r="A898" s="96">
        <v>6</v>
      </c>
      <c r="B898" s="97">
        <v>42583</v>
      </c>
      <c r="C898" s="115">
        <v>1620</v>
      </c>
      <c r="D898" s="92">
        <v>62645</v>
      </c>
      <c r="E898" s="92"/>
      <c r="F898" s="92">
        <v>2000</v>
      </c>
      <c r="G898" s="92"/>
      <c r="H898" s="92"/>
    </row>
    <row r="899" spans="1:8" ht="15.75">
      <c r="A899" s="96"/>
      <c r="B899" s="92"/>
      <c r="C899" s="114"/>
      <c r="D899" s="92"/>
      <c r="E899" s="92"/>
      <c r="F899" s="92"/>
      <c r="G899" s="92"/>
      <c r="H899" s="92"/>
    </row>
    <row r="900" spans="1:8" ht="15.75">
      <c r="A900" s="96">
        <v>7</v>
      </c>
      <c r="B900" s="97">
        <v>42614</v>
      </c>
      <c r="C900" s="96">
        <v>1620</v>
      </c>
      <c r="D900" s="92">
        <v>62645</v>
      </c>
      <c r="E900" s="92"/>
      <c r="F900" s="92">
        <v>2000</v>
      </c>
      <c r="G900" s="92"/>
      <c r="H900" s="92"/>
    </row>
    <row r="901" spans="1:8" ht="15.75">
      <c r="A901" s="96"/>
      <c r="B901" s="92"/>
      <c r="C901" s="114"/>
      <c r="D901" s="92"/>
      <c r="E901" s="81"/>
      <c r="F901" s="92"/>
      <c r="G901" s="92"/>
      <c r="H901" s="92"/>
    </row>
    <row r="902" spans="1:8" ht="15.75">
      <c r="A902" s="96">
        <v>8</v>
      </c>
      <c r="B902" s="97">
        <v>42644</v>
      </c>
      <c r="C902" s="96">
        <v>1620</v>
      </c>
      <c r="D902" s="92">
        <v>62645</v>
      </c>
      <c r="E902" s="92"/>
      <c r="F902" s="92">
        <v>2500</v>
      </c>
      <c r="G902" s="92"/>
      <c r="H902" s="92"/>
    </row>
    <row r="903" spans="1:8" ht="15.75">
      <c r="A903" s="96"/>
      <c r="B903" s="92"/>
      <c r="C903" s="96"/>
      <c r="D903" s="92"/>
      <c r="E903" s="92"/>
      <c r="F903" s="92"/>
      <c r="G903" s="92"/>
      <c r="H903" s="92"/>
    </row>
    <row r="904" spans="1:8" ht="15.75">
      <c r="A904" s="96">
        <v>9</v>
      </c>
      <c r="B904" s="97">
        <v>42675</v>
      </c>
      <c r="C904" s="115">
        <v>1620</v>
      </c>
      <c r="D904" s="92">
        <v>62645</v>
      </c>
      <c r="E904" s="92"/>
      <c r="F904" s="92">
        <v>3000</v>
      </c>
      <c r="G904" s="92"/>
      <c r="H904" s="92"/>
    </row>
    <row r="905" spans="1:8" ht="15.75">
      <c r="A905" s="96"/>
      <c r="B905" s="92"/>
      <c r="C905" s="114"/>
      <c r="D905" s="92"/>
      <c r="E905" s="81"/>
      <c r="F905" s="92"/>
      <c r="G905" s="92"/>
      <c r="H905" s="92"/>
    </row>
    <row r="906" spans="1:8" ht="15.75">
      <c r="A906" s="96">
        <v>10</v>
      </c>
      <c r="B906" s="97">
        <v>42705</v>
      </c>
      <c r="C906" s="96">
        <v>1620</v>
      </c>
      <c r="D906" s="92">
        <v>62645</v>
      </c>
      <c r="E906" s="92"/>
      <c r="F906" s="92">
        <v>3000</v>
      </c>
      <c r="G906" s="92"/>
      <c r="H906" s="92"/>
    </row>
    <row r="907" spans="1:8" ht="15.75">
      <c r="A907" s="96"/>
      <c r="B907" s="92"/>
      <c r="C907" s="96"/>
      <c r="D907" s="92"/>
      <c r="E907" s="92"/>
      <c r="F907" s="92"/>
      <c r="G907" s="92"/>
      <c r="H907" s="92"/>
    </row>
    <row r="908" spans="1:8" ht="15.75">
      <c r="A908" s="96">
        <v>11</v>
      </c>
      <c r="B908" s="97">
        <v>42736</v>
      </c>
      <c r="C908" s="115">
        <v>1620</v>
      </c>
      <c r="D908" s="92">
        <v>64528</v>
      </c>
      <c r="E908" s="92"/>
      <c r="F908" s="92"/>
      <c r="G908" s="92"/>
      <c r="H908" s="92">
        <v>2100</v>
      </c>
    </row>
    <row r="909" spans="1:8" ht="15.75">
      <c r="A909" s="96"/>
      <c r="B909" s="92"/>
      <c r="C909" s="114"/>
      <c r="D909" s="92"/>
      <c r="E909" s="81"/>
      <c r="F909" s="92"/>
      <c r="G909" s="92"/>
      <c r="H909" s="92"/>
    </row>
    <row r="910" spans="1:8" ht="15.75">
      <c r="A910" s="96">
        <v>12</v>
      </c>
      <c r="B910" s="97">
        <v>42767</v>
      </c>
      <c r="C910" s="96">
        <v>1620</v>
      </c>
      <c r="D910" s="92">
        <v>64528</v>
      </c>
      <c r="E910" s="92"/>
      <c r="F910" s="92"/>
      <c r="G910" s="92"/>
      <c r="H910" s="92"/>
    </row>
    <row r="911" spans="1:8" ht="15.75">
      <c r="A911" s="96"/>
      <c r="B911" s="92"/>
      <c r="C911" s="92"/>
      <c r="D911" s="92"/>
      <c r="E911" s="92"/>
      <c r="F911" s="92"/>
      <c r="G911" s="92"/>
      <c r="H911" s="92"/>
    </row>
    <row r="912" spans="1:8" ht="15.75">
      <c r="A912" s="96"/>
      <c r="B912" s="98" t="s">
        <v>107</v>
      </c>
      <c r="C912" s="98">
        <v>19440</v>
      </c>
      <c r="D912" s="98">
        <v>739851</v>
      </c>
      <c r="E912" s="98"/>
      <c r="F912" s="98">
        <v>22500</v>
      </c>
      <c r="G912" s="98">
        <v>0</v>
      </c>
      <c r="H912" s="98">
        <v>4200</v>
      </c>
    </row>
    <row r="913" spans="1:8" ht="15.75">
      <c r="A913" s="96"/>
      <c r="B913" s="98"/>
      <c r="C913" s="92"/>
      <c r="D913" s="92"/>
      <c r="E913" s="92"/>
      <c r="F913" s="92"/>
      <c r="G913" s="92"/>
      <c r="H913" s="92"/>
    </row>
    <row r="914" spans="1:8" ht="25.5">
      <c r="A914" s="96"/>
      <c r="B914" s="99" t="s">
        <v>470</v>
      </c>
      <c r="C914" s="92"/>
      <c r="D914" s="92"/>
      <c r="E914" s="92"/>
      <c r="F914" s="92"/>
      <c r="G914" s="92"/>
      <c r="H914" s="92"/>
    </row>
    <row r="915" spans="1:8" ht="15.75">
      <c r="A915" s="96"/>
      <c r="B915" s="100" t="s">
        <v>107</v>
      </c>
      <c r="C915" s="92"/>
      <c r="D915" s="98">
        <v>0</v>
      </c>
      <c r="E915" s="98"/>
      <c r="F915" s="98">
        <v>0</v>
      </c>
      <c r="G915" s="98">
        <v>0</v>
      </c>
      <c r="H915" s="98"/>
    </row>
    <row r="916" spans="1:8" ht="31.5">
      <c r="A916" s="96"/>
      <c r="B916" s="101" t="s">
        <v>143</v>
      </c>
      <c r="C916" s="98">
        <v>19440</v>
      </c>
      <c r="D916" s="98">
        <v>739851</v>
      </c>
      <c r="E916" s="98"/>
      <c r="F916" s="98">
        <v>22500</v>
      </c>
      <c r="G916" s="98"/>
      <c r="H916" s="98">
        <v>4200</v>
      </c>
    </row>
    <row r="917" spans="1:8" ht="15.75">
      <c r="A917" s="102"/>
      <c r="B917" s="103"/>
      <c r="C917" s="105"/>
      <c r="D917" s="104"/>
      <c r="E917" s="105"/>
      <c r="F917" s="104"/>
      <c r="G917" s="104"/>
      <c r="H917" s="105"/>
    </row>
    <row r="918" spans="1:8" ht="15.75">
      <c r="A918" s="102"/>
      <c r="B918" s="103"/>
      <c r="C918" s="104"/>
      <c r="D918" s="104"/>
      <c r="E918" s="104"/>
      <c r="F918" s="104"/>
      <c r="G918" s="104"/>
      <c r="H918" s="104"/>
    </row>
    <row r="926" spans="1:8" ht="18.75">
      <c r="A926" s="93" t="s">
        <v>419</v>
      </c>
    </row>
    <row r="927" spans="1:8" ht="15.75">
      <c r="A927" s="94"/>
    </row>
    <row r="928" spans="1:8" ht="31.5">
      <c r="A928" s="95" t="s">
        <v>393</v>
      </c>
      <c r="B928" s="95" t="s">
        <v>394</v>
      </c>
      <c r="C928" s="95" t="s">
        <v>5</v>
      </c>
      <c r="D928" s="95" t="s">
        <v>395</v>
      </c>
      <c r="E928" s="95" t="s">
        <v>7</v>
      </c>
      <c r="F928" s="95" t="s">
        <v>8</v>
      </c>
      <c r="G928" s="95" t="s">
        <v>396</v>
      </c>
      <c r="H928" s="95" t="s">
        <v>397</v>
      </c>
    </row>
    <row r="929" spans="1:8" ht="15.75">
      <c r="A929" s="92"/>
      <c r="B929" s="92"/>
      <c r="C929" s="92"/>
      <c r="D929" s="92"/>
      <c r="E929" s="92"/>
      <c r="F929" s="92"/>
      <c r="G929" s="92"/>
      <c r="H929" s="92"/>
    </row>
    <row r="930" spans="1:8" ht="15.75">
      <c r="A930" s="96">
        <v>1</v>
      </c>
      <c r="B930" s="97">
        <v>42430</v>
      </c>
      <c r="C930" s="92">
        <v>1620</v>
      </c>
      <c r="D930" s="113">
        <v>56680</v>
      </c>
      <c r="E930" s="92"/>
      <c r="F930" s="92">
        <v>3200</v>
      </c>
      <c r="G930" s="92"/>
      <c r="H930" s="92"/>
    </row>
    <row r="931" spans="1:8" ht="15.75">
      <c r="A931" s="96"/>
      <c r="B931" s="92"/>
      <c r="C931" s="81"/>
      <c r="D931" s="81"/>
      <c r="E931" s="92"/>
      <c r="F931" s="92"/>
      <c r="G931" s="92"/>
      <c r="H931" s="92"/>
    </row>
    <row r="932" spans="1:8" ht="15.75">
      <c r="A932" s="96">
        <v>2</v>
      </c>
      <c r="B932" s="97">
        <v>42461</v>
      </c>
      <c r="C932" s="92">
        <v>1620</v>
      </c>
      <c r="D932" s="113">
        <v>56680</v>
      </c>
      <c r="E932" s="92"/>
      <c r="F932" s="92">
        <v>3200</v>
      </c>
      <c r="G932" s="92"/>
      <c r="H932" s="92"/>
    </row>
    <row r="933" spans="1:8" ht="15.75">
      <c r="A933" s="96"/>
      <c r="B933" s="92"/>
      <c r="C933" s="92"/>
      <c r="D933" s="92"/>
      <c r="E933" s="92"/>
      <c r="F933" s="92"/>
      <c r="G933" s="92"/>
      <c r="H933" s="92"/>
    </row>
    <row r="934" spans="1:8" ht="15.75">
      <c r="A934" s="96">
        <v>3</v>
      </c>
      <c r="B934" s="97">
        <v>42491</v>
      </c>
      <c r="C934" s="92">
        <v>1620</v>
      </c>
      <c r="D934" s="113">
        <v>56680</v>
      </c>
      <c r="E934" s="92"/>
      <c r="F934" s="92">
        <v>3200</v>
      </c>
      <c r="G934" s="92"/>
      <c r="H934" s="92"/>
    </row>
    <row r="935" spans="1:8" ht="15.75">
      <c r="A935" s="96"/>
      <c r="B935" s="92"/>
      <c r="C935" s="81"/>
      <c r="D935" s="81"/>
      <c r="E935" s="92"/>
      <c r="F935" s="92"/>
      <c r="G935" s="92"/>
      <c r="H935" s="92"/>
    </row>
    <row r="936" spans="1:8" ht="15.75">
      <c r="A936" s="96">
        <v>4</v>
      </c>
      <c r="B936" s="97">
        <v>42522</v>
      </c>
      <c r="C936" s="92">
        <v>1620</v>
      </c>
      <c r="D936" s="113">
        <v>58183</v>
      </c>
      <c r="E936" s="92"/>
      <c r="F936" s="92">
        <v>3200</v>
      </c>
      <c r="G936" s="92"/>
      <c r="H936" s="92"/>
    </row>
    <row r="937" spans="1:8" ht="15.75">
      <c r="A937" s="96"/>
      <c r="B937" s="92"/>
      <c r="C937" s="92"/>
      <c r="E937" s="92"/>
      <c r="F937" s="92"/>
      <c r="G937" s="92"/>
      <c r="H937" s="92"/>
    </row>
    <row r="938" spans="1:8" ht="15.75">
      <c r="A938" s="96">
        <v>5</v>
      </c>
      <c r="B938" s="97">
        <v>42552</v>
      </c>
      <c r="C938" s="92">
        <v>1620</v>
      </c>
      <c r="D938" s="92">
        <v>59893</v>
      </c>
      <c r="E938" s="92"/>
      <c r="F938" s="92">
        <v>3200</v>
      </c>
      <c r="G938" s="92"/>
      <c r="H938" s="92">
        <v>2100</v>
      </c>
    </row>
    <row r="939" spans="1:8" ht="15.75">
      <c r="A939" s="96"/>
      <c r="B939" s="92"/>
      <c r="C939" s="81"/>
      <c r="D939" s="92"/>
      <c r="E939" s="81"/>
      <c r="F939" s="92"/>
      <c r="G939" s="92"/>
      <c r="H939" s="92"/>
    </row>
    <row r="940" spans="1:8" ht="15.75">
      <c r="A940" s="96">
        <v>6</v>
      </c>
      <c r="B940" s="97">
        <v>42583</v>
      </c>
      <c r="C940" s="92">
        <v>1620</v>
      </c>
      <c r="D940" s="92">
        <v>59893</v>
      </c>
      <c r="E940" s="92"/>
      <c r="F940" s="92">
        <v>3200</v>
      </c>
      <c r="G940" s="92"/>
      <c r="H940" s="92"/>
    </row>
    <row r="941" spans="1:8" ht="15.75">
      <c r="A941" s="96"/>
      <c r="B941" s="92"/>
      <c r="C941" s="92"/>
      <c r="D941" s="92"/>
      <c r="E941" s="92"/>
      <c r="F941" s="92"/>
      <c r="G941" s="92"/>
      <c r="H941" s="92"/>
    </row>
    <row r="942" spans="1:8" ht="15.75">
      <c r="A942" s="96">
        <v>7</v>
      </c>
      <c r="B942" s="97">
        <v>42614</v>
      </c>
      <c r="C942" s="92">
        <v>1620</v>
      </c>
      <c r="D942" s="92">
        <v>59893</v>
      </c>
      <c r="E942" s="92"/>
      <c r="F942" s="92">
        <v>3200</v>
      </c>
      <c r="G942" s="92"/>
      <c r="H942" s="92"/>
    </row>
    <row r="943" spans="1:8" ht="15.75">
      <c r="A943" s="96"/>
      <c r="B943" s="92"/>
      <c r="C943" s="81"/>
      <c r="D943" s="92"/>
      <c r="E943" s="81"/>
      <c r="F943" s="92"/>
      <c r="G943" s="92"/>
      <c r="H943" s="92"/>
    </row>
    <row r="944" spans="1:8" ht="15.75">
      <c r="A944" s="96">
        <v>8</v>
      </c>
      <c r="B944" s="97">
        <v>42644</v>
      </c>
      <c r="C944" s="92">
        <v>1620</v>
      </c>
      <c r="D944" s="92">
        <v>59893</v>
      </c>
      <c r="E944" s="92"/>
      <c r="F944" s="92">
        <v>3200</v>
      </c>
      <c r="G944" s="92"/>
      <c r="H944" s="92"/>
    </row>
    <row r="945" spans="1:8" ht="15.75">
      <c r="A945" s="96"/>
      <c r="B945" s="92"/>
      <c r="C945" s="92"/>
      <c r="D945" s="92"/>
      <c r="E945" s="92"/>
      <c r="F945" s="92"/>
      <c r="G945" s="92"/>
      <c r="H945" s="92"/>
    </row>
    <row r="946" spans="1:8" ht="15.75">
      <c r="A946" s="96">
        <v>9</v>
      </c>
      <c r="B946" s="97">
        <v>42675</v>
      </c>
      <c r="C946" s="92">
        <v>1620</v>
      </c>
      <c r="D946" s="92">
        <v>59893</v>
      </c>
      <c r="E946" s="92"/>
      <c r="F946" s="92">
        <v>3200</v>
      </c>
      <c r="G946" s="92"/>
      <c r="H946" s="92"/>
    </row>
    <row r="947" spans="1:8" ht="15.75">
      <c r="A947" s="96"/>
      <c r="B947" s="92"/>
      <c r="C947" s="81"/>
      <c r="D947" s="92"/>
      <c r="E947" s="81"/>
      <c r="F947" s="92"/>
      <c r="G947" s="92"/>
      <c r="H947" s="92"/>
    </row>
    <row r="948" spans="1:8" ht="15.75">
      <c r="A948" s="96">
        <v>10</v>
      </c>
      <c r="B948" s="97">
        <v>42705</v>
      </c>
      <c r="C948" s="92">
        <v>1620</v>
      </c>
      <c r="D948" s="92">
        <v>59893</v>
      </c>
      <c r="E948" s="92"/>
      <c r="F948" s="92">
        <v>3200</v>
      </c>
      <c r="G948" s="92"/>
      <c r="H948" s="92"/>
    </row>
    <row r="949" spans="1:8" ht="15.75">
      <c r="A949" s="96"/>
      <c r="B949" s="92"/>
      <c r="C949" s="92"/>
      <c r="D949" s="92"/>
      <c r="E949" s="92"/>
      <c r="F949" s="92"/>
      <c r="G949" s="92"/>
      <c r="H949" s="92"/>
    </row>
    <row r="950" spans="1:8" ht="15.75">
      <c r="A950" s="96">
        <v>11</v>
      </c>
      <c r="B950" s="97">
        <v>42736</v>
      </c>
      <c r="C950" s="92">
        <v>1620</v>
      </c>
      <c r="D950" s="92">
        <v>61699</v>
      </c>
      <c r="E950" s="92"/>
      <c r="F950" s="92"/>
      <c r="G950" s="92"/>
      <c r="H950" s="92">
        <v>2100</v>
      </c>
    </row>
    <row r="951" spans="1:8" ht="15.75">
      <c r="A951" s="96"/>
      <c r="B951" s="92"/>
      <c r="C951" s="81"/>
      <c r="D951" s="92"/>
      <c r="E951" s="81"/>
      <c r="F951" s="92"/>
      <c r="G951" s="92"/>
      <c r="H951" s="92"/>
    </row>
    <row r="952" spans="1:8" ht="15.75">
      <c r="A952" s="96">
        <v>12</v>
      </c>
      <c r="B952" s="97">
        <v>42767</v>
      </c>
      <c r="C952" s="92">
        <v>1620</v>
      </c>
      <c r="D952" s="92">
        <v>61699</v>
      </c>
      <c r="E952" s="92"/>
      <c r="F952" s="92"/>
      <c r="G952" s="92"/>
      <c r="H952" s="92"/>
    </row>
    <row r="953" spans="1:8" ht="15.75">
      <c r="A953" s="96"/>
      <c r="B953" s="92"/>
      <c r="C953" s="92"/>
      <c r="D953" s="92"/>
      <c r="E953" s="92"/>
      <c r="F953" s="92"/>
      <c r="G953" s="92"/>
      <c r="H953" s="92"/>
    </row>
    <row r="954" spans="1:8" ht="15.75">
      <c r="A954" s="96"/>
      <c r="B954" s="98" t="s">
        <v>107</v>
      </c>
      <c r="C954" s="98">
        <v>19440</v>
      </c>
      <c r="D954" s="98">
        <v>710979</v>
      </c>
      <c r="E954" s="98"/>
      <c r="F954" s="98">
        <v>32000</v>
      </c>
      <c r="G954" s="98">
        <v>0</v>
      </c>
      <c r="H954" s="98">
        <v>4200</v>
      </c>
    </row>
    <row r="955" spans="1:8" ht="15.75">
      <c r="A955" s="96"/>
      <c r="B955" s="98"/>
      <c r="C955" s="92"/>
      <c r="D955" s="92"/>
      <c r="E955" s="92"/>
      <c r="F955" s="92"/>
      <c r="G955" s="92"/>
      <c r="H955" s="92"/>
    </row>
    <row r="956" spans="1:8" ht="25.5">
      <c r="A956" s="96"/>
      <c r="B956" s="99" t="s">
        <v>472</v>
      </c>
      <c r="C956" s="92"/>
      <c r="D956" s="92"/>
      <c r="E956" s="92"/>
      <c r="F956" s="92"/>
      <c r="G956" s="92"/>
      <c r="H956" s="92"/>
    </row>
    <row r="957" spans="1:8" ht="15.75">
      <c r="A957" s="96"/>
      <c r="B957" s="100" t="s">
        <v>107</v>
      </c>
      <c r="C957" s="92"/>
      <c r="D957" s="98">
        <v>0</v>
      </c>
      <c r="E957" s="98"/>
      <c r="F957" s="98">
        <v>0</v>
      </c>
      <c r="G957" s="98">
        <v>0</v>
      </c>
      <c r="H957" s="98"/>
    </row>
    <row r="958" spans="1:8" ht="31.5">
      <c r="A958" s="96"/>
      <c r="B958" s="101" t="s">
        <v>143</v>
      </c>
      <c r="C958" s="98">
        <v>19440</v>
      </c>
      <c r="D958" s="98">
        <v>710979</v>
      </c>
      <c r="E958" s="98"/>
      <c r="F958" s="98">
        <v>32000</v>
      </c>
      <c r="G958" s="98"/>
      <c r="H958" s="98">
        <v>4200</v>
      </c>
    </row>
    <row r="959" spans="1:8" ht="15.75">
      <c r="A959" s="102"/>
      <c r="B959" s="103"/>
      <c r="C959" s="105"/>
      <c r="D959" s="104"/>
      <c r="E959" s="105"/>
      <c r="F959" s="104"/>
      <c r="G959" s="104"/>
      <c r="H959" s="105"/>
    </row>
    <row r="960" spans="1:8" ht="15.75">
      <c r="A960" s="102"/>
      <c r="B960" s="103"/>
      <c r="C960" s="104"/>
      <c r="D960" s="104"/>
      <c r="E960" s="104"/>
      <c r="F960" s="104"/>
      <c r="G960" s="104"/>
      <c r="H960" s="104"/>
    </row>
    <row r="962" spans="1:8" ht="18.75">
      <c r="A962" s="93" t="s">
        <v>420</v>
      </c>
    </row>
    <row r="963" spans="1:8" ht="15.75">
      <c r="A963" s="94"/>
    </row>
    <row r="964" spans="1:8" ht="31.5">
      <c r="A964" s="95" t="s">
        <v>393</v>
      </c>
      <c r="B964" s="95" t="s">
        <v>394</v>
      </c>
      <c r="C964" s="95" t="s">
        <v>5</v>
      </c>
      <c r="D964" s="95" t="s">
        <v>395</v>
      </c>
      <c r="E964" s="95" t="s">
        <v>7</v>
      </c>
      <c r="F964" s="95" t="s">
        <v>8</v>
      </c>
      <c r="G964" s="95" t="s">
        <v>396</v>
      </c>
      <c r="H964" s="95" t="s">
        <v>397</v>
      </c>
    </row>
    <row r="965" spans="1:8" ht="15.75">
      <c r="A965" s="92"/>
      <c r="B965" s="92"/>
      <c r="C965" s="92"/>
      <c r="D965" s="92"/>
      <c r="E965" s="92"/>
      <c r="F965" s="92"/>
      <c r="G965" s="92"/>
      <c r="H965" s="92"/>
    </row>
    <row r="966" spans="1:8" ht="15.75">
      <c r="A966" s="96">
        <v>1</v>
      </c>
      <c r="B966" s="97">
        <v>42430</v>
      </c>
      <c r="C966" s="92">
        <v>3480</v>
      </c>
      <c r="D966" s="113">
        <v>158827</v>
      </c>
      <c r="E966" s="92"/>
      <c r="F966" s="92">
        <v>28000</v>
      </c>
      <c r="G966" s="92">
        <v>7046</v>
      </c>
      <c r="H966" s="92"/>
    </row>
    <row r="967" spans="1:8" ht="15.75">
      <c r="A967" s="96"/>
      <c r="B967" s="92"/>
      <c r="C967" s="81"/>
      <c r="D967" s="81"/>
      <c r="E967" s="92"/>
      <c r="F967" s="92"/>
      <c r="G967" s="92"/>
      <c r="H967" s="92"/>
    </row>
    <row r="968" spans="1:8" ht="15.75">
      <c r="A968" s="96">
        <v>2</v>
      </c>
      <c r="B968" s="97">
        <v>42461</v>
      </c>
      <c r="C968" s="92">
        <v>3480</v>
      </c>
      <c r="D968" s="113">
        <v>158827</v>
      </c>
      <c r="E968" s="92"/>
      <c r="F968" s="92">
        <v>28000</v>
      </c>
      <c r="G968" s="92">
        <v>7046</v>
      </c>
      <c r="H968" s="92"/>
    </row>
    <row r="969" spans="1:8" ht="15.75">
      <c r="A969" s="96"/>
      <c r="B969" s="92"/>
      <c r="C969" s="92"/>
      <c r="D969" s="92"/>
      <c r="E969" s="92"/>
      <c r="F969" s="92"/>
      <c r="G969" s="92"/>
      <c r="H969" s="92"/>
    </row>
    <row r="970" spans="1:8" ht="15.75">
      <c r="A970" s="96">
        <v>3</v>
      </c>
      <c r="B970" s="97">
        <v>42491</v>
      </c>
      <c r="C970" s="92">
        <v>3480</v>
      </c>
      <c r="D970" s="113">
        <v>158827</v>
      </c>
      <c r="E970" s="92"/>
      <c r="F970" s="92">
        <v>28000</v>
      </c>
      <c r="G970" s="92">
        <v>7046</v>
      </c>
      <c r="H970" s="92"/>
    </row>
    <row r="971" spans="1:8" ht="15.75">
      <c r="A971" s="96"/>
      <c r="B971" s="92"/>
      <c r="C971" s="81"/>
      <c r="D971" s="81"/>
      <c r="E971" s="92"/>
      <c r="F971" s="92"/>
      <c r="G971" s="92"/>
      <c r="H971" s="92"/>
    </row>
    <row r="972" spans="1:8" ht="15.75">
      <c r="A972" s="96">
        <v>4</v>
      </c>
      <c r="B972" s="97">
        <v>42522</v>
      </c>
      <c r="C972" s="92">
        <v>3480</v>
      </c>
      <c r="D972" s="113">
        <v>163055</v>
      </c>
      <c r="E972" s="92"/>
      <c r="F972" s="92">
        <v>28000</v>
      </c>
      <c r="G972" s="92">
        <v>7046</v>
      </c>
      <c r="H972" s="92"/>
    </row>
    <row r="973" spans="1:8" ht="15.75">
      <c r="A973" s="96"/>
      <c r="B973" s="92"/>
      <c r="C973" s="92"/>
      <c r="E973" s="92"/>
      <c r="F973" s="92"/>
      <c r="G973" s="92"/>
      <c r="H973" s="92"/>
    </row>
    <row r="974" spans="1:8" ht="15.75">
      <c r="A974" s="96">
        <v>5</v>
      </c>
      <c r="B974" s="97">
        <v>42552</v>
      </c>
      <c r="C974" s="92">
        <v>3480</v>
      </c>
      <c r="D974" s="92">
        <v>167825</v>
      </c>
      <c r="E974" s="92"/>
      <c r="F974" s="92">
        <v>28000</v>
      </c>
      <c r="G974" s="92">
        <v>7258</v>
      </c>
      <c r="H974" s="92"/>
    </row>
    <row r="975" spans="1:8" ht="15.75">
      <c r="A975" s="96"/>
      <c r="B975" s="92"/>
      <c r="C975" s="81"/>
      <c r="D975" s="92"/>
      <c r="E975" s="81"/>
      <c r="F975" s="92"/>
      <c r="G975" s="92"/>
      <c r="H975" s="92"/>
    </row>
    <row r="976" spans="1:8" ht="15.75">
      <c r="A976" s="96">
        <v>6</v>
      </c>
      <c r="B976" s="97">
        <v>42583</v>
      </c>
      <c r="C976" s="92">
        <v>3480</v>
      </c>
      <c r="D976" s="92">
        <v>167825</v>
      </c>
      <c r="E976" s="92"/>
      <c r="F976" s="92">
        <v>28000</v>
      </c>
      <c r="G976" s="92">
        <v>14516</v>
      </c>
      <c r="H976" s="92"/>
    </row>
    <row r="977" spans="1:8" ht="15.75">
      <c r="A977" s="96"/>
      <c r="B977" s="92"/>
      <c r="C977" s="92"/>
      <c r="D977" s="92"/>
      <c r="E977" s="92"/>
      <c r="F977" s="92"/>
      <c r="G977" s="92"/>
      <c r="H977" s="92"/>
    </row>
    <row r="978" spans="1:8" ht="15.75">
      <c r="A978" s="96">
        <v>7</v>
      </c>
      <c r="B978" s="97">
        <v>42614</v>
      </c>
      <c r="C978" s="92">
        <v>3480</v>
      </c>
      <c r="D978" s="92">
        <v>167825</v>
      </c>
      <c r="E978" s="92"/>
      <c r="F978" s="92">
        <v>28000</v>
      </c>
      <c r="G978" s="92">
        <v>14516</v>
      </c>
      <c r="H978" s="92"/>
    </row>
    <row r="979" spans="1:8" ht="15.75">
      <c r="A979" s="96"/>
      <c r="B979" s="92"/>
      <c r="C979" s="81"/>
      <c r="D979" s="92"/>
      <c r="E979" s="81"/>
      <c r="F979" s="92"/>
      <c r="G979" s="92"/>
      <c r="H979" s="92"/>
    </row>
    <row r="980" spans="1:8" ht="15.75">
      <c r="A980" s="96">
        <v>8</v>
      </c>
      <c r="B980" s="97">
        <v>42644</v>
      </c>
      <c r="C980" s="92">
        <v>3480</v>
      </c>
      <c r="D980" s="92">
        <v>167825</v>
      </c>
      <c r="E980" s="92"/>
      <c r="F980" s="92">
        <v>28000</v>
      </c>
      <c r="G980" s="92">
        <v>14516</v>
      </c>
      <c r="H980" s="92"/>
    </row>
    <row r="981" spans="1:8" ht="15.75">
      <c r="A981" s="96"/>
      <c r="B981" s="92"/>
      <c r="C981" s="92"/>
      <c r="D981" s="92"/>
      <c r="E981" s="92"/>
      <c r="F981" s="92"/>
      <c r="G981" s="92"/>
      <c r="H981" s="92"/>
    </row>
    <row r="982" spans="1:8" ht="15.75">
      <c r="A982" s="96">
        <v>9</v>
      </c>
      <c r="B982" s="97">
        <v>42675</v>
      </c>
      <c r="C982" s="92">
        <v>3480</v>
      </c>
      <c r="D982" s="92">
        <v>167825</v>
      </c>
      <c r="E982" s="92"/>
      <c r="F982" s="92">
        <v>28000</v>
      </c>
      <c r="G982" s="92">
        <v>14516</v>
      </c>
      <c r="H982" s="92"/>
    </row>
    <row r="983" spans="1:8" ht="15.75">
      <c r="A983" s="96"/>
      <c r="B983" s="92"/>
      <c r="C983" s="81"/>
      <c r="D983" s="92"/>
      <c r="E983" s="81"/>
      <c r="F983" s="92"/>
      <c r="G983" s="92"/>
      <c r="H983" s="92"/>
    </row>
    <row r="984" spans="1:8" ht="15.75">
      <c r="A984" s="96">
        <v>10</v>
      </c>
      <c r="B984" s="97">
        <v>42705</v>
      </c>
      <c r="C984" s="92">
        <v>3480</v>
      </c>
      <c r="D984" s="92">
        <v>167825</v>
      </c>
      <c r="E984" s="92"/>
      <c r="F984" s="92">
        <v>28000</v>
      </c>
      <c r="G984" s="92">
        <v>14516</v>
      </c>
      <c r="H984" s="92"/>
    </row>
    <row r="985" spans="1:8" ht="15.75">
      <c r="A985" s="96"/>
      <c r="B985" s="92"/>
      <c r="C985" s="92"/>
      <c r="D985" s="92"/>
      <c r="E985" s="92"/>
      <c r="F985" s="92"/>
      <c r="G985" s="92"/>
      <c r="H985" s="92"/>
    </row>
    <row r="986" spans="1:8" ht="15.75">
      <c r="A986" s="96">
        <v>11</v>
      </c>
      <c r="B986" s="97">
        <v>42736</v>
      </c>
      <c r="C986" s="92">
        <v>3480</v>
      </c>
      <c r="D986" s="92">
        <v>172906</v>
      </c>
      <c r="E986" s="92"/>
      <c r="F986" s="92"/>
      <c r="G986" s="92">
        <v>15000</v>
      </c>
      <c r="H986" s="92"/>
    </row>
    <row r="987" spans="1:8" ht="15.75">
      <c r="A987" s="96"/>
      <c r="B987" s="92"/>
      <c r="C987" s="81"/>
      <c r="D987" s="92"/>
      <c r="E987" s="81"/>
      <c r="F987" s="92"/>
      <c r="G987" s="92"/>
      <c r="H987" s="92"/>
    </row>
    <row r="988" spans="1:8" ht="15.75">
      <c r="A988" s="96">
        <v>12</v>
      </c>
      <c r="B988" s="97">
        <v>42767</v>
      </c>
      <c r="C988" s="92">
        <v>3480</v>
      </c>
      <c r="D988" s="92">
        <v>172906</v>
      </c>
      <c r="E988" s="92"/>
      <c r="F988" s="92"/>
      <c r="G988" s="92">
        <v>15000</v>
      </c>
      <c r="H988" s="92"/>
    </row>
    <row r="989" spans="1:8" ht="15.75">
      <c r="A989" s="96"/>
      <c r="B989" s="92"/>
      <c r="C989" s="92"/>
      <c r="D989" s="92"/>
      <c r="E989" s="92"/>
      <c r="F989" s="92"/>
      <c r="G989" s="92"/>
      <c r="H989" s="92"/>
    </row>
    <row r="990" spans="1:8" ht="15.75">
      <c r="A990" s="96"/>
      <c r="B990" s="98" t="s">
        <v>107</v>
      </c>
      <c r="C990" s="98">
        <v>41760</v>
      </c>
      <c r="D990" s="98">
        <v>1992298</v>
      </c>
      <c r="E990" s="98"/>
      <c r="F990" s="98">
        <v>280000</v>
      </c>
      <c r="G990" s="98">
        <v>138022</v>
      </c>
      <c r="H990" s="98">
        <v>0</v>
      </c>
    </row>
    <row r="991" spans="1:8" ht="15.75">
      <c r="A991" s="96"/>
      <c r="B991" s="98"/>
      <c r="C991" s="92"/>
      <c r="D991" s="92"/>
      <c r="E991" s="92"/>
      <c r="F991" s="92"/>
      <c r="G991" s="92"/>
      <c r="H991" s="92"/>
    </row>
    <row r="992" spans="1:8" ht="25.5">
      <c r="A992" s="96"/>
      <c r="B992" s="99" t="s">
        <v>470</v>
      </c>
      <c r="C992" s="92"/>
      <c r="D992" s="92"/>
      <c r="E992" s="92"/>
      <c r="F992" s="92"/>
      <c r="G992" s="92"/>
      <c r="H992" s="92"/>
    </row>
    <row r="993" spans="1:8" ht="15.75">
      <c r="A993" s="96"/>
      <c r="B993" s="100" t="s">
        <v>107</v>
      </c>
      <c r="C993" s="92"/>
      <c r="D993" s="98">
        <v>0</v>
      </c>
      <c r="E993" s="98"/>
      <c r="F993" s="98">
        <v>0</v>
      </c>
      <c r="G993" s="98">
        <v>0</v>
      </c>
      <c r="H993" s="98"/>
    </row>
    <row r="994" spans="1:8" ht="31.5">
      <c r="A994" s="96"/>
      <c r="B994" s="101" t="s">
        <v>143</v>
      </c>
      <c r="C994" s="98">
        <v>41760</v>
      </c>
      <c r="D994" s="98">
        <v>1992298</v>
      </c>
      <c r="E994" s="98"/>
      <c r="F994" s="98">
        <v>280000</v>
      </c>
      <c r="G994" s="98"/>
      <c r="H994" s="98">
        <v>0</v>
      </c>
    </row>
    <row r="995" spans="1:8" ht="15.75">
      <c r="A995" s="102"/>
      <c r="B995" s="103"/>
      <c r="C995" s="105"/>
      <c r="D995" s="104"/>
      <c r="E995" s="105"/>
      <c r="F995" s="104"/>
      <c r="G995" s="104"/>
      <c r="H995" s="105"/>
    </row>
    <row r="996" spans="1:8" ht="15.75">
      <c r="A996" s="102"/>
      <c r="B996" s="103"/>
      <c r="C996" s="104"/>
      <c r="D996" s="104"/>
      <c r="E996" s="104"/>
      <c r="F996" s="104"/>
      <c r="G996" s="104"/>
      <c r="H996" s="104"/>
    </row>
    <row r="998" spans="1:8" ht="18.75">
      <c r="A998" s="93"/>
    </row>
    <row r="999" spans="1:8" ht="18.75">
      <c r="A999" s="93" t="s">
        <v>421</v>
      </c>
    </row>
    <row r="1000" spans="1:8" ht="15.75">
      <c r="A1000" s="94"/>
    </row>
    <row r="1001" spans="1:8" ht="31.5">
      <c r="A1001" s="95" t="s">
        <v>393</v>
      </c>
      <c r="B1001" s="95" t="s">
        <v>394</v>
      </c>
      <c r="C1001" s="95" t="s">
        <v>5</v>
      </c>
      <c r="D1001" s="95" t="s">
        <v>395</v>
      </c>
      <c r="E1001" s="95" t="s">
        <v>7</v>
      </c>
      <c r="F1001" s="95" t="s">
        <v>8</v>
      </c>
      <c r="G1001" s="95" t="s">
        <v>396</v>
      </c>
      <c r="H1001" s="95" t="s">
        <v>397</v>
      </c>
    </row>
    <row r="1002" spans="1:8" ht="15.75">
      <c r="A1002" s="92"/>
      <c r="B1002" s="92"/>
      <c r="C1002" s="92"/>
      <c r="D1002" s="92"/>
      <c r="E1002" s="92"/>
      <c r="F1002" s="92"/>
      <c r="G1002" s="92"/>
      <c r="H1002" s="92"/>
    </row>
    <row r="1003" spans="1:8" ht="15.75">
      <c r="A1003" s="96">
        <v>1</v>
      </c>
      <c r="B1003" s="97">
        <v>42430</v>
      </c>
      <c r="C1003" s="92">
        <v>3480</v>
      </c>
      <c r="D1003" s="113">
        <v>151469</v>
      </c>
      <c r="E1003" s="92"/>
      <c r="F1003" s="92">
        <v>30000</v>
      </c>
      <c r="G1003" s="92">
        <v>13420</v>
      </c>
      <c r="H1003" s="92"/>
    </row>
    <row r="1004" spans="1:8" ht="15.75">
      <c r="A1004" s="96"/>
      <c r="B1004" s="92"/>
      <c r="C1004" s="81"/>
      <c r="D1004" s="81"/>
      <c r="E1004" s="92"/>
      <c r="F1004" s="92"/>
      <c r="G1004" s="92"/>
      <c r="H1004" s="92"/>
    </row>
    <row r="1005" spans="1:8" ht="15.75">
      <c r="A1005" s="96">
        <v>2</v>
      </c>
      <c r="B1005" s="97">
        <v>42461</v>
      </c>
      <c r="C1005" s="92">
        <v>3480</v>
      </c>
      <c r="D1005" s="113">
        <v>151469</v>
      </c>
      <c r="E1005" s="92"/>
      <c r="F1005" s="92">
        <v>30000</v>
      </c>
      <c r="G1005" s="92">
        <v>13420</v>
      </c>
      <c r="H1005" s="92"/>
    </row>
    <row r="1006" spans="1:8" ht="15.75">
      <c r="A1006" s="96"/>
      <c r="B1006" s="92"/>
      <c r="C1006" s="92"/>
      <c r="D1006" s="92"/>
      <c r="E1006" s="92"/>
      <c r="F1006" s="92"/>
      <c r="G1006" s="92"/>
      <c r="H1006" s="92"/>
    </row>
    <row r="1007" spans="1:8" ht="15.75">
      <c r="A1007" s="96">
        <v>3</v>
      </c>
      <c r="B1007" s="97">
        <v>42491</v>
      </c>
      <c r="C1007" s="92">
        <v>3480</v>
      </c>
      <c r="D1007" s="113">
        <v>151469</v>
      </c>
      <c r="E1007" s="92"/>
      <c r="F1007" s="92">
        <v>30000</v>
      </c>
      <c r="G1007" s="92">
        <v>13420</v>
      </c>
      <c r="H1007" s="92"/>
    </row>
    <row r="1008" spans="1:8" ht="15.75">
      <c r="A1008" s="96"/>
      <c r="B1008" s="92"/>
      <c r="C1008" s="81"/>
      <c r="D1008" s="81"/>
      <c r="E1008" s="92"/>
      <c r="F1008" s="92"/>
      <c r="G1008" s="92"/>
      <c r="H1008" s="92"/>
    </row>
    <row r="1009" spans="1:8" ht="15.75">
      <c r="A1009" s="96">
        <v>4</v>
      </c>
      <c r="B1009" s="97">
        <v>42522</v>
      </c>
      <c r="C1009" s="92">
        <v>3480</v>
      </c>
      <c r="D1009" s="113">
        <v>155495</v>
      </c>
      <c r="E1009" s="92"/>
      <c r="F1009" s="92">
        <v>30000</v>
      </c>
      <c r="G1009" s="92">
        <v>13420</v>
      </c>
      <c r="H1009" s="92"/>
    </row>
    <row r="1010" spans="1:8" ht="15.75">
      <c r="A1010" s="96"/>
      <c r="B1010" s="92"/>
      <c r="C1010" s="92"/>
      <c r="E1010" s="92"/>
      <c r="F1010" s="92"/>
      <c r="G1010" s="92"/>
      <c r="H1010" s="92"/>
    </row>
    <row r="1011" spans="1:8" ht="15.75">
      <c r="A1011" s="96">
        <v>5</v>
      </c>
      <c r="B1011" s="97">
        <v>42552</v>
      </c>
      <c r="C1011" s="92">
        <v>3480</v>
      </c>
      <c r="D1011" s="92">
        <v>160040</v>
      </c>
      <c r="E1011" s="92"/>
      <c r="F1011" s="92">
        <v>30000</v>
      </c>
      <c r="G1011" s="92">
        <v>13824</v>
      </c>
      <c r="H1011" s="92">
        <v>2100</v>
      </c>
    </row>
    <row r="1012" spans="1:8" ht="15.75">
      <c r="A1012" s="96"/>
      <c r="B1012" s="92"/>
      <c r="C1012" s="81"/>
      <c r="D1012" s="92"/>
      <c r="E1012" s="81"/>
      <c r="F1012" s="92"/>
      <c r="G1012" s="92"/>
      <c r="H1012" s="92"/>
    </row>
    <row r="1013" spans="1:8" ht="15.75">
      <c r="A1013" s="96">
        <v>6</v>
      </c>
      <c r="B1013" s="97">
        <v>42583</v>
      </c>
      <c r="C1013" s="92">
        <v>3480</v>
      </c>
      <c r="D1013" s="92">
        <v>160040</v>
      </c>
      <c r="E1013" s="92"/>
      <c r="F1013" s="92">
        <v>30000</v>
      </c>
      <c r="G1013" s="92">
        <v>13824</v>
      </c>
      <c r="H1013" s="92"/>
    </row>
    <row r="1014" spans="1:8" ht="15.75">
      <c r="A1014" s="96"/>
      <c r="B1014" s="92"/>
      <c r="C1014" s="92"/>
      <c r="D1014" s="92"/>
      <c r="E1014" s="92"/>
      <c r="F1014" s="92"/>
      <c r="G1014" s="92"/>
      <c r="H1014" s="92"/>
    </row>
    <row r="1015" spans="1:8" ht="15.75">
      <c r="A1015" s="96">
        <v>7</v>
      </c>
      <c r="B1015" s="97">
        <v>42614</v>
      </c>
      <c r="C1015" s="92">
        <v>3480</v>
      </c>
      <c r="D1015" s="92">
        <v>160040</v>
      </c>
      <c r="E1015" s="92"/>
      <c r="F1015" s="92">
        <v>30000</v>
      </c>
      <c r="G1015" s="92">
        <v>13824</v>
      </c>
      <c r="H1015" s="92"/>
    </row>
    <row r="1016" spans="1:8" ht="15.75">
      <c r="A1016" s="96"/>
      <c r="B1016" s="92"/>
      <c r="C1016" s="81"/>
      <c r="D1016" s="92"/>
      <c r="E1016" s="81"/>
      <c r="F1016" s="92"/>
      <c r="G1016" s="92"/>
      <c r="H1016" s="92"/>
    </row>
    <row r="1017" spans="1:8" ht="15.75">
      <c r="A1017" s="96">
        <v>8</v>
      </c>
      <c r="B1017" s="97">
        <v>42644</v>
      </c>
      <c r="C1017" s="92">
        <v>3480</v>
      </c>
      <c r="D1017" s="92">
        <v>160040</v>
      </c>
      <c r="E1017" s="92"/>
      <c r="F1017" s="92">
        <v>30000</v>
      </c>
      <c r="G1017" s="92">
        <v>13824</v>
      </c>
      <c r="H1017" s="92"/>
    </row>
    <row r="1018" spans="1:8" ht="15.75">
      <c r="A1018" s="96"/>
      <c r="B1018" s="92"/>
      <c r="C1018" s="92"/>
      <c r="D1018" s="92"/>
      <c r="E1018" s="92"/>
      <c r="F1018" s="92"/>
      <c r="G1018" s="92"/>
      <c r="H1018" s="92"/>
    </row>
    <row r="1019" spans="1:8" ht="15.75">
      <c r="A1019" s="96">
        <v>9</v>
      </c>
      <c r="B1019" s="97">
        <v>42675</v>
      </c>
      <c r="C1019" s="92">
        <v>3480</v>
      </c>
      <c r="D1019" s="92">
        <v>160040</v>
      </c>
      <c r="E1019" s="92"/>
      <c r="F1019" s="92">
        <v>30000</v>
      </c>
      <c r="G1019" s="92">
        <v>13824</v>
      </c>
      <c r="H1019" s="92"/>
    </row>
    <row r="1020" spans="1:8" ht="15.75">
      <c r="A1020" s="96"/>
      <c r="B1020" s="92"/>
      <c r="C1020" s="81"/>
      <c r="D1020" s="92"/>
      <c r="E1020" s="81"/>
      <c r="F1020" s="92"/>
      <c r="G1020" s="92"/>
      <c r="H1020" s="92"/>
    </row>
    <row r="1021" spans="1:8" ht="15.75">
      <c r="A1021" s="96">
        <v>10</v>
      </c>
      <c r="B1021" s="97">
        <v>42705</v>
      </c>
      <c r="C1021" s="92">
        <v>3480</v>
      </c>
      <c r="D1021" s="92">
        <v>160040</v>
      </c>
      <c r="E1021" s="92"/>
      <c r="F1021" s="92">
        <v>30000</v>
      </c>
      <c r="G1021" s="92">
        <v>13824</v>
      </c>
      <c r="H1021" s="92"/>
    </row>
    <row r="1022" spans="1:8" ht="15.75">
      <c r="A1022" s="96"/>
      <c r="B1022" s="92"/>
      <c r="C1022" s="92"/>
      <c r="D1022" s="92"/>
      <c r="E1022" s="92"/>
      <c r="F1022" s="92"/>
      <c r="G1022" s="92"/>
      <c r="H1022" s="92"/>
    </row>
    <row r="1023" spans="1:8" ht="15.75">
      <c r="A1023" s="96">
        <v>11</v>
      </c>
      <c r="B1023" s="97">
        <v>42736</v>
      </c>
      <c r="C1023" s="92">
        <v>3480</v>
      </c>
      <c r="D1023" s="92">
        <v>164878</v>
      </c>
      <c r="E1023" s="92"/>
      <c r="F1023" s="92"/>
      <c r="G1023" s="92">
        <v>14000</v>
      </c>
      <c r="H1023" s="92">
        <v>2100</v>
      </c>
    </row>
    <row r="1024" spans="1:8" ht="15.75">
      <c r="A1024" s="96"/>
      <c r="B1024" s="92"/>
      <c r="C1024" s="81"/>
      <c r="D1024" s="92"/>
      <c r="E1024" s="81"/>
      <c r="F1024" s="92"/>
      <c r="G1024" s="92"/>
      <c r="H1024" s="92"/>
    </row>
    <row r="1025" spans="1:8" ht="15.75">
      <c r="A1025" s="96">
        <v>12</v>
      </c>
      <c r="B1025" s="97">
        <v>42767</v>
      </c>
      <c r="C1025" s="92">
        <v>3480</v>
      </c>
      <c r="D1025" s="92">
        <v>164878</v>
      </c>
      <c r="E1025" s="92"/>
      <c r="F1025" s="92"/>
      <c r="G1025" s="92">
        <v>14000</v>
      </c>
      <c r="H1025" s="92"/>
    </row>
    <row r="1026" spans="1:8" ht="15.75">
      <c r="A1026" s="96"/>
      <c r="B1026" s="92"/>
      <c r="C1026" s="92"/>
      <c r="D1026" s="92"/>
      <c r="E1026" s="92"/>
      <c r="F1026" s="92"/>
      <c r="G1026" s="92"/>
      <c r="H1026" s="92"/>
    </row>
    <row r="1027" spans="1:8" ht="15.75">
      <c r="A1027" s="96"/>
      <c r="B1027" s="98" t="s">
        <v>107</v>
      </c>
      <c r="C1027" s="98">
        <v>41760</v>
      </c>
      <c r="D1027" s="98">
        <v>1899898</v>
      </c>
      <c r="E1027" s="98"/>
      <c r="F1027" s="98">
        <v>300000</v>
      </c>
      <c r="G1027" s="98">
        <v>164624</v>
      </c>
      <c r="H1027" s="98">
        <v>4200</v>
      </c>
    </row>
    <row r="1028" spans="1:8" ht="15.75">
      <c r="A1028" s="96"/>
      <c r="B1028" s="98"/>
      <c r="C1028" s="92"/>
      <c r="D1028" s="92"/>
      <c r="E1028" s="92"/>
      <c r="F1028" s="92"/>
      <c r="G1028" s="92"/>
      <c r="H1028" s="92"/>
    </row>
    <row r="1029" spans="1:8" ht="25.5">
      <c r="A1029" s="96"/>
      <c r="B1029" s="99" t="s">
        <v>470</v>
      </c>
      <c r="C1029" s="92"/>
      <c r="D1029" s="92"/>
      <c r="E1029" s="92"/>
      <c r="F1029" s="92"/>
      <c r="G1029" s="92"/>
      <c r="H1029" s="92"/>
    </row>
    <row r="1030" spans="1:8" ht="15.75">
      <c r="A1030" s="96"/>
      <c r="B1030" s="100" t="s">
        <v>107</v>
      </c>
      <c r="C1030" s="92"/>
      <c r="D1030" s="98">
        <v>0</v>
      </c>
      <c r="E1030" s="98"/>
      <c r="F1030" s="98">
        <v>0</v>
      </c>
      <c r="G1030" s="98">
        <v>0</v>
      </c>
      <c r="H1030" s="98"/>
    </row>
    <row r="1031" spans="1:8" ht="31.5">
      <c r="A1031" s="96"/>
      <c r="B1031" s="101" t="s">
        <v>143</v>
      </c>
      <c r="C1031" s="98">
        <v>41760</v>
      </c>
      <c r="D1031" s="98">
        <v>1899898</v>
      </c>
      <c r="E1031" s="98"/>
      <c r="F1031" s="98">
        <v>300000</v>
      </c>
      <c r="G1031" s="98"/>
      <c r="H1031" s="98">
        <v>4200</v>
      </c>
    </row>
    <row r="1032" spans="1:8" ht="15.75">
      <c r="A1032" s="102"/>
      <c r="B1032" s="103"/>
      <c r="C1032" s="105"/>
      <c r="D1032" s="104"/>
      <c r="E1032" s="105"/>
      <c r="F1032" s="104"/>
      <c r="G1032" s="104"/>
      <c r="H1032" s="105"/>
    </row>
    <row r="1033" spans="1:8" ht="15.75">
      <c r="A1033" s="102"/>
      <c r="B1033" s="103"/>
      <c r="C1033" s="104"/>
      <c r="D1033" s="104"/>
      <c r="E1033" s="104"/>
      <c r="F1033" s="104"/>
      <c r="G1033" s="104"/>
      <c r="H1033" s="104"/>
    </row>
    <row r="1037" spans="1:8" ht="18.75">
      <c r="A1037" s="93"/>
    </row>
    <row r="1038" spans="1:8" ht="18.75">
      <c r="A1038" s="93" t="s">
        <v>422</v>
      </c>
    </row>
    <row r="1039" spans="1:8" ht="15.75">
      <c r="A1039" s="94"/>
    </row>
    <row r="1040" spans="1:8" ht="31.5">
      <c r="A1040" s="95" t="s">
        <v>393</v>
      </c>
      <c r="B1040" s="95" t="s">
        <v>394</v>
      </c>
      <c r="C1040" s="95" t="s">
        <v>5</v>
      </c>
      <c r="D1040" s="95" t="s">
        <v>395</v>
      </c>
      <c r="E1040" s="95" t="s">
        <v>7</v>
      </c>
      <c r="F1040" s="95" t="s">
        <v>8</v>
      </c>
      <c r="G1040" s="95" t="s">
        <v>396</v>
      </c>
      <c r="H1040" s="95" t="s">
        <v>397</v>
      </c>
    </row>
    <row r="1041" spans="1:8" ht="15.75">
      <c r="A1041" s="92"/>
      <c r="B1041" s="92"/>
      <c r="C1041" s="92"/>
      <c r="D1041" s="92"/>
      <c r="E1041" s="92"/>
      <c r="F1041" s="92"/>
      <c r="G1041" s="92"/>
      <c r="H1041" s="92"/>
    </row>
    <row r="1042" spans="1:8" ht="15.75">
      <c r="A1042" s="96">
        <v>1</v>
      </c>
      <c r="B1042" s="97">
        <v>42430</v>
      </c>
      <c r="C1042" s="92">
        <v>3480</v>
      </c>
      <c r="D1042" s="113">
        <v>151469</v>
      </c>
      <c r="E1042" s="92"/>
      <c r="F1042" s="92">
        <v>28000</v>
      </c>
      <c r="G1042" s="92">
        <v>6710</v>
      </c>
      <c r="H1042" s="92"/>
    </row>
    <row r="1043" spans="1:8" ht="15.75">
      <c r="A1043" s="96"/>
      <c r="B1043" s="92"/>
      <c r="C1043" s="81"/>
      <c r="D1043" s="81"/>
      <c r="E1043" s="92"/>
      <c r="F1043" s="92"/>
      <c r="G1043" s="92"/>
      <c r="H1043" s="92"/>
    </row>
    <row r="1044" spans="1:8" ht="15.75">
      <c r="A1044" s="96">
        <v>2</v>
      </c>
      <c r="B1044" s="97">
        <v>42461</v>
      </c>
      <c r="C1044" s="92">
        <v>3480</v>
      </c>
      <c r="D1044" s="113">
        <v>151469</v>
      </c>
      <c r="E1044" s="92"/>
      <c r="F1044" s="92">
        <v>28000</v>
      </c>
      <c r="G1044" s="92">
        <v>6710</v>
      </c>
      <c r="H1044" s="92"/>
    </row>
    <row r="1045" spans="1:8" ht="15.75">
      <c r="A1045" s="96"/>
      <c r="B1045" s="92"/>
      <c r="C1045" s="92"/>
      <c r="D1045" s="92"/>
      <c r="E1045" s="92"/>
      <c r="F1045" s="92"/>
      <c r="G1045" s="92"/>
      <c r="H1045" s="92"/>
    </row>
    <row r="1046" spans="1:8" ht="15.75">
      <c r="A1046" s="96">
        <v>3</v>
      </c>
      <c r="B1046" s="97">
        <v>42491</v>
      </c>
      <c r="C1046" s="92">
        <v>3480</v>
      </c>
      <c r="D1046" s="113">
        <v>151469</v>
      </c>
      <c r="E1046" s="92"/>
      <c r="F1046" s="92">
        <v>28000</v>
      </c>
      <c r="G1046" s="92">
        <v>6710</v>
      </c>
      <c r="H1046" s="92"/>
    </row>
    <row r="1047" spans="1:8" ht="15.75">
      <c r="A1047" s="96"/>
      <c r="B1047" s="92"/>
      <c r="C1047" s="81"/>
      <c r="D1047" s="81"/>
      <c r="E1047" s="92"/>
      <c r="F1047" s="92"/>
      <c r="G1047" s="92"/>
      <c r="H1047" s="92"/>
    </row>
    <row r="1048" spans="1:8" ht="15.75">
      <c r="A1048" s="96">
        <v>4</v>
      </c>
      <c r="B1048" s="97">
        <v>42522</v>
      </c>
      <c r="C1048" s="92">
        <v>3480</v>
      </c>
      <c r="D1048" s="113">
        <v>155495</v>
      </c>
      <c r="E1048" s="92"/>
      <c r="F1048" s="92">
        <v>28000</v>
      </c>
      <c r="G1048" s="92">
        <v>6710</v>
      </c>
      <c r="H1048" s="92"/>
    </row>
    <row r="1049" spans="1:8" ht="15.75">
      <c r="A1049" s="96"/>
      <c r="B1049" s="92"/>
      <c r="C1049" s="92"/>
      <c r="E1049" s="92"/>
      <c r="F1049" s="92"/>
      <c r="G1049" s="92"/>
      <c r="H1049" s="92"/>
    </row>
    <row r="1050" spans="1:8" ht="15.75">
      <c r="A1050" s="96">
        <v>5</v>
      </c>
      <c r="B1050" s="97">
        <v>42552</v>
      </c>
      <c r="C1050" s="92">
        <v>3480</v>
      </c>
      <c r="D1050" s="92">
        <v>160040</v>
      </c>
      <c r="E1050" s="92"/>
      <c r="F1050" s="92">
        <v>28000</v>
      </c>
      <c r="G1050" s="92">
        <v>6912</v>
      </c>
      <c r="H1050" s="92"/>
    </row>
    <row r="1051" spans="1:8" ht="15.75">
      <c r="A1051" s="96"/>
      <c r="B1051" s="92"/>
      <c r="C1051" s="81"/>
      <c r="E1051" s="81"/>
      <c r="F1051" s="92"/>
      <c r="G1051" s="92"/>
      <c r="H1051" s="92"/>
    </row>
    <row r="1052" spans="1:8" ht="15.75">
      <c r="A1052" s="96">
        <v>6</v>
      </c>
      <c r="B1052" s="97">
        <v>42583</v>
      </c>
      <c r="C1052" s="92">
        <v>3480</v>
      </c>
      <c r="D1052" s="92">
        <v>160040</v>
      </c>
      <c r="E1052" s="92"/>
      <c r="F1052" s="92">
        <v>28000</v>
      </c>
      <c r="G1052" s="92">
        <v>6912</v>
      </c>
      <c r="H1052" s="92"/>
    </row>
    <row r="1053" spans="1:8" ht="15.75">
      <c r="A1053" s="96"/>
      <c r="B1053" s="92"/>
      <c r="C1053" s="92"/>
      <c r="D1053" s="92"/>
      <c r="E1053" s="92"/>
      <c r="F1053" s="92"/>
      <c r="G1053" s="92" t="s">
        <v>353</v>
      </c>
      <c r="H1053" s="92"/>
    </row>
    <row r="1054" spans="1:8" ht="15.75">
      <c r="A1054" s="96">
        <v>7</v>
      </c>
      <c r="B1054" s="97">
        <v>42614</v>
      </c>
      <c r="C1054" s="92">
        <v>3480</v>
      </c>
      <c r="D1054" s="92">
        <v>160040</v>
      </c>
      <c r="E1054" s="92"/>
      <c r="F1054" s="92">
        <v>28000</v>
      </c>
      <c r="G1054" s="92">
        <v>6912</v>
      </c>
      <c r="H1054" s="92"/>
    </row>
    <row r="1055" spans="1:8" ht="15.75">
      <c r="A1055" s="96"/>
      <c r="B1055" s="92"/>
      <c r="C1055" s="81"/>
      <c r="E1055" s="81"/>
      <c r="F1055" s="92"/>
      <c r="G1055" s="92"/>
      <c r="H1055" s="92"/>
    </row>
    <row r="1056" spans="1:8" ht="15.75">
      <c r="A1056" s="96">
        <v>8</v>
      </c>
      <c r="B1056" s="97">
        <v>42644</v>
      </c>
      <c r="C1056" s="92">
        <v>3480</v>
      </c>
      <c r="D1056" s="92">
        <v>160040</v>
      </c>
      <c r="E1056" s="92"/>
      <c r="F1056" s="92">
        <v>28000</v>
      </c>
      <c r="G1056" s="92">
        <v>6912</v>
      </c>
      <c r="H1056" s="92"/>
    </row>
    <row r="1057" spans="1:8" ht="15.75">
      <c r="A1057" s="96"/>
      <c r="B1057" s="92"/>
      <c r="C1057" s="92"/>
      <c r="D1057" s="92"/>
      <c r="E1057" s="92"/>
      <c r="F1057" s="92"/>
      <c r="G1057" s="92" t="s">
        <v>353</v>
      </c>
      <c r="H1057" s="92"/>
    </row>
    <row r="1058" spans="1:8" ht="15.75">
      <c r="A1058" s="96">
        <v>9</v>
      </c>
      <c r="B1058" s="97">
        <v>42675</v>
      </c>
      <c r="C1058" s="92">
        <v>3480</v>
      </c>
      <c r="D1058" s="92">
        <v>160040</v>
      </c>
      <c r="E1058" s="92"/>
      <c r="F1058" s="92">
        <v>28000</v>
      </c>
      <c r="G1058" s="92">
        <v>6912</v>
      </c>
      <c r="H1058" s="92"/>
    </row>
    <row r="1059" spans="1:8" ht="15.75">
      <c r="A1059" s="96"/>
      <c r="B1059" s="92"/>
      <c r="C1059" s="81"/>
      <c r="E1059" s="81"/>
      <c r="F1059" s="92"/>
      <c r="G1059" s="92"/>
      <c r="H1059" s="92"/>
    </row>
    <row r="1060" spans="1:8" ht="15.75">
      <c r="A1060" s="96">
        <v>10</v>
      </c>
      <c r="B1060" s="97">
        <v>42705</v>
      </c>
      <c r="C1060" s="92">
        <v>3480</v>
      </c>
      <c r="D1060" s="92">
        <v>160040</v>
      </c>
      <c r="E1060" s="92"/>
      <c r="F1060" s="92">
        <v>28000</v>
      </c>
      <c r="G1060" s="92">
        <v>6912</v>
      </c>
      <c r="H1060" s="92"/>
    </row>
    <row r="1061" spans="1:8" ht="15.75">
      <c r="A1061" s="96"/>
      <c r="B1061" s="92"/>
      <c r="C1061" s="92"/>
      <c r="D1061" s="92"/>
      <c r="E1061" s="92"/>
      <c r="F1061" s="92"/>
      <c r="G1061" s="92" t="s">
        <v>353</v>
      </c>
      <c r="H1061" s="92"/>
    </row>
    <row r="1062" spans="1:8" ht="15.75">
      <c r="A1062" s="96">
        <v>11</v>
      </c>
      <c r="B1062" s="97">
        <v>42736</v>
      </c>
      <c r="C1062" s="92">
        <v>3480</v>
      </c>
      <c r="D1062" s="92">
        <v>164878</v>
      </c>
      <c r="E1062" s="92"/>
      <c r="F1062" s="92"/>
      <c r="G1062" s="92">
        <v>7000</v>
      </c>
      <c r="H1062" s="92"/>
    </row>
    <row r="1063" spans="1:8" ht="15.75">
      <c r="A1063" s="96"/>
      <c r="B1063" s="92"/>
      <c r="C1063" s="81"/>
      <c r="D1063" s="92"/>
      <c r="E1063" s="81"/>
      <c r="F1063" s="92"/>
      <c r="G1063" s="92"/>
      <c r="H1063" s="92"/>
    </row>
    <row r="1064" spans="1:8" ht="15.75">
      <c r="A1064" s="96">
        <v>12</v>
      </c>
      <c r="B1064" s="97">
        <v>42767</v>
      </c>
      <c r="C1064" s="92">
        <v>3480</v>
      </c>
      <c r="D1064" s="92">
        <v>164878</v>
      </c>
      <c r="E1064" s="92"/>
      <c r="F1064" s="92"/>
      <c r="G1064" s="92">
        <v>7000</v>
      </c>
      <c r="H1064" s="92"/>
    </row>
    <row r="1065" spans="1:8" ht="15.75">
      <c r="A1065" s="96"/>
      <c r="B1065" s="92"/>
      <c r="C1065" s="92"/>
      <c r="D1065" s="92"/>
      <c r="E1065" s="92"/>
      <c r="F1065" s="92"/>
      <c r="G1065" s="92"/>
      <c r="H1065" s="92"/>
    </row>
    <row r="1066" spans="1:8" ht="15.75">
      <c r="A1066" s="96"/>
      <c r="B1066" s="98" t="s">
        <v>107</v>
      </c>
      <c r="C1066" s="98">
        <v>41760</v>
      </c>
      <c r="D1066" s="98">
        <v>1899898</v>
      </c>
      <c r="E1066" s="98"/>
      <c r="F1066" s="98">
        <v>280000</v>
      </c>
      <c r="G1066" s="98">
        <v>82312</v>
      </c>
      <c r="H1066" s="98">
        <v>0</v>
      </c>
    </row>
    <row r="1067" spans="1:8" ht="15.75">
      <c r="A1067" s="96"/>
      <c r="B1067" s="98"/>
      <c r="C1067" s="92"/>
      <c r="D1067" s="92"/>
      <c r="E1067" s="92"/>
      <c r="F1067" s="92"/>
      <c r="G1067" s="92"/>
      <c r="H1067" s="92"/>
    </row>
    <row r="1068" spans="1:8" ht="25.5">
      <c r="A1068" s="96"/>
      <c r="B1068" s="99" t="s">
        <v>470</v>
      </c>
      <c r="C1068" s="92"/>
      <c r="D1068" s="92"/>
      <c r="E1068" s="92"/>
      <c r="F1068" s="92"/>
      <c r="G1068" s="92"/>
      <c r="H1068" s="92"/>
    </row>
    <row r="1069" spans="1:8" ht="15.75">
      <c r="A1069" s="96"/>
      <c r="B1069" s="100" t="s">
        <v>107</v>
      </c>
      <c r="C1069" s="92"/>
      <c r="D1069" s="98">
        <v>0</v>
      </c>
      <c r="E1069" s="98"/>
      <c r="F1069" s="98">
        <v>0</v>
      </c>
      <c r="G1069" s="98">
        <v>0</v>
      </c>
      <c r="H1069" s="98"/>
    </row>
    <row r="1070" spans="1:8" ht="31.5">
      <c r="A1070" s="96"/>
      <c r="B1070" s="101" t="s">
        <v>143</v>
      </c>
      <c r="C1070" s="98">
        <v>41760</v>
      </c>
      <c r="D1070" s="98">
        <v>1899898</v>
      </c>
      <c r="E1070" s="98"/>
      <c r="F1070" s="98">
        <v>280000</v>
      </c>
      <c r="G1070" s="98"/>
      <c r="H1070" s="98">
        <v>0</v>
      </c>
    </row>
    <row r="1071" spans="1:8" ht="15.75">
      <c r="A1071" s="102"/>
      <c r="B1071" s="103"/>
      <c r="C1071" s="105"/>
      <c r="D1071" s="104"/>
      <c r="E1071" s="105"/>
      <c r="F1071" s="104"/>
      <c r="G1071" s="104"/>
      <c r="H1071" s="105"/>
    </row>
    <row r="1072" spans="1:8" ht="15.75">
      <c r="A1072" s="102"/>
      <c r="B1072" s="103"/>
      <c r="C1072" s="104"/>
      <c r="D1072" s="104"/>
      <c r="E1072" s="104"/>
      <c r="F1072" s="104"/>
      <c r="G1072" s="104"/>
      <c r="H1072" s="104"/>
    </row>
    <row r="1079" spans="1:8" ht="18.75">
      <c r="A1079" s="93" t="s">
        <v>423</v>
      </c>
      <c r="D1079" s="599" t="s">
        <v>483</v>
      </c>
      <c r="E1079" s="599"/>
      <c r="F1079" s="599"/>
    </row>
    <row r="1080" spans="1:8" ht="15.75">
      <c r="A1080" s="94"/>
    </row>
    <row r="1081" spans="1:8" ht="47.25">
      <c r="A1081" s="95" t="s">
        <v>393</v>
      </c>
      <c r="B1081" s="95" t="s">
        <v>394</v>
      </c>
      <c r="C1081" s="95" t="s">
        <v>5</v>
      </c>
      <c r="D1081" s="95" t="s">
        <v>468</v>
      </c>
      <c r="E1081" s="95" t="s">
        <v>7</v>
      </c>
      <c r="F1081" s="95" t="s">
        <v>8</v>
      </c>
      <c r="G1081" s="95" t="s">
        <v>396</v>
      </c>
      <c r="H1081" s="95" t="s">
        <v>397</v>
      </c>
    </row>
    <row r="1082" spans="1:8" ht="15.75">
      <c r="A1082" s="92"/>
      <c r="B1082" s="92"/>
      <c r="C1082" s="92"/>
      <c r="D1082" s="92"/>
      <c r="E1082" s="92"/>
      <c r="F1082" s="92"/>
      <c r="G1082" s="92"/>
      <c r="H1082" s="92"/>
    </row>
    <row r="1083" spans="1:8" ht="15.75">
      <c r="A1083" s="96">
        <v>1</v>
      </c>
      <c r="B1083" s="97">
        <v>42430</v>
      </c>
      <c r="C1083" s="92">
        <v>3480</v>
      </c>
      <c r="D1083" s="113">
        <v>144527</v>
      </c>
      <c r="E1083" s="92">
        <v>617</v>
      </c>
      <c r="F1083" s="92">
        <v>18000</v>
      </c>
      <c r="G1083" s="92">
        <v>6393</v>
      </c>
      <c r="H1083" s="92"/>
    </row>
    <row r="1084" spans="1:8" ht="15.75">
      <c r="A1084" s="96"/>
      <c r="B1084" s="92"/>
      <c r="C1084" s="81"/>
      <c r="D1084" s="81"/>
      <c r="E1084" s="92"/>
      <c r="F1084" s="92"/>
      <c r="G1084" s="92"/>
      <c r="H1084" s="92"/>
    </row>
    <row r="1085" spans="1:8" ht="15.75">
      <c r="A1085" s="96">
        <v>2</v>
      </c>
      <c r="B1085" s="97">
        <v>42461</v>
      </c>
      <c r="C1085" s="92">
        <v>3480</v>
      </c>
      <c r="D1085" s="113">
        <v>144527</v>
      </c>
      <c r="E1085" s="92">
        <v>617</v>
      </c>
      <c r="F1085" s="92">
        <v>18000</v>
      </c>
      <c r="G1085" s="92">
        <v>9393</v>
      </c>
      <c r="H1085" s="92"/>
    </row>
    <row r="1086" spans="1:8" ht="15.75">
      <c r="A1086" s="96"/>
      <c r="B1086" s="92"/>
      <c r="C1086" s="92"/>
      <c r="D1086" s="92"/>
      <c r="E1086" s="92"/>
      <c r="F1086" s="92"/>
      <c r="G1086" s="92"/>
      <c r="H1086" s="92"/>
    </row>
    <row r="1087" spans="1:8" ht="15.75">
      <c r="A1087" s="96">
        <v>3</v>
      </c>
      <c r="B1087" s="97">
        <v>42491</v>
      </c>
      <c r="C1087" s="92">
        <v>3480</v>
      </c>
      <c r="D1087" s="113">
        <v>144527</v>
      </c>
      <c r="E1087" s="92">
        <v>617</v>
      </c>
      <c r="F1087" s="92">
        <v>18000</v>
      </c>
      <c r="G1087" s="92">
        <v>6393</v>
      </c>
      <c r="H1087" s="92"/>
    </row>
    <row r="1088" spans="1:8" ht="15.75">
      <c r="A1088" s="96"/>
      <c r="B1088" s="92"/>
      <c r="C1088" s="81"/>
      <c r="D1088" s="81"/>
      <c r="E1088" s="92"/>
      <c r="F1088" s="92"/>
      <c r="G1088" s="92"/>
      <c r="H1088" s="92"/>
    </row>
    <row r="1089" spans="1:8" ht="15.75">
      <c r="A1089" s="96">
        <v>4</v>
      </c>
      <c r="B1089" s="97">
        <v>42522</v>
      </c>
      <c r="C1089" s="92">
        <v>3480</v>
      </c>
      <c r="D1089" s="113">
        <v>148363</v>
      </c>
      <c r="E1089" s="92">
        <v>617</v>
      </c>
      <c r="F1089" s="92">
        <v>18000</v>
      </c>
      <c r="G1089" s="92">
        <v>6393</v>
      </c>
      <c r="H1089" s="92"/>
    </row>
    <row r="1090" spans="1:8" ht="15.75">
      <c r="A1090" s="96"/>
      <c r="B1090" s="92"/>
      <c r="C1090" s="92"/>
      <c r="E1090" s="92"/>
      <c r="F1090" s="92"/>
      <c r="G1090" s="92"/>
      <c r="H1090" s="92"/>
    </row>
    <row r="1091" spans="1:8" ht="15.75">
      <c r="A1091" s="96">
        <v>5</v>
      </c>
      <c r="B1091" s="97">
        <v>42552</v>
      </c>
      <c r="C1091" s="92">
        <v>3480</v>
      </c>
      <c r="D1091" s="113">
        <v>152683</v>
      </c>
      <c r="E1091" s="92">
        <v>617</v>
      </c>
      <c r="F1091" s="92">
        <v>18000</v>
      </c>
      <c r="G1091" s="92">
        <v>6585</v>
      </c>
      <c r="H1091" s="92">
        <v>2100</v>
      </c>
    </row>
    <row r="1092" spans="1:8" ht="15.75">
      <c r="A1092" s="96"/>
      <c r="B1092" s="92"/>
      <c r="C1092" s="81"/>
      <c r="D1092" s="92"/>
      <c r="E1092" s="92"/>
      <c r="F1092" s="92"/>
      <c r="G1092" s="92"/>
      <c r="H1092" s="92"/>
    </row>
    <row r="1093" spans="1:8" ht="15.75">
      <c r="A1093" s="96">
        <v>6</v>
      </c>
      <c r="B1093" s="97">
        <v>42583</v>
      </c>
      <c r="C1093" s="92">
        <v>3480</v>
      </c>
      <c r="D1093" s="113">
        <v>152683</v>
      </c>
      <c r="E1093" s="92">
        <v>617</v>
      </c>
      <c r="F1093" s="92">
        <v>18000</v>
      </c>
      <c r="G1093" s="92">
        <v>6585</v>
      </c>
      <c r="H1093" s="92"/>
    </row>
    <row r="1094" spans="1:8" ht="15.75">
      <c r="A1094" s="96"/>
      <c r="B1094" s="92"/>
      <c r="C1094" s="92"/>
      <c r="E1094" s="92"/>
      <c r="F1094" s="92"/>
      <c r="G1094" s="92"/>
      <c r="H1094" s="92"/>
    </row>
    <row r="1095" spans="1:8" ht="15.75">
      <c r="A1095" s="96">
        <v>7</v>
      </c>
      <c r="B1095" s="97">
        <v>42614</v>
      </c>
      <c r="C1095" s="92">
        <v>3480</v>
      </c>
      <c r="D1095" s="113">
        <v>152683</v>
      </c>
      <c r="E1095" s="92">
        <v>617</v>
      </c>
      <c r="F1095" s="92">
        <v>18000</v>
      </c>
      <c r="G1095" s="92">
        <v>6585</v>
      </c>
      <c r="H1095" s="92"/>
    </row>
    <row r="1096" spans="1:8" ht="15.75">
      <c r="A1096" s="96"/>
      <c r="B1096" s="92"/>
      <c r="C1096" s="81"/>
      <c r="D1096" s="92"/>
      <c r="E1096" s="92"/>
      <c r="F1096" s="92"/>
      <c r="G1096" s="92"/>
      <c r="H1096" s="92"/>
    </row>
    <row r="1097" spans="1:8" ht="15.75">
      <c r="A1097" s="96">
        <v>8</v>
      </c>
      <c r="B1097" s="97">
        <v>42644</v>
      </c>
      <c r="C1097" s="92">
        <v>3480</v>
      </c>
      <c r="D1097" s="113">
        <v>152683</v>
      </c>
      <c r="E1097" s="92">
        <v>617</v>
      </c>
      <c r="F1097" s="92">
        <v>18000</v>
      </c>
      <c r="G1097" s="92">
        <v>6585</v>
      </c>
      <c r="H1097" s="92"/>
    </row>
    <row r="1098" spans="1:8" ht="15.75">
      <c r="A1098" s="96"/>
      <c r="B1098" s="92"/>
      <c r="C1098" s="92"/>
      <c r="E1098" s="92"/>
      <c r="F1098" s="92"/>
      <c r="G1098" s="92"/>
      <c r="H1098" s="92"/>
    </row>
    <row r="1099" spans="1:8" ht="15.75">
      <c r="A1099" s="96">
        <v>9</v>
      </c>
      <c r="B1099" s="97">
        <v>42675</v>
      </c>
      <c r="C1099" s="92">
        <v>3480</v>
      </c>
      <c r="D1099" s="113">
        <v>152683</v>
      </c>
      <c r="E1099" s="92">
        <v>617</v>
      </c>
      <c r="F1099" s="92">
        <v>18000</v>
      </c>
      <c r="G1099" s="92">
        <v>6585</v>
      </c>
      <c r="H1099" s="92"/>
    </row>
    <row r="1100" spans="1:8" ht="15.75">
      <c r="A1100" s="96"/>
      <c r="B1100" s="92"/>
      <c r="C1100" s="81"/>
      <c r="D1100" s="92"/>
      <c r="E1100" s="92"/>
      <c r="F1100" s="92"/>
      <c r="G1100" s="92"/>
      <c r="H1100" s="92"/>
    </row>
    <row r="1101" spans="1:8" ht="15.75">
      <c r="A1101" s="96">
        <v>10</v>
      </c>
      <c r="B1101" s="97">
        <v>42705</v>
      </c>
      <c r="C1101" s="92">
        <v>3480</v>
      </c>
      <c r="D1101" s="113">
        <v>152683</v>
      </c>
      <c r="E1101" s="92">
        <v>617</v>
      </c>
      <c r="F1101" s="92">
        <v>18000</v>
      </c>
      <c r="G1101" s="92">
        <v>6585</v>
      </c>
      <c r="H1101" s="92"/>
    </row>
    <row r="1102" spans="1:8" ht="15.75">
      <c r="A1102" s="96"/>
      <c r="B1102" s="92"/>
      <c r="C1102" s="92"/>
      <c r="D1102" s="92"/>
      <c r="E1102" s="92"/>
      <c r="F1102" s="92"/>
      <c r="G1102" s="92"/>
      <c r="H1102" s="92"/>
    </row>
    <row r="1103" spans="1:8" ht="15.75">
      <c r="A1103" s="96">
        <v>11</v>
      </c>
      <c r="B1103" s="97">
        <v>42736</v>
      </c>
      <c r="C1103" s="92">
        <v>3480</v>
      </c>
      <c r="D1103" s="116">
        <v>157292</v>
      </c>
      <c r="E1103" s="92">
        <v>617</v>
      </c>
      <c r="F1103" s="92"/>
      <c r="G1103" s="92">
        <v>7000</v>
      </c>
      <c r="H1103" s="92">
        <v>2100</v>
      </c>
    </row>
    <row r="1104" spans="1:8" ht="15.75">
      <c r="A1104" s="96"/>
      <c r="B1104" s="92"/>
      <c r="C1104" s="92"/>
      <c r="D1104" s="92"/>
      <c r="E1104" s="92"/>
      <c r="F1104" s="92"/>
      <c r="G1104" s="92"/>
      <c r="H1104" s="92"/>
    </row>
    <row r="1105" spans="1:8" ht="15.75">
      <c r="A1105" s="96">
        <v>12</v>
      </c>
      <c r="B1105" s="97">
        <v>42767</v>
      </c>
      <c r="C1105" s="92">
        <v>3480</v>
      </c>
      <c r="D1105" s="116">
        <v>157292</v>
      </c>
      <c r="E1105" s="92">
        <v>617</v>
      </c>
      <c r="F1105" s="92"/>
      <c r="G1105" s="92">
        <v>7000</v>
      </c>
      <c r="H1105" s="92"/>
    </row>
    <row r="1106" spans="1:8" ht="15.75">
      <c r="A1106" s="96"/>
      <c r="B1106" s="92"/>
      <c r="C1106" s="92"/>
      <c r="D1106" s="92"/>
      <c r="E1106" s="92"/>
      <c r="F1106" s="92"/>
      <c r="G1106" s="92"/>
      <c r="H1106" s="92"/>
    </row>
    <row r="1107" spans="1:8" ht="15.75">
      <c r="A1107" s="96"/>
      <c r="B1107" s="98" t="s">
        <v>107</v>
      </c>
      <c r="C1107" s="98">
        <v>41760</v>
      </c>
      <c r="D1107" s="98">
        <v>1812626</v>
      </c>
      <c r="E1107" s="98">
        <v>7404</v>
      </c>
      <c r="F1107" s="98">
        <v>180000</v>
      </c>
      <c r="G1107" s="98">
        <v>82082</v>
      </c>
      <c r="H1107" s="98">
        <v>4200</v>
      </c>
    </row>
    <row r="1108" spans="1:8" ht="15.75">
      <c r="A1108" s="96"/>
      <c r="B1108" s="98"/>
      <c r="C1108" s="92"/>
      <c r="D1108" s="92"/>
      <c r="E1108" s="92"/>
      <c r="F1108" s="92"/>
      <c r="G1108" s="92"/>
      <c r="H1108" s="92"/>
    </row>
    <row r="1109" spans="1:8" ht="25.5">
      <c r="A1109" s="96"/>
      <c r="B1109" s="99" t="s">
        <v>471</v>
      </c>
      <c r="C1109" s="92"/>
      <c r="D1109" s="92"/>
      <c r="E1109" s="92"/>
      <c r="F1109" s="92"/>
      <c r="G1109" s="92"/>
      <c r="H1109" s="92"/>
    </row>
    <row r="1110" spans="1:8" ht="15.75">
      <c r="A1110" s="96"/>
      <c r="B1110" s="100" t="s">
        <v>107</v>
      </c>
      <c r="C1110" s="92"/>
      <c r="D1110" s="98">
        <v>0</v>
      </c>
      <c r="E1110" s="98">
        <v>0</v>
      </c>
      <c r="F1110" s="98">
        <v>0</v>
      </c>
      <c r="G1110" s="98">
        <v>0</v>
      </c>
      <c r="H1110" s="98"/>
    </row>
    <row r="1111" spans="1:8" ht="31.5">
      <c r="A1111" s="96"/>
      <c r="B1111" s="101" t="s">
        <v>143</v>
      </c>
      <c r="C1111" s="98">
        <v>41760</v>
      </c>
      <c r="D1111" s="98">
        <v>1812626</v>
      </c>
      <c r="E1111" s="98">
        <v>7404</v>
      </c>
      <c r="F1111" s="98">
        <v>180000</v>
      </c>
      <c r="G1111" s="98"/>
      <c r="H1111" s="98">
        <v>4200</v>
      </c>
    </row>
    <row r="1112" spans="1:8" ht="15.75">
      <c r="A1112" s="102"/>
      <c r="B1112" s="103"/>
      <c r="C1112" s="105"/>
      <c r="D1112" s="104"/>
      <c r="E1112" s="105"/>
      <c r="F1112" s="104"/>
      <c r="G1112" s="104"/>
      <c r="H1112" s="105"/>
    </row>
    <row r="1113" spans="1:8" ht="15.75">
      <c r="A1113" s="102"/>
      <c r="B1113" s="103"/>
      <c r="C1113" s="104"/>
      <c r="D1113" s="104"/>
      <c r="E1113" s="104"/>
      <c r="F1113" s="104"/>
      <c r="G1113" s="104"/>
      <c r="H1113" s="104"/>
    </row>
    <row r="1120" spans="1:8" ht="18.75">
      <c r="A1120" s="93" t="s">
        <v>424</v>
      </c>
    </row>
    <row r="1121" spans="1:8" ht="15.75">
      <c r="A1121" s="94"/>
    </row>
    <row r="1122" spans="1:8" ht="31.5">
      <c r="A1122" s="95" t="s">
        <v>393</v>
      </c>
      <c r="B1122" s="95" t="s">
        <v>394</v>
      </c>
      <c r="C1122" s="95" t="s">
        <v>5</v>
      </c>
      <c r="D1122" s="95" t="s">
        <v>395</v>
      </c>
      <c r="E1122" s="95" t="s">
        <v>7</v>
      </c>
      <c r="F1122" s="95" t="s">
        <v>8</v>
      </c>
      <c r="G1122" s="95" t="s">
        <v>396</v>
      </c>
      <c r="H1122" s="95" t="s">
        <v>397</v>
      </c>
    </row>
    <row r="1123" spans="1:8" ht="15.75">
      <c r="A1123" s="92"/>
      <c r="B1123" s="92"/>
      <c r="C1123" s="92"/>
      <c r="D1123" s="92"/>
      <c r="E1123" s="92"/>
      <c r="F1123" s="92"/>
      <c r="G1123" s="92"/>
      <c r="H1123" s="92"/>
    </row>
    <row r="1124" spans="1:8" ht="15.75">
      <c r="A1124" s="96">
        <v>1</v>
      </c>
      <c r="B1124" s="97">
        <v>42430</v>
      </c>
      <c r="C1124" s="92">
        <v>3480</v>
      </c>
      <c r="D1124" s="113">
        <v>144527</v>
      </c>
      <c r="E1124" s="92">
        <v>815</v>
      </c>
      <c r="F1124" s="92">
        <v>25000</v>
      </c>
      <c r="G1124" s="92">
        <v>19179</v>
      </c>
      <c r="H1124" s="92"/>
    </row>
    <row r="1125" spans="1:8" ht="15.75">
      <c r="A1125" s="96"/>
      <c r="B1125" s="92"/>
      <c r="C1125" s="81"/>
      <c r="D1125" s="81"/>
      <c r="E1125" s="92"/>
      <c r="F1125" s="92"/>
      <c r="G1125" s="92"/>
      <c r="H1125" s="92"/>
    </row>
    <row r="1126" spans="1:8" ht="15.75">
      <c r="A1126" s="96">
        <v>2</v>
      </c>
      <c r="B1126" s="97">
        <v>42461</v>
      </c>
      <c r="C1126" s="92">
        <v>3480</v>
      </c>
      <c r="D1126" s="113">
        <v>144527</v>
      </c>
      <c r="E1126" s="92">
        <v>815</v>
      </c>
      <c r="F1126" s="92">
        <v>25000</v>
      </c>
      <c r="G1126" s="92">
        <v>19179</v>
      </c>
      <c r="H1126" s="92"/>
    </row>
    <row r="1127" spans="1:8" ht="15.75">
      <c r="A1127" s="96"/>
      <c r="B1127" s="92"/>
      <c r="C1127" s="92"/>
      <c r="D1127" s="92"/>
      <c r="E1127" s="92"/>
      <c r="F1127" s="92"/>
      <c r="G1127" s="92"/>
      <c r="H1127" s="92"/>
    </row>
    <row r="1128" spans="1:8" ht="15.75">
      <c r="A1128" s="96">
        <v>3</v>
      </c>
      <c r="B1128" s="97">
        <v>42491</v>
      </c>
      <c r="C1128" s="92">
        <v>3480</v>
      </c>
      <c r="D1128" s="113">
        <v>144527</v>
      </c>
      <c r="E1128" s="92">
        <v>815</v>
      </c>
      <c r="F1128" s="92">
        <v>25000</v>
      </c>
      <c r="G1128" s="92">
        <v>19179</v>
      </c>
      <c r="H1128" s="92"/>
    </row>
    <row r="1129" spans="1:8" ht="15.75">
      <c r="A1129" s="96"/>
      <c r="B1129" s="92"/>
      <c r="C1129" s="81"/>
      <c r="D1129" s="81"/>
      <c r="E1129" s="92"/>
      <c r="F1129" s="92"/>
      <c r="G1129" s="92"/>
      <c r="H1129" s="92"/>
    </row>
    <row r="1130" spans="1:8" ht="15.75">
      <c r="A1130" s="96">
        <v>4</v>
      </c>
      <c r="B1130" s="97">
        <v>42522</v>
      </c>
      <c r="C1130" s="92">
        <v>3480</v>
      </c>
      <c r="D1130" s="113">
        <v>148363</v>
      </c>
      <c r="E1130" s="92"/>
      <c r="F1130" s="92">
        <v>25000</v>
      </c>
      <c r="G1130" s="92">
        <v>19179</v>
      </c>
      <c r="H1130" s="92"/>
    </row>
    <row r="1131" spans="1:8" ht="15.75">
      <c r="A1131" s="96"/>
      <c r="B1131" s="92"/>
      <c r="C1131" s="92"/>
      <c r="E1131" s="92"/>
      <c r="F1131" s="92"/>
      <c r="G1131" s="92"/>
      <c r="H1131" s="92"/>
    </row>
    <row r="1132" spans="1:8" ht="15.75">
      <c r="A1132" s="96">
        <v>5</v>
      </c>
      <c r="B1132" s="97">
        <v>42552</v>
      </c>
      <c r="C1132" s="92">
        <v>3480</v>
      </c>
      <c r="D1132" s="92">
        <v>152683</v>
      </c>
      <c r="E1132" s="92"/>
      <c r="F1132" s="92">
        <v>25000</v>
      </c>
      <c r="G1132" s="92">
        <v>19755</v>
      </c>
      <c r="H1132" s="92">
        <v>2100</v>
      </c>
    </row>
    <row r="1133" spans="1:8" ht="15.75">
      <c r="A1133" s="96"/>
      <c r="B1133" s="92"/>
      <c r="C1133" s="81"/>
      <c r="D1133" s="92"/>
      <c r="E1133" s="92"/>
      <c r="F1133" s="92"/>
      <c r="G1133" s="92"/>
      <c r="H1133" s="92"/>
    </row>
    <row r="1134" spans="1:8" ht="15.75">
      <c r="A1134" s="96">
        <v>6</v>
      </c>
      <c r="B1134" s="97">
        <v>42583</v>
      </c>
      <c r="C1134" s="92">
        <v>3480</v>
      </c>
      <c r="D1134" s="92">
        <v>152683</v>
      </c>
      <c r="E1134" s="92"/>
      <c r="F1134" s="92">
        <v>25000</v>
      </c>
      <c r="G1134" s="92">
        <v>19755</v>
      </c>
      <c r="H1134" s="92"/>
    </row>
    <row r="1135" spans="1:8" ht="15.75">
      <c r="A1135" s="96"/>
      <c r="B1135" s="92"/>
      <c r="C1135" s="92"/>
      <c r="D1135" s="92"/>
      <c r="E1135" s="92"/>
      <c r="F1135" s="92"/>
      <c r="G1135" s="92"/>
      <c r="H1135" s="92"/>
    </row>
    <row r="1136" spans="1:8" ht="15.75">
      <c r="A1136" s="96">
        <v>7</v>
      </c>
      <c r="B1136" s="97">
        <v>42614</v>
      </c>
      <c r="C1136" s="92">
        <v>3480</v>
      </c>
      <c r="D1136" s="92">
        <v>152683</v>
      </c>
      <c r="E1136" s="92"/>
      <c r="F1136" s="92">
        <v>25000</v>
      </c>
      <c r="G1136" s="92">
        <v>19755</v>
      </c>
      <c r="H1136" s="92"/>
    </row>
    <row r="1137" spans="1:8" ht="15.75">
      <c r="A1137" s="96"/>
      <c r="B1137" s="92"/>
      <c r="C1137" s="81"/>
      <c r="D1137" s="92"/>
      <c r="E1137" s="92"/>
      <c r="F1137" s="92"/>
      <c r="G1137" s="92"/>
      <c r="H1137" s="92"/>
    </row>
    <row r="1138" spans="1:8" ht="15.75">
      <c r="A1138" s="96">
        <v>8</v>
      </c>
      <c r="B1138" s="97">
        <v>42644</v>
      </c>
      <c r="C1138" s="92">
        <v>3480</v>
      </c>
      <c r="D1138" s="92">
        <v>152683</v>
      </c>
      <c r="E1138" s="92"/>
      <c r="F1138" s="92">
        <v>25000</v>
      </c>
      <c r="G1138" s="92">
        <v>19755</v>
      </c>
      <c r="H1138" s="92"/>
    </row>
    <row r="1139" spans="1:8" ht="15.75">
      <c r="A1139" s="96"/>
      <c r="B1139" s="92"/>
      <c r="C1139" s="92"/>
      <c r="D1139" s="92"/>
      <c r="E1139" s="92"/>
      <c r="F1139" s="92"/>
      <c r="G1139" s="92"/>
      <c r="H1139" s="92"/>
    </row>
    <row r="1140" spans="1:8" ht="15.75">
      <c r="A1140" s="96">
        <v>9</v>
      </c>
      <c r="B1140" s="97">
        <v>42675</v>
      </c>
      <c r="C1140" s="92">
        <v>3480</v>
      </c>
      <c r="D1140" s="92">
        <v>152683</v>
      </c>
      <c r="E1140" s="92"/>
      <c r="F1140" s="92">
        <v>25000</v>
      </c>
      <c r="G1140" s="92">
        <v>19755</v>
      </c>
      <c r="H1140" s="92"/>
    </row>
    <row r="1141" spans="1:8" ht="15.75">
      <c r="A1141" s="96"/>
      <c r="B1141" s="92"/>
      <c r="C1141" s="81"/>
      <c r="D1141" s="92"/>
      <c r="E1141" s="92"/>
      <c r="F1141" s="92"/>
      <c r="G1141" s="92"/>
      <c r="H1141" s="92"/>
    </row>
    <row r="1142" spans="1:8" ht="15.75">
      <c r="A1142" s="96">
        <v>10</v>
      </c>
      <c r="B1142" s="97">
        <v>42705</v>
      </c>
      <c r="C1142" s="92">
        <v>3480</v>
      </c>
      <c r="D1142" s="92">
        <v>152683</v>
      </c>
      <c r="E1142" s="92"/>
      <c r="F1142" s="92">
        <v>25000</v>
      </c>
      <c r="G1142" s="92">
        <v>19755</v>
      </c>
      <c r="H1142" s="92"/>
    </row>
    <row r="1143" spans="1:8" ht="15.75">
      <c r="A1143" s="96"/>
      <c r="B1143" s="92"/>
      <c r="C1143" s="92"/>
      <c r="D1143" s="92"/>
      <c r="E1143" s="92"/>
      <c r="F1143" s="92"/>
      <c r="G1143" s="92"/>
      <c r="H1143" s="92"/>
    </row>
    <row r="1144" spans="1:8" ht="15.75">
      <c r="A1144" s="96">
        <v>11</v>
      </c>
      <c r="B1144" s="97">
        <v>42736</v>
      </c>
      <c r="C1144" s="92">
        <v>3480</v>
      </c>
      <c r="D1144" s="92">
        <v>157292</v>
      </c>
      <c r="E1144" s="92"/>
      <c r="F1144" s="92"/>
      <c r="G1144" s="92">
        <v>20000</v>
      </c>
      <c r="H1144" s="92">
        <v>2100</v>
      </c>
    </row>
    <row r="1145" spans="1:8" ht="15.75">
      <c r="A1145" s="96"/>
      <c r="B1145" s="92"/>
      <c r="C1145" s="81"/>
      <c r="D1145" s="92"/>
      <c r="E1145" s="92"/>
      <c r="F1145" s="92"/>
      <c r="G1145" s="92"/>
      <c r="H1145" s="92"/>
    </row>
    <row r="1146" spans="1:8" ht="15.75">
      <c r="A1146" s="96">
        <v>12</v>
      </c>
      <c r="B1146" s="97">
        <v>42767</v>
      </c>
      <c r="C1146" s="92">
        <v>3480</v>
      </c>
      <c r="D1146" s="92">
        <v>157292</v>
      </c>
      <c r="E1146" s="92"/>
      <c r="F1146" s="92"/>
      <c r="G1146" s="92">
        <v>20000</v>
      </c>
      <c r="H1146" s="92"/>
    </row>
    <row r="1147" spans="1:8" ht="15.75">
      <c r="A1147" s="96"/>
      <c r="B1147" s="92"/>
      <c r="C1147" s="92"/>
      <c r="D1147" s="92"/>
      <c r="E1147" s="92"/>
      <c r="F1147" s="92"/>
      <c r="G1147" s="92"/>
      <c r="H1147" s="92"/>
    </row>
    <row r="1148" spans="1:8" ht="15.75">
      <c r="A1148" s="96"/>
      <c r="B1148" s="98" t="s">
        <v>107</v>
      </c>
      <c r="C1148" s="98">
        <v>41760</v>
      </c>
      <c r="D1148" s="98">
        <v>1812626</v>
      </c>
      <c r="E1148" s="98">
        <v>2445</v>
      </c>
      <c r="F1148" s="98">
        <v>250000</v>
      </c>
      <c r="G1148" s="98">
        <v>235246</v>
      </c>
      <c r="H1148" s="98">
        <v>4200</v>
      </c>
    </row>
    <row r="1149" spans="1:8" ht="15.75">
      <c r="A1149" s="96"/>
      <c r="B1149" s="98"/>
      <c r="C1149" s="92"/>
      <c r="D1149" s="92"/>
      <c r="E1149" s="92"/>
      <c r="F1149" s="92"/>
      <c r="G1149" s="92"/>
      <c r="H1149" s="92"/>
    </row>
    <row r="1150" spans="1:8" ht="25.5">
      <c r="A1150" s="96"/>
      <c r="B1150" s="99" t="s">
        <v>470</v>
      </c>
      <c r="C1150" s="92"/>
      <c r="D1150" s="92"/>
      <c r="E1150" s="92"/>
      <c r="F1150" s="92"/>
      <c r="G1150" s="92"/>
      <c r="H1150" s="92"/>
    </row>
    <row r="1151" spans="1:8" ht="15.75">
      <c r="A1151" s="96"/>
      <c r="B1151" s="100" t="s">
        <v>107</v>
      </c>
      <c r="C1151" s="98">
        <v>0</v>
      </c>
      <c r="D1151" s="98">
        <v>0</v>
      </c>
      <c r="E1151" s="98">
        <v>0</v>
      </c>
      <c r="F1151" s="98">
        <v>0</v>
      </c>
      <c r="G1151" s="98">
        <v>0</v>
      </c>
      <c r="H1151" s="98">
        <v>0</v>
      </c>
    </row>
    <row r="1152" spans="1:8" ht="31.5">
      <c r="A1152" s="96"/>
      <c r="B1152" s="101" t="s">
        <v>143</v>
      </c>
      <c r="C1152" s="98">
        <v>41760</v>
      </c>
      <c r="D1152" s="98">
        <v>1812626</v>
      </c>
      <c r="E1152" s="98">
        <v>2445</v>
      </c>
      <c r="F1152" s="98">
        <v>250000</v>
      </c>
      <c r="G1152" s="98">
        <v>235246</v>
      </c>
      <c r="H1152" s="98">
        <v>4200</v>
      </c>
    </row>
    <row r="1153" spans="1:8" ht="15.75">
      <c r="A1153" s="102"/>
      <c r="B1153" s="103"/>
      <c r="C1153" s="105"/>
      <c r="D1153" s="104"/>
      <c r="E1153" s="105"/>
      <c r="F1153" s="104"/>
      <c r="G1153" s="104"/>
      <c r="H1153" s="105"/>
    </row>
    <row r="1154" spans="1:8" ht="15.75">
      <c r="A1154" s="102"/>
      <c r="B1154" s="103"/>
      <c r="C1154" s="104"/>
      <c r="D1154" s="104"/>
      <c r="E1154" s="104"/>
      <c r="F1154" s="104"/>
      <c r="G1154" s="104"/>
      <c r="H1154" s="104"/>
    </row>
    <row r="1158" spans="1:8" ht="18.75">
      <c r="A1158" s="93" t="s">
        <v>425</v>
      </c>
    </row>
    <row r="1159" spans="1:8" ht="15.75">
      <c r="A1159" s="94"/>
    </row>
    <row r="1160" spans="1:8" ht="31.5">
      <c r="A1160" s="95" t="s">
        <v>393</v>
      </c>
      <c r="B1160" s="95" t="s">
        <v>394</v>
      </c>
      <c r="C1160" s="95" t="s">
        <v>5</v>
      </c>
      <c r="D1160" s="95" t="s">
        <v>395</v>
      </c>
      <c r="E1160" s="95" t="s">
        <v>7</v>
      </c>
      <c r="F1160" s="95" t="s">
        <v>8</v>
      </c>
      <c r="G1160" s="95" t="s">
        <v>396</v>
      </c>
      <c r="H1160" s="95" t="s">
        <v>397</v>
      </c>
    </row>
    <row r="1161" spans="1:8" ht="15.75">
      <c r="A1161" s="92"/>
      <c r="B1161" s="92"/>
      <c r="C1161" s="92"/>
      <c r="D1161" s="92"/>
      <c r="E1161" s="92"/>
      <c r="F1161" s="92"/>
      <c r="G1161" s="92"/>
      <c r="H1161" s="92"/>
    </row>
    <row r="1162" spans="1:8" ht="15.75">
      <c r="A1162" s="96">
        <v>1</v>
      </c>
      <c r="B1162" s="97">
        <v>42430</v>
      </c>
      <c r="C1162" s="92"/>
      <c r="D1162" s="113">
        <v>140207</v>
      </c>
      <c r="E1162" s="117">
        <v>238</v>
      </c>
      <c r="F1162" s="92">
        <v>19000</v>
      </c>
      <c r="G1162" s="92">
        <v>6393</v>
      </c>
      <c r="H1162" s="92"/>
    </row>
    <row r="1163" spans="1:8" ht="15.75">
      <c r="A1163" s="96"/>
      <c r="B1163" s="92"/>
      <c r="C1163" s="81"/>
      <c r="D1163" s="81"/>
      <c r="E1163" s="117"/>
      <c r="F1163" s="92"/>
      <c r="G1163" s="92"/>
      <c r="H1163" s="92"/>
    </row>
    <row r="1164" spans="1:8" ht="15.75">
      <c r="A1164" s="96">
        <v>2</v>
      </c>
      <c r="B1164" s="97">
        <v>42461</v>
      </c>
      <c r="C1164" s="92"/>
      <c r="D1164" s="113">
        <v>140207</v>
      </c>
      <c r="E1164" s="117">
        <v>238</v>
      </c>
      <c r="F1164" s="92">
        <v>19000</v>
      </c>
      <c r="G1164" s="92">
        <v>6393</v>
      </c>
      <c r="H1164" s="92"/>
    </row>
    <row r="1165" spans="1:8" ht="15.75">
      <c r="A1165" s="96"/>
      <c r="B1165" s="92"/>
      <c r="C1165" s="92"/>
      <c r="D1165" s="92"/>
      <c r="E1165" s="117"/>
      <c r="F1165" s="92"/>
      <c r="G1165" s="92"/>
      <c r="H1165" s="92"/>
    </row>
    <row r="1166" spans="1:8" ht="15.75">
      <c r="A1166" s="96">
        <v>3</v>
      </c>
      <c r="B1166" s="97">
        <v>42491</v>
      </c>
      <c r="C1166" s="92"/>
      <c r="D1166" s="113">
        <v>140207</v>
      </c>
      <c r="E1166" s="117">
        <v>238</v>
      </c>
      <c r="F1166" s="92">
        <v>19000</v>
      </c>
      <c r="G1166" s="92">
        <v>6393</v>
      </c>
      <c r="H1166" s="92"/>
    </row>
    <row r="1167" spans="1:8" ht="15.75">
      <c r="A1167" s="96"/>
      <c r="B1167" s="92"/>
      <c r="C1167" s="81"/>
      <c r="D1167" s="81"/>
      <c r="E1167" s="117"/>
      <c r="F1167" s="92"/>
      <c r="G1167" s="92"/>
      <c r="H1167" s="92"/>
    </row>
    <row r="1168" spans="1:8" ht="15.75">
      <c r="A1168" s="96">
        <v>4</v>
      </c>
      <c r="B1168" s="97">
        <v>42522</v>
      </c>
      <c r="C1168" s="92"/>
      <c r="D1168" s="113">
        <v>144043</v>
      </c>
      <c r="E1168" s="117">
        <v>238</v>
      </c>
      <c r="F1168" s="92">
        <v>19000</v>
      </c>
      <c r="G1168" s="92">
        <v>6393</v>
      </c>
      <c r="H1168" s="92"/>
    </row>
    <row r="1169" spans="1:8" ht="15.75">
      <c r="A1169" s="96"/>
      <c r="B1169" s="92"/>
      <c r="C1169" s="92"/>
      <c r="E1169" s="117"/>
      <c r="F1169" s="92"/>
      <c r="G1169" s="92"/>
      <c r="H1169" s="92"/>
    </row>
    <row r="1170" spans="1:8" ht="15.75">
      <c r="A1170" s="96">
        <v>5</v>
      </c>
      <c r="B1170" s="97">
        <v>42552</v>
      </c>
      <c r="C1170" s="92"/>
      <c r="D1170" s="92">
        <v>148363</v>
      </c>
      <c r="E1170" s="117">
        <v>238</v>
      </c>
      <c r="F1170" s="92">
        <v>19000</v>
      </c>
      <c r="G1170" s="92">
        <v>6585</v>
      </c>
      <c r="H1170" s="92">
        <v>2100</v>
      </c>
    </row>
    <row r="1171" spans="1:8" ht="15.75">
      <c r="A1171" s="96"/>
      <c r="B1171" s="92"/>
      <c r="C1171" s="81"/>
      <c r="D1171" s="92"/>
      <c r="E1171" s="117"/>
      <c r="F1171" s="92"/>
      <c r="G1171" s="92"/>
      <c r="H1171" s="92"/>
    </row>
    <row r="1172" spans="1:8" ht="15.75">
      <c r="A1172" s="96">
        <v>6</v>
      </c>
      <c r="B1172" s="97">
        <v>42583</v>
      </c>
      <c r="C1172" s="92"/>
      <c r="D1172" s="92">
        <v>148363</v>
      </c>
      <c r="E1172" s="117">
        <v>238</v>
      </c>
      <c r="F1172" s="92">
        <v>19000</v>
      </c>
      <c r="G1172" s="92">
        <v>6585</v>
      </c>
      <c r="H1172" s="92"/>
    </row>
    <row r="1173" spans="1:8" ht="15.75">
      <c r="A1173" s="96"/>
      <c r="B1173" s="92"/>
      <c r="C1173" s="92"/>
      <c r="D1173" s="92"/>
      <c r="E1173" s="117"/>
      <c r="F1173" s="92"/>
      <c r="G1173" s="92"/>
      <c r="H1173" s="92"/>
    </row>
    <row r="1174" spans="1:8" ht="15.75">
      <c r="A1174" s="96">
        <v>7</v>
      </c>
      <c r="B1174" s="97">
        <v>42614</v>
      </c>
      <c r="C1174" s="92"/>
      <c r="D1174" s="92">
        <v>148363</v>
      </c>
      <c r="E1174" s="117">
        <v>238</v>
      </c>
      <c r="F1174" s="92">
        <v>19000</v>
      </c>
      <c r="G1174" s="92">
        <v>6585</v>
      </c>
      <c r="H1174" s="92"/>
    </row>
    <row r="1175" spans="1:8" ht="15.75">
      <c r="A1175" s="96"/>
      <c r="B1175" s="92"/>
      <c r="C1175" s="81"/>
      <c r="D1175" s="92"/>
      <c r="E1175" s="117"/>
      <c r="F1175" s="92"/>
      <c r="G1175" s="92"/>
      <c r="H1175" s="92"/>
    </row>
    <row r="1176" spans="1:8" ht="15.75">
      <c r="A1176" s="96">
        <v>8</v>
      </c>
      <c r="B1176" s="97">
        <v>42644</v>
      </c>
      <c r="C1176" s="92"/>
      <c r="D1176" s="92">
        <v>148363</v>
      </c>
      <c r="E1176" s="117">
        <v>238</v>
      </c>
      <c r="F1176" s="92">
        <v>19000</v>
      </c>
      <c r="G1176" s="92">
        <v>6585</v>
      </c>
      <c r="H1176" s="92"/>
    </row>
    <row r="1177" spans="1:8" ht="15.75">
      <c r="A1177" s="96"/>
      <c r="B1177" s="92"/>
      <c r="C1177" s="92"/>
      <c r="D1177" s="92"/>
      <c r="E1177" s="117"/>
      <c r="F1177" s="92"/>
      <c r="G1177" s="92"/>
      <c r="H1177" s="92"/>
    </row>
    <row r="1178" spans="1:8" ht="15.75">
      <c r="A1178" s="96">
        <v>9</v>
      </c>
      <c r="B1178" s="97">
        <v>42675</v>
      </c>
      <c r="C1178" s="92"/>
      <c r="D1178" s="92">
        <v>148363</v>
      </c>
      <c r="E1178" s="117">
        <v>238</v>
      </c>
      <c r="F1178" s="92">
        <v>19000</v>
      </c>
      <c r="G1178" s="92">
        <v>6585</v>
      </c>
      <c r="H1178" s="92"/>
    </row>
    <row r="1179" spans="1:8" ht="15.75">
      <c r="A1179" s="96"/>
      <c r="B1179" s="92"/>
      <c r="C1179" s="81"/>
      <c r="D1179" s="92"/>
      <c r="E1179" s="117"/>
      <c r="F1179" s="92"/>
      <c r="G1179" s="92"/>
      <c r="H1179" s="92"/>
    </row>
    <row r="1180" spans="1:8" ht="15.75">
      <c r="A1180" s="96">
        <v>10</v>
      </c>
      <c r="B1180" s="97">
        <v>42705</v>
      </c>
      <c r="C1180" s="92"/>
      <c r="D1180" s="92">
        <v>148363</v>
      </c>
      <c r="E1180" s="117">
        <v>238</v>
      </c>
      <c r="F1180" s="92">
        <v>19000</v>
      </c>
      <c r="G1180" s="92">
        <v>6585</v>
      </c>
      <c r="H1180" s="92"/>
    </row>
    <row r="1181" spans="1:8" ht="15.75">
      <c r="A1181" s="96"/>
      <c r="B1181" s="92"/>
      <c r="C1181" s="92"/>
      <c r="D1181" s="92"/>
      <c r="E1181" s="117"/>
      <c r="F1181" s="92"/>
      <c r="G1181" s="92"/>
      <c r="H1181" s="92"/>
    </row>
    <row r="1182" spans="1:8" ht="15.75">
      <c r="A1182" s="96">
        <v>11</v>
      </c>
      <c r="B1182" s="97">
        <v>42736</v>
      </c>
      <c r="C1182" s="92">
        <v>3480</v>
      </c>
      <c r="D1182" s="92">
        <v>156452</v>
      </c>
      <c r="E1182" s="117">
        <v>238</v>
      </c>
      <c r="F1182" s="92"/>
      <c r="G1182" s="92">
        <v>7000</v>
      </c>
      <c r="H1182" s="92">
        <v>2100</v>
      </c>
    </row>
    <row r="1183" spans="1:8" ht="15.75">
      <c r="A1183" s="96"/>
      <c r="B1183" s="92"/>
      <c r="C1183" s="81"/>
      <c r="D1183" s="92"/>
      <c r="E1183" s="117"/>
      <c r="F1183" s="92"/>
      <c r="G1183" s="92"/>
      <c r="H1183" s="92"/>
    </row>
    <row r="1184" spans="1:8" ht="15.75">
      <c r="A1184" s="96">
        <v>12</v>
      </c>
      <c r="B1184" s="97">
        <v>42767</v>
      </c>
      <c r="C1184" s="92">
        <v>3480</v>
      </c>
      <c r="D1184" s="92">
        <v>156452</v>
      </c>
      <c r="E1184" s="117">
        <v>238</v>
      </c>
      <c r="F1184" s="92"/>
      <c r="G1184" s="92">
        <v>7000</v>
      </c>
      <c r="H1184" s="92"/>
    </row>
    <row r="1185" spans="1:8" ht="15.75">
      <c r="A1185" s="96"/>
      <c r="B1185" s="92"/>
      <c r="C1185" s="92"/>
      <c r="D1185" s="92"/>
      <c r="E1185" s="92"/>
      <c r="F1185" s="92"/>
      <c r="G1185" s="92"/>
      <c r="H1185" s="92"/>
    </row>
    <row r="1186" spans="1:8" ht="15.75">
      <c r="A1186" s="96"/>
      <c r="B1186" s="98" t="s">
        <v>107</v>
      </c>
      <c r="C1186" s="98">
        <v>6960</v>
      </c>
      <c r="D1186" s="98">
        <v>1767746</v>
      </c>
      <c r="E1186" s="118">
        <v>2856</v>
      </c>
      <c r="F1186" s="98">
        <v>190000</v>
      </c>
      <c r="G1186" s="98">
        <v>79082</v>
      </c>
      <c r="H1186" s="98">
        <v>4200</v>
      </c>
    </row>
    <row r="1187" spans="1:8" ht="15.75">
      <c r="A1187" s="96"/>
      <c r="B1187" s="98"/>
      <c r="C1187" s="92"/>
      <c r="D1187" s="92"/>
      <c r="E1187" s="92"/>
      <c r="F1187" s="92"/>
      <c r="G1187" s="92"/>
      <c r="H1187" s="92"/>
    </row>
    <row r="1188" spans="1:8" ht="25.5">
      <c r="A1188" s="96"/>
      <c r="B1188" s="99" t="s">
        <v>470</v>
      </c>
      <c r="C1188" s="92"/>
      <c r="D1188" s="92"/>
      <c r="E1188" s="92"/>
      <c r="F1188" s="92"/>
      <c r="G1188" s="92"/>
      <c r="H1188" s="92"/>
    </row>
    <row r="1189" spans="1:8" ht="15.75">
      <c r="A1189" s="96"/>
      <c r="B1189" s="100" t="s">
        <v>107</v>
      </c>
      <c r="C1189" s="92"/>
      <c r="D1189" s="98">
        <v>0</v>
      </c>
      <c r="E1189" s="98"/>
      <c r="F1189" s="98">
        <v>0</v>
      </c>
      <c r="G1189" s="98">
        <v>0</v>
      </c>
      <c r="H1189" s="98"/>
    </row>
    <row r="1190" spans="1:8" ht="31.5">
      <c r="A1190" s="96"/>
      <c r="B1190" s="101" t="s">
        <v>143</v>
      </c>
      <c r="C1190" s="98">
        <v>6960</v>
      </c>
      <c r="D1190" s="98">
        <v>1767746</v>
      </c>
      <c r="E1190" s="118">
        <v>2856</v>
      </c>
      <c r="F1190" s="98">
        <v>190000</v>
      </c>
      <c r="G1190" s="98"/>
      <c r="H1190" s="98">
        <v>4200</v>
      </c>
    </row>
    <row r="1191" spans="1:8" ht="15.75">
      <c r="A1191" s="102"/>
      <c r="B1191" s="103"/>
      <c r="C1191" s="105"/>
      <c r="D1191" s="104"/>
      <c r="E1191" s="105"/>
      <c r="F1191" s="104"/>
      <c r="G1191" s="104"/>
      <c r="H1191" s="105"/>
    </row>
    <row r="1192" spans="1:8" ht="15.75">
      <c r="A1192" s="102"/>
      <c r="B1192" s="103"/>
      <c r="C1192" s="104"/>
      <c r="D1192" s="104"/>
      <c r="E1192" s="104"/>
      <c r="F1192" s="104"/>
      <c r="G1192" s="104"/>
      <c r="H1192" s="104"/>
    </row>
    <row r="1196" spans="1:8" ht="18.75">
      <c r="A1196" s="93" t="s">
        <v>485</v>
      </c>
    </row>
    <row r="1197" spans="1:8" ht="15.75">
      <c r="A1197" s="94"/>
    </row>
    <row r="1198" spans="1:8" ht="31.5">
      <c r="A1198" s="95" t="s">
        <v>393</v>
      </c>
      <c r="B1198" s="95" t="s">
        <v>394</v>
      </c>
      <c r="C1198" s="95" t="s">
        <v>5</v>
      </c>
      <c r="D1198" s="95" t="s">
        <v>395</v>
      </c>
      <c r="E1198" s="95" t="s">
        <v>7</v>
      </c>
      <c r="F1198" s="95" t="s">
        <v>8</v>
      </c>
      <c r="G1198" s="95" t="s">
        <v>396</v>
      </c>
      <c r="H1198" s="95" t="s">
        <v>397</v>
      </c>
    </row>
    <row r="1199" spans="1:8" ht="15.75">
      <c r="A1199" s="92"/>
      <c r="B1199" s="92"/>
      <c r="C1199" s="92"/>
      <c r="D1199" s="92"/>
      <c r="E1199" s="92"/>
      <c r="F1199" s="92"/>
      <c r="G1199" s="92"/>
      <c r="H1199" s="92"/>
    </row>
    <row r="1200" spans="1:8" ht="15.75">
      <c r="A1200" s="96">
        <v>1</v>
      </c>
      <c r="B1200" s="97">
        <v>42430</v>
      </c>
      <c r="C1200" s="92"/>
      <c r="D1200" s="113"/>
      <c r="E1200" s="92"/>
      <c r="F1200" s="92"/>
      <c r="G1200" s="92"/>
      <c r="H1200" s="92"/>
    </row>
    <row r="1201" spans="1:8" ht="15.75">
      <c r="A1201" s="96"/>
      <c r="B1201" s="92"/>
      <c r="C1201" s="81"/>
      <c r="D1201" s="81"/>
      <c r="E1201" s="92"/>
      <c r="F1201" s="92"/>
      <c r="G1201" s="92"/>
      <c r="H1201" s="92"/>
    </row>
    <row r="1202" spans="1:8" ht="15.75">
      <c r="A1202" s="96">
        <v>2</v>
      </c>
      <c r="B1202" s="97">
        <v>42461</v>
      </c>
      <c r="C1202" s="92"/>
      <c r="D1202" s="113"/>
      <c r="E1202" s="92"/>
      <c r="F1202" s="92"/>
      <c r="G1202" s="92"/>
      <c r="H1202" s="92"/>
    </row>
    <row r="1203" spans="1:8" ht="15.75">
      <c r="A1203" s="96"/>
      <c r="B1203" s="92"/>
      <c r="C1203" s="92"/>
      <c r="D1203" s="92"/>
      <c r="E1203" s="92"/>
      <c r="F1203" s="92"/>
      <c r="G1203" s="92"/>
      <c r="H1203" s="92"/>
    </row>
    <row r="1204" spans="1:8" ht="15.75">
      <c r="A1204" s="96">
        <v>3</v>
      </c>
      <c r="B1204" s="97">
        <v>42491</v>
      </c>
      <c r="C1204" s="92"/>
      <c r="D1204" s="113"/>
      <c r="E1204" s="92"/>
      <c r="F1204" s="92"/>
      <c r="G1204" s="92"/>
      <c r="H1204" s="92"/>
    </row>
    <row r="1205" spans="1:8" ht="15.75">
      <c r="A1205" s="96"/>
      <c r="B1205" s="92"/>
      <c r="C1205" s="81"/>
      <c r="D1205" s="81"/>
      <c r="E1205" s="92"/>
      <c r="F1205" s="92"/>
      <c r="G1205" s="92"/>
      <c r="H1205" s="92"/>
    </row>
    <row r="1206" spans="1:8" ht="15.75">
      <c r="A1206" s="96">
        <v>4</v>
      </c>
      <c r="B1206" s="97">
        <v>42522</v>
      </c>
      <c r="C1206" s="92"/>
      <c r="D1206" s="113"/>
      <c r="E1206" s="92"/>
      <c r="F1206" s="92"/>
      <c r="G1206" s="92"/>
      <c r="H1206" s="92"/>
    </row>
    <row r="1207" spans="1:8" ht="15.75">
      <c r="A1207" s="96"/>
      <c r="B1207" s="92"/>
      <c r="C1207" s="92"/>
      <c r="E1207" s="92"/>
      <c r="F1207" s="92"/>
      <c r="G1207" s="92"/>
      <c r="H1207" s="92"/>
    </row>
    <row r="1208" spans="1:8" ht="15.75">
      <c r="A1208" s="96">
        <v>5</v>
      </c>
      <c r="B1208" s="97">
        <v>42552</v>
      </c>
      <c r="C1208" s="92"/>
      <c r="D1208" s="92"/>
      <c r="E1208" s="92"/>
      <c r="F1208" s="92"/>
      <c r="G1208" s="92"/>
      <c r="H1208" s="92"/>
    </row>
    <row r="1209" spans="1:8" ht="15.75">
      <c r="A1209" s="96"/>
      <c r="B1209" s="92"/>
      <c r="C1209" s="81"/>
      <c r="D1209" s="92"/>
      <c r="E1209" s="92"/>
      <c r="F1209" s="92"/>
      <c r="G1209" s="92"/>
      <c r="H1209" s="92"/>
    </row>
    <row r="1210" spans="1:8" ht="15.75">
      <c r="A1210" s="96">
        <v>6</v>
      </c>
      <c r="B1210" s="97">
        <v>42583</v>
      </c>
      <c r="C1210" s="92"/>
      <c r="D1210" s="92"/>
      <c r="E1210" s="92"/>
      <c r="F1210" s="92"/>
      <c r="G1210" s="92"/>
      <c r="H1210" s="92"/>
    </row>
    <row r="1211" spans="1:8" ht="15.75">
      <c r="A1211" s="96"/>
      <c r="B1211" s="92"/>
      <c r="C1211" s="92"/>
      <c r="D1211" s="92"/>
      <c r="E1211" s="92"/>
      <c r="F1211" s="92"/>
      <c r="G1211" s="92"/>
      <c r="H1211" s="92"/>
    </row>
    <row r="1212" spans="1:8" ht="15.75">
      <c r="A1212" s="96">
        <v>7</v>
      </c>
      <c r="B1212" s="97">
        <v>42614</v>
      </c>
      <c r="C1212" s="92"/>
      <c r="D1212" s="92"/>
      <c r="E1212" s="92"/>
      <c r="F1212" s="92"/>
      <c r="G1212" s="92"/>
      <c r="H1212" s="92"/>
    </row>
    <row r="1213" spans="1:8" ht="15.75">
      <c r="A1213" s="96"/>
      <c r="B1213" s="92"/>
      <c r="C1213" s="81"/>
      <c r="D1213" s="92"/>
      <c r="E1213" s="92"/>
      <c r="F1213" s="92"/>
      <c r="G1213" s="92"/>
      <c r="H1213" s="92"/>
    </row>
    <row r="1214" spans="1:8" ht="15.75">
      <c r="A1214" s="96">
        <v>8</v>
      </c>
      <c r="B1214" s="97">
        <v>42644</v>
      </c>
      <c r="C1214" s="92"/>
      <c r="D1214" s="92"/>
      <c r="E1214" s="92"/>
      <c r="F1214" s="92"/>
      <c r="G1214" s="92"/>
      <c r="H1214" s="92"/>
    </row>
    <row r="1215" spans="1:8" ht="15.75">
      <c r="A1215" s="96"/>
      <c r="B1215" s="92"/>
      <c r="C1215" s="92"/>
      <c r="D1215" s="92"/>
      <c r="E1215" s="92"/>
      <c r="F1215" s="92"/>
      <c r="G1215" s="92"/>
      <c r="H1215" s="92"/>
    </row>
    <row r="1216" spans="1:8" ht="15.75">
      <c r="A1216" s="96">
        <v>9</v>
      </c>
      <c r="B1216" s="97">
        <v>42675</v>
      </c>
      <c r="C1216" s="92"/>
      <c r="D1216" s="92"/>
      <c r="E1216" s="92"/>
      <c r="F1216" s="92"/>
      <c r="G1216" s="92"/>
      <c r="H1216" s="92"/>
    </row>
    <row r="1217" spans="1:8" ht="15.75">
      <c r="A1217" s="96"/>
      <c r="B1217" s="92"/>
      <c r="C1217" s="81"/>
      <c r="D1217" s="92"/>
      <c r="E1217" s="92"/>
      <c r="F1217" s="92"/>
      <c r="G1217" s="92"/>
      <c r="H1217" s="92"/>
    </row>
    <row r="1218" spans="1:8" ht="15.75">
      <c r="A1218" s="96">
        <v>10</v>
      </c>
      <c r="B1218" s="97">
        <v>42705</v>
      </c>
      <c r="C1218" s="92">
        <v>888</v>
      </c>
      <c r="D1218" s="92">
        <v>27649</v>
      </c>
      <c r="E1218" s="92"/>
      <c r="F1218" s="92"/>
      <c r="G1218" s="92"/>
      <c r="H1218" s="92"/>
    </row>
    <row r="1219" spans="1:8" ht="15.75">
      <c r="A1219" s="96"/>
      <c r="B1219" s="92"/>
      <c r="C1219" s="92"/>
      <c r="D1219" s="92"/>
      <c r="E1219" s="92"/>
      <c r="F1219" s="92"/>
      <c r="G1219" s="92"/>
      <c r="H1219" s="92"/>
    </row>
    <row r="1220" spans="1:8" ht="15.75">
      <c r="A1220" s="96">
        <v>11</v>
      </c>
      <c r="B1220" s="97">
        <v>42736</v>
      </c>
      <c r="C1220" s="92">
        <v>1620</v>
      </c>
      <c r="D1220" s="92">
        <v>51932</v>
      </c>
      <c r="E1220" s="92"/>
      <c r="F1220" s="92"/>
      <c r="G1220" s="92"/>
      <c r="H1220" s="92">
        <v>2100</v>
      </c>
    </row>
    <row r="1221" spans="1:8" ht="15.75">
      <c r="A1221" s="96"/>
      <c r="B1221" s="92"/>
      <c r="C1221" s="81"/>
      <c r="D1221" s="92"/>
      <c r="E1221" s="92"/>
      <c r="F1221" s="92"/>
      <c r="G1221" s="92"/>
      <c r="H1221" s="92"/>
    </row>
    <row r="1222" spans="1:8" ht="15.75">
      <c r="A1222" s="96">
        <v>12</v>
      </c>
      <c r="B1222" s="97">
        <v>42767</v>
      </c>
      <c r="C1222" s="92">
        <v>1620</v>
      </c>
      <c r="D1222" s="92">
        <v>51932</v>
      </c>
      <c r="E1222" s="92"/>
      <c r="F1222" s="92"/>
      <c r="G1222" s="92"/>
      <c r="H1222" s="92"/>
    </row>
    <row r="1223" spans="1:8" ht="15.75">
      <c r="A1223" s="96"/>
      <c r="B1223" s="92"/>
      <c r="C1223" s="92"/>
      <c r="D1223" s="92"/>
      <c r="E1223" s="92"/>
      <c r="F1223" s="92"/>
      <c r="G1223" s="92"/>
      <c r="H1223" s="92"/>
    </row>
    <row r="1224" spans="1:8" ht="15.75">
      <c r="A1224" s="96"/>
      <c r="B1224" s="98" t="s">
        <v>107</v>
      </c>
      <c r="C1224" s="98">
        <v>4128</v>
      </c>
      <c r="D1224" s="98">
        <v>131513</v>
      </c>
      <c r="E1224" s="98"/>
      <c r="F1224" s="98">
        <v>0</v>
      </c>
      <c r="G1224" s="98">
        <v>0</v>
      </c>
      <c r="H1224" s="98">
        <v>2100</v>
      </c>
    </row>
    <row r="1225" spans="1:8" ht="15.75">
      <c r="A1225" s="96"/>
      <c r="B1225" s="98"/>
      <c r="C1225" s="92"/>
      <c r="D1225" s="92"/>
      <c r="E1225" s="92"/>
      <c r="F1225" s="92"/>
      <c r="G1225" s="92"/>
      <c r="H1225" s="92"/>
    </row>
    <row r="1226" spans="1:8" ht="25.5">
      <c r="A1226" s="96"/>
      <c r="B1226" s="99" t="s">
        <v>470</v>
      </c>
      <c r="C1226" s="92"/>
      <c r="D1226" s="92"/>
      <c r="E1226" s="92"/>
      <c r="F1226" s="92"/>
      <c r="G1226" s="92"/>
      <c r="H1226" s="92"/>
    </row>
    <row r="1227" spans="1:8" ht="15.75">
      <c r="A1227" s="96"/>
      <c r="B1227" s="100" t="s">
        <v>107</v>
      </c>
      <c r="C1227" s="92"/>
      <c r="D1227" s="98">
        <v>0</v>
      </c>
      <c r="E1227" s="98"/>
      <c r="F1227" s="98">
        <v>0</v>
      </c>
      <c r="G1227" s="98">
        <v>0</v>
      </c>
      <c r="H1227" s="98"/>
    </row>
    <row r="1228" spans="1:8" ht="31.5">
      <c r="A1228" s="96"/>
      <c r="B1228" s="101" t="s">
        <v>143</v>
      </c>
      <c r="C1228" s="98">
        <v>4128</v>
      </c>
      <c r="D1228" s="98">
        <v>131513</v>
      </c>
      <c r="E1228" s="98"/>
      <c r="F1228" s="98">
        <v>0</v>
      </c>
      <c r="G1228" s="98"/>
      <c r="H1228" s="98">
        <v>2100</v>
      </c>
    </row>
    <row r="1229" spans="1:8" ht="15.75">
      <c r="A1229" s="102"/>
      <c r="B1229" s="103"/>
      <c r="C1229" s="105"/>
      <c r="D1229" s="104"/>
      <c r="E1229" s="105"/>
      <c r="F1229" s="104"/>
      <c r="G1229" s="104"/>
      <c r="H1229" s="105"/>
    </row>
    <row r="1230" spans="1:8" ht="15.75">
      <c r="A1230" s="102"/>
      <c r="B1230" s="103"/>
      <c r="C1230" s="104"/>
      <c r="D1230" s="104"/>
      <c r="E1230" s="104"/>
      <c r="F1230" s="104"/>
      <c r="G1230" s="104"/>
      <c r="H1230" s="104"/>
    </row>
    <row r="1232" spans="1:8" ht="18.75">
      <c r="A1232" s="93" t="s">
        <v>359</v>
      </c>
      <c r="C1232" s="119"/>
      <c r="D1232" s="119"/>
      <c r="E1232" s="119"/>
    </row>
    <row r="1233" spans="1:8" ht="15.75">
      <c r="A1233" s="94"/>
    </row>
    <row r="1234" spans="1:8" ht="31.5">
      <c r="A1234" s="95" t="s">
        <v>393</v>
      </c>
      <c r="B1234" s="95" t="s">
        <v>394</v>
      </c>
      <c r="C1234" s="95" t="s">
        <v>5</v>
      </c>
      <c r="D1234" s="95" t="s">
        <v>395</v>
      </c>
      <c r="E1234" s="95" t="s">
        <v>7</v>
      </c>
      <c r="F1234" s="95" t="s">
        <v>8</v>
      </c>
      <c r="G1234" s="95" t="s">
        <v>396</v>
      </c>
      <c r="H1234" s="95" t="s">
        <v>397</v>
      </c>
    </row>
    <row r="1235" spans="1:8" ht="15.75">
      <c r="A1235" s="92"/>
      <c r="B1235" s="92"/>
      <c r="C1235" s="92"/>
      <c r="D1235" s="92"/>
      <c r="E1235" s="92"/>
      <c r="F1235" s="92"/>
      <c r="G1235" s="92"/>
      <c r="H1235" s="92"/>
    </row>
    <row r="1236" spans="1:8" ht="15.75">
      <c r="A1236" s="96">
        <v>1</v>
      </c>
      <c r="B1236" s="97">
        <v>42430</v>
      </c>
      <c r="C1236" s="92"/>
      <c r="D1236" s="113"/>
      <c r="E1236" s="92"/>
      <c r="F1236" s="92"/>
      <c r="G1236" s="92"/>
      <c r="H1236" s="92"/>
    </row>
    <row r="1237" spans="1:8" ht="15.75">
      <c r="A1237" s="96"/>
      <c r="B1237" s="92"/>
      <c r="C1237" s="81"/>
      <c r="D1237" s="81"/>
      <c r="E1237" s="92"/>
      <c r="F1237" s="92"/>
      <c r="G1237" s="92"/>
      <c r="H1237" s="92"/>
    </row>
    <row r="1238" spans="1:8" ht="15.75">
      <c r="A1238" s="96">
        <v>2</v>
      </c>
      <c r="B1238" s="97">
        <v>42461</v>
      </c>
      <c r="C1238" s="92"/>
      <c r="D1238" s="113"/>
      <c r="E1238" s="92"/>
      <c r="F1238" s="92"/>
      <c r="G1238" s="92"/>
      <c r="H1238" s="92"/>
    </row>
    <row r="1239" spans="1:8" ht="15.75">
      <c r="A1239" s="96"/>
      <c r="B1239" s="92"/>
      <c r="C1239" s="92"/>
      <c r="D1239" s="92"/>
      <c r="E1239" s="92"/>
      <c r="F1239" s="92"/>
      <c r="G1239" s="92"/>
      <c r="H1239" s="92"/>
    </row>
    <row r="1240" spans="1:8" ht="15.75">
      <c r="A1240" s="96">
        <v>3</v>
      </c>
      <c r="B1240" s="97">
        <v>42491</v>
      </c>
      <c r="C1240" s="92"/>
      <c r="D1240" s="113"/>
      <c r="E1240" s="92"/>
      <c r="F1240" s="92"/>
      <c r="G1240" s="92"/>
      <c r="H1240" s="92"/>
    </row>
    <row r="1241" spans="1:8" ht="15.75">
      <c r="A1241" s="96"/>
      <c r="B1241" s="92"/>
      <c r="C1241" s="81"/>
      <c r="D1241" s="81"/>
      <c r="E1241" s="92"/>
      <c r="F1241" s="92"/>
      <c r="G1241" s="92"/>
      <c r="H1241" s="92"/>
    </row>
    <row r="1242" spans="1:8" ht="15.75">
      <c r="A1242" s="96">
        <v>4</v>
      </c>
      <c r="B1242" s="97">
        <v>42522</v>
      </c>
      <c r="C1242" s="92"/>
      <c r="D1242" s="113"/>
      <c r="E1242" s="92"/>
      <c r="F1242" s="92"/>
      <c r="G1242" s="92"/>
      <c r="H1242" s="92"/>
    </row>
    <row r="1243" spans="1:8" ht="15.75">
      <c r="A1243" s="96"/>
      <c r="B1243" s="92"/>
      <c r="C1243" s="92"/>
      <c r="E1243" s="92"/>
      <c r="F1243" s="92"/>
      <c r="G1243" s="92"/>
      <c r="H1243" s="92"/>
    </row>
    <row r="1244" spans="1:8" ht="15.75">
      <c r="A1244" s="96">
        <v>5</v>
      </c>
      <c r="B1244" s="97">
        <v>42552</v>
      </c>
      <c r="C1244" s="92"/>
      <c r="D1244" s="92"/>
      <c r="E1244" s="92"/>
      <c r="F1244" s="92"/>
      <c r="G1244" s="92"/>
      <c r="H1244" s="92"/>
    </row>
    <row r="1245" spans="1:8" ht="15.75">
      <c r="A1245" s="96"/>
      <c r="B1245" s="92"/>
      <c r="C1245" s="81"/>
      <c r="D1245" s="92"/>
      <c r="E1245" s="92"/>
      <c r="F1245" s="92"/>
      <c r="G1245" s="92"/>
      <c r="H1245" s="92"/>
    </row>
    <row r="1246" spans="1:8" ht="15.75">
      <c r="A1246" s="96">
        <v>6</v>
      </c>
      <c r="B1246" s="97">
        <v>42583</v>
      </c>
      <c r="C1246" s="92"/>
      <c r="D1246" s="92"/>
      <c r="E1246" s="92"/>
      <c r="F1246" s="92"/>
      <c r="G1246" s="92"/>
      <c r="H1246" s="92"/>
    </row>
    <row r="1247" spans="1:8" ht="15.75">
      <c r="A1247" s="96"/>
      <c r="B1247" s="92"/>
      <c r="C1247" s="92"/>
      <c r="D1247" s="92"/>
      <c r="E1247" s="92"/>
      <c r="F1247" s="92"/>
      <c r="G1247" s="92"/>
      <c r="H1247" s="92"/>
    </row>
    <row r="1248" spans="1:8" ht="15.75">
      <c r="A1248" s="96">
        <v>7</v>
      </c>
      <c r="B1248" s="97">
        <v>42614</v>
      </c>
      <c r="C1248" s="92"/>
      <c r="D1248" s="92"/>
      <c r="E1248" s="92"/>
      <c r="F1248" s="92"/>
      <c r="G1248" s="92"/>
      <c r="H1248" s="92"/>
    </row>
    <row r="1249" spans="1:8" ht="15.75">
      <c r="A1249" s="96"/>
      <c r="B1249" s="92"/>
      <c r="C1249" s="81"/>
      <c r="D1249" s="92"/>
      <c r="E1249" s="92"/>
      <c r="F1249" s="92"/>
      <c r="G1249" s="92"/>
      <c r="H1249" s="92"/>
    </row>
    <row r="1250" spans="1:8" ht="15.75">
      <c r="A1250" s="96">
        <v>8</v>
      </c>
      <c r="B1250" s="97">
        <v>42644</v>
      </c>
      <c r="C1250" s="92"/>
      <c r="D1250" s="92"/>
      <c r="E1250" s="92"/>
      <c r="F1250" s="92"/>
      <c r="G1250" s="92"/>
      <c r="H1250" s="92"/>
    </row>
    <row r="1251" spans="1:8" ht="15.75">
      <c r="A1251" s="96"/>
      <c r="B1251" s="92"/>
      <c r="C1251" s="92"/>
      <c r="D1251" s="92"/>
      <c r="E1251" s="92"/>
      <c r="F1251" s="92"/>
      <c r="G1251" s="92"/>
      <c r="H1251" s="92"/>
    </row>
    <row r="1252" spans="1:8" ht="15.75">
      <c r="A1252" s="96">
        <v>9</v>
      </c>
      <c r="B1252" s="97">
        <v>42675</v>
      </c>
      <c r="C1252" s="92"/>
      <c r="D1252" s="92"/>
      <c r="E1252" s="92"/>
      <c r="F1252" s="92"/>
      <c r="G1252" s="92"/>
      <c r="H1252" s="92"/>
    </row>
    <row r="1253" spans="1:8" ht="15.75">
      <c r="A1253" s="96"/>
      <c r="B1253" s="92"/>
      <c r="C1253" s="81"/>
      <c r="D1253" s="92"/>
      <c r="E1253" s="92"/>
      <c r="F1253" s="92"/>
      <c r="G1253" s="92"/>
      <c r="H1253" s="92"/>
    </row>
    <row r="1254" spans="1:8" ht="15.75">
      <c r="A1254" s="96">
        <v>10</v>
      </c>
      <c r="B1254" s="97">
        <v>42705</v>
      </c>
      <c r="C1254" s="92">
        <v>888</v>
      </c>
      <c r="D1254" s="92">
        <v>27649</v>
      </c>
      <c r="E1254" s="92"/>
      <c r="F1254" s="92"/>
      <c r="G1254" s="92"/>
      <c r="H1254" s="92"/>
    </row>
    <row r="1255" spans="1:8" ht="15.75">
      <c r="A1255" s="96"/>
      <c r="B1255" s="92"/>
      <c r="C1255" s="92"/>
      <c r="D1255" s="92"/>
      <c r="E1255" s="92"/>
      <c r="F1255" s="92"/>
      <c r="G1255" s="92"/>
      <c r="H1255" s="92"/>
    </row>
    <row r="1256" spans="1:8" ht="15.75">
      <c r="A1256" s="96">
        <v>11</v>
      </c>
      <c r="B1256" s="97">
        <v>42736</v>
      </c>
      <c r="C1256" s="92">
        <v>1620</v>
      </c>
      <c r="D1256" s="92">
        <v>51932</v>
      </c>
      <c r="E1256" s="92"/>
      <c r="F1256" s="92"/>
      <c r="G1256" s="92"/>
      <c r="H1256" s="92">
        <v>2100</v>
      </c>
    </row>
    <row r="1257" spans="1:8" ht="15.75">
      <c r="A1257" s="96"/>
      <c r="B1257" s="92"/>
      <c r="C1257" s="81"/>
      <c r="D1257" s="92"/>
      <c r="E1257" s="92"/>
      <c r="F1257" s="92"/>
      <c r="G1257" s="92"/>
      <c r="H1257" s="92"/>
    </row>
    <row r="1258" spans="1:8" ht="15.75">
      <c r="A1258" s="96">
        <v>12</v>
      </c>
      <c r="B1258" s="97">
        <v>42767</v>
      </c>
      <c r="C1258" s="92">
        <v>1620</v>
      </c>
      <c r="D1258" s="92">
        <v>51932</v>
      </c>
      <c r="E1258" s="92"/>
      <c r="F1258" s="92"/>
      <c r="G1258" s="92"/>
      <c r="H1258" s="92"/>
    </row>
    <row r="1259" spans="1:8" ht="15.75">
      <c r="A1259" s="96"/>
      <c r="B1259" s="92"/>
      <c r="C1259" s="92"/>
      <c r="D1259" s="92"/>
      <c r="E1259" s="92"/>
      <c r="F1259" s="92"/>
      <c r="G1259" s="92"/>
      <c r="H1259" s="92"/>
    </row>
    <row r="1260" spans="1:8" ht="15.75">
      <c r="A1260" s="96"/>
      <c r="B1260" s="98" t="s">
        <v>107</v>
      </c>
      <c r="C1260" s="98">
        <v>4128</v>
      </c>
      <c r="D1260" s="98">
        <v>131513</v>
      </c>
      <c r="E1260" s="98"/>
      <c r="F1260" s="98">
        <v>0</v>
      </c>
      <c r="G1260" s="98">
        <v>0</v>
      </c>
      <c r="H1260" s="98">
        <v>2100</v>
      </c>
    </row>
    <row r="1261" spans="1:8" ht="15.75">
      <c r="A1261" s="96"/>
      <c r="B1261" s="98"/>
      <c r="C1261" s="92"/>
      <c r="D1261" s="92"/>
      <c r="E1261" s="92"/>
      <c r="F1261" s="92"/>
      <c r="G1261" s="92"/>
      <c r="H1261" s="92"/>
    </row>
    <row r="1262" spans="1:8" ht="25.5">
      <c r="A1262" s="96"/>
      <c r="B1262" s="99" t="s">
        <v>470</v>
      </c>
      <c r="C1262" s="92"/>
      <c r="D1262" s="92"/>
      <c r="E1262" s="92"/>
      <c r="F1262" s="92"/>
      <c r="G1262" s="92"/>
      <c r="H1262" s="92"/>
    </row>
    <row r="1263" spans="1:8" ht="15.75">
      <c r="A1263" s="96"/>
      <c r="B1263" s="100" t="s">
        <v>107</v>
      </c>
      <c r="C1263" s="92"/>
      <c r="D1263" s="98">
        <v>0</v>
      </c>
      <c r="E1263" s="98"/>
      <c r="F1263" s="98">
        <v>0</v>
      </c>
      <c r="G1263" s="98">
        <v>0</v>
      </c>
      <c r="H1263" s="98"/>
    </row>
    <row r="1264" spans="1:8" ht="31.5">
      <c r="A1264" s="96"/>
      <c r="B1264" s="101" t="s">
        <v>143</v>
      </c>
      <c r="C1264" s="98">
        <v>4128</v>
      </c>
      <c r="D1264" s="98">
        <v>131513</v>
      </c>
      <c r="E1264" s="98"/>
      <c r="F1264" s="98">
        <v>0</v>
      </c>
      <c r="G1264" s="98"/>
      <c r="H1264" s="98">
        <v>2100</v>
      </c>
    </row>
    <row r="1265" spans="1:8" ht="15.75">
      <c r="A1265" s="102"/>
      <c r="B1265" s="103"/>
      <c r="C1265" s="105"/>
      <c r="D1265" s="104"/>
      <c r="E1265" s="105"/>
      <c r="F1265" s="104"/>
      <c r="G1265" s="104"/>
      <c r="H1265" s="105"/>
    </row>
    <row r="1266" spans="1:8" ht="15.75">
      <c r="A1266" s="102"/>
      <c r="B1266" s="103"/>
      <c r="C1266" s="105"/>
      <c r="D1266" s="104"/>
      <c r="E1266" s="105"/>
      <c r="F1266" s="104"/>
      <c r="G1266" s="104"/>
      <c r="H1266" s="105"/>
    </row>
    <row r="1267" spans="1:8" ht="15.75">
      <c r="A1267" s="102"/>
      <c r="B1267" s="103"/>
      <c r="C1267" s="105"/>
      <c r="D1267" s="104"/>
      <c r="E1267" s="105"/>
      <c r="F1267" s="104"/>
      <c r="G1267" s="104"/>
      <c r="H1267" s="105"/>
    </row>
    <row r="1268" spans="1:8" ht="15.75">
      <c r="A1268" s="102"/>
      <c r="B1268" s="103"/>
      <c r="C1268" s="104"/>
      <c r="D1268" s="104"/>
      <c r="E1268" s="104"/>
      <c r="F1268" s="104"/>
      <c r="G1268" s="104"/>
      <c r="H1268" s="104"/>
    </row>
    <row r="1269" spans="1:8" ht="18.75">
      <c r="A1269" s="93" t="s">
        <v>486</v>
      </c>
    </row>
    <row r="1270" spans="1:8" ht="15.75">
      <c r="A1270" s="94"/>
    </row>
    <row r="1271" spans="1:8" ht="31.5">
      <c r="A1271" s="95" t="s">
        <v>393</v>
      </c>
      <c r="B1271" s="95" t="s">
        <v>394</v>
      </c>
      <c r="C1271" s="95" t="s">
        <v>5</v>
      </c>
      <c r="D1271" s="95" t="s">
        <v>395</v>
      </c>
      <c r="E1271" s="95" t="s">
        <v>7</v>
      </c>
      <c r="F1271" s="95" t="s">
        <v>8</v>
      </c>
      <c r="G1271" s="95" t="s">
        <v>396</v>
      </c>
      <c r="H1271" s="95" t="s">
        <v>397</v>
      </c>
    </row>
    <row r="1272" spans="1:8" ht="15.75">
      <c r="A1272" s="92"/>
      <c r="B1272" s="92"/>
      <c r="C1272" s="92"/>
      <c r="D1272" s="92"/>
      <c r="E1272" s="92"/>
      <c r="F1272" s="92"/>
      <c r="G1272" s="92"/>
      <c r="H1272" s="92"/>
    </row>
    <row r="1273" spans="1:8" ht="15.75">
      <c r="A1273" s="96">
        <v>1</v>
      </c>
      <c r="B1273" s="97">
        <v>42430</v>
      </c>
      <c r="C1273" s="92"/>
      <c r="D1273" s="113"/>
      <c r="E1273" s="92"/>
      <c r="F1273" s="92"/>
      <c r="G1273" s="92"/>
      <c r="H1273" s="92"/>
    </row>
    <row r="1274" spans="1:8" ht="15.75">
      <c r="A1274" s="96"/>
      <c r="B1274" s="92"/>
      <c r="C1274" s="81"/>
      <c r="D1274" s="81"/>
      <c r="E1274" s="92"/>
      <c r="F1274" s="92"/>
      <c r="G1274" s="92"/>
      <c r="H1274" s="92"/>
    </row>
    <row r="1275" spans="1:8" ht="15.75">
      <c r="A1275" s="96">
        <v>2</v>
      </c>
      <c r="B1275" s="97">
        <v>42461</v>
      </c>
      <c r="C1275" s="92"/>
      <c r="D1275" s="113"/>
      <c r="E1275" s="92"/>
      <c r="F1275" s="92"/>
      <c r="G1275" s="92"/>
      <c r="H1275" s="92"/>
    </row>
    <row r="1276" spans="1:8" ht="15.75">
      <c r="A1276" s="96"/>
      <c r="B1276" s="92"/>
      <c r="C1276" s="92"/>
      <c r="D1276" s="92"/>
      <c r="E1276" s="92"/>
      <c r="F1276" s="92"/>
      <c r="G1276" s="92"/>
      <c r="H1276" s="92"/>
    </row>
    <row r="1277" spans="1:8" ht="15.75">
      <c r="A1277" s="96">
        <v>3</v>
      </c>
      <c r="B1277" s="97">
        <v>42491</v>
      </c>
      <c r="C1277" s="92"/>
      <c r="D1277" s="113"/>
      <c r="E1277" s="92"/>
      <c r="F1277" s="92"/>
      <c r="G1277" s="92"/>
      <c r="H1277" s="92"/>
    </row>
    <row r="1278" spans="1:8" ht="15.75">
      <c r="A1278" s="96"/>
      <c r="B1278" s="92"/>
      <c r="C1278" s="81"/>
      <c r="D1278" s="81"/>
      <c r="E1278" s="92"/>
      <c r="F1278" s="92"/>
      <c r="G1278" s="92"/>
      <c r="H1278" s="92"/>
    </row>
    <row r="1279" spans="1:8" ht="15.75">
      <c r="A1279" s="96">
        <v>4</v>
      </c>
      <c r="B1279" s="97">
        <v>42522</v>
      </c>
      <c r="C1279" s="92"/>
      <c r="D1279" s="113"/>
      <c r="E1279" s="92"/>
      <c r="F1279" s="92"/>
      <c r="G1279" s="92"/>
      <c r="H1279" s="92"/>
    </row>
    <row r="1280" spans="1:8" ht="15.75">
      <c r="A1280" s="96"/>
      <c r="B1280" s="92"/>
      <c r="C1280" s="92"/>
      <c r="E1280" s="92"/>
      <c r="F1280" s="92"/>
      <c r="G1280" s="92"/>
      <c r="H1280" s="92"/>
    </row>
    <row r="1281" spans="1:8" ht="15.75">
      <c r="A1281" s="96">
        <v>5</v>
      </c>
      <c r="B1281" s="97">
        <v>42552</v>
      </c>
      <c r="C1281" s="92"/>
      <c r="D1281" s="92"/>
      <c r="E1281" s="92"/>
      <c r="F1281" s="92"/>
      <c r="G1281" s="92"/>
      <c r="H1281" s="92"/>
    </row>
    <row r="1282" spans="1:8" ht="15.75">
      <c r="A1282" s="96"/>
      <c r="B1282" s="92"/>
      <c r="C1282" s="81"/>
      <c r="D1282" s="92"/>
      <c r="E1282" s="92"/>
      <c r="F1282" s="92"/>
      <c r="G1282" s="92"/>
      <c r="H1282" s="92"/>
    </row>
    <row r="1283" spans="1:8" ht="15.75">
      <c r="A1283" s="96">
        <v>6</v>
      </c>
      <c r="B1283" s="97">
        <v>42583</v>
      </c>
      <c r="C1283" s="92"/>
      <c r="D1283" s="92"/>
      <c r="E1283" s="92"/>
      <c r="F1283" s="92"/>
      <c r="G1283" s="92"/>
      <c r="H1283" s="92"/>
    </row>
    <row r="1284" spans="1:8" ht="15.75">
      <c r="A1284" s="96"/>
      <c r="B1284" s="92"/>
      <c r="C1284" s="92"/>
      <c r="D1284" s="92"/>
      <c r="E1284" s="92"/>
      <c r="F1284" s="92"/>
      <c r="G1284" s="92"/>
      <c r="H1284" s="92"/>
    </row>
    <row r="1285" spans="1:8" ht="15.75">
      <c r="A1285" s="96">
        <v>7</v>
      </c>
      <c r="B1285" s="97">
        <v>42614</v>
      </c>
      <c r="C1285" s="92"/>
      <c r="D1285" s="92"/>
      <c r="E1285" s="92"/>
      <c r="F1285" s="92"/>
      <c r="G1285" s="92"/>
      <c r="H1285" s="92"/>
    </row>
    <row r="1286" spans="1:8" ht="15.75">
      <c r="A1286" s="96"/>
      <c r="B1286" s="92"/>
      <c r="C1286" s="81"/>
      <c r="D1286" s="92"/>
      <c r="E1286" s="92"/>
      <c r="F1286" s="92"/>
      <c r="G1286" s="92"/>
      <c r="H1286" s="92"/>
    </row>
    <row r="1287" spans="1:8" ht="15.75">
      <c r="A1287" s="96">
        <v>8</v>
      </c>
      <c r="B1287" s="97">
        <v>42644</v>
      </c>
      <c r="C1287" s="92"/>
      <c r="D1287" s="92"/>
      <c r="E1287" s="92"/>
      <c r="F1287" s="92"/>
      <c r="G1287" s="92"/>
      <c r="H1287" s="92"/>
    </row>
    <row r="1288" spans="1:8" ht="15.75">
      <c r="A1288" s="96"/>
      <c r="B1288" s="92"/>
      <c r="C1288" s="92"/>
      <c r="D1288" s="92"/>
      <c r="E1288" s="92"/>
      <c r="F1288" s="92"/>
      <c r="G1288" s="92"/>
      <c r="H1288" s="92"/>
    </row>
    <row r="1289" spans="1:8" ht="15.75">
      <c r="A1289" s="96">
        <v>9</v>
      </c>
      <c r="B1289" s="97">
        <v>42675</v>
      </c>
      <c r="C1289" s="92">
        <v>1508</v>
      </c>
      <c r="D1289" s="92">
        <v>48199</v>
      </c>
      <c r="E1289" s="92"/>
      <c r="F1289" s="92"/>
      <c r="G1289" s="92"/>
      <c r="H1289" s="92"/>
    </row>
    <row r="1290" spans="1:8" ht="15.75">
      <c r="A1290" s="96"/>
      <c r="B1290" s="92"/>
      <c r="C1290" s="81"/>
      <c r="D1290" s="92"/>
      <c r="E1290" s="92"/>
      <c r="F1290" s="92"/>
      <c r="G1290" s="92"/>
      <c r="H1290" s="92"/>
    </row>
    <row r="1291" spans="1:8" ht="15.75">
      <c r="A1291" s="96">
        <v>10</v>
      </c>
      <c r="B1291" s="97">
        <v>42705</v>
      </c>
      <c r="C1291" s="92">
        <v>3480</v>
      </c>
      <c r="D1291" s="92">
        <v>111230</v>
      </c>
      <c r="E1291" s="92"/>
      <c r="F1291" s="92"/>
      <c r="G1291" s="92">
        <v>4780</v>
      </c>
      <c r="H1291" s="92"/>
    </row>
    <row r="1292" spans="1:8" ht="15.75">
      <c r="A1292" s="96"/>
      <c r="B1292" s="92"/>
      <c r="C1292" s="92"/>
      <c r="D1292" s="92"/>
      <c r="E1292" s="92"/>
      <c r="F1292" s="92"/>
      <c r="G1292" s="92"/>
      <c r="H1292" s="92"/>
    </row>
    <row r="1293" spans="1:8" ht="15.75">
      <c r="A1293" s="96">
        <v>11</v>
      </c>
      <c r="B1293" s="97">
        <v>42736</v>
      </c>
      <c r="C1293" s="92">
        <v>3480</v>
      </c>
      <c r="D1293" s="92">
        <v>114576</v>
      </c>
      <c r="E1293" s="92"/>
      <c r="F1293" s="92"/>
      <c r="G1293" s="92">
        <v>5000</v>
      </c>
      <c r="H1293" s="92">
        <v>2100</v>
      </c>
    </row>
    <row r="1294" spans="1:8" ht="15.75">
      <c r="A1294" s="96"/>
      <c r="B1294" s="92"/>
      <c r="C1294" s="81"/>
      <c r="D1294" s="92"/>
      <c r="E1294" s="92"/>
      <c r="F1294" s="92"/>
      <c r="G1294" s="92"/>
      <c r="H1294" s="92"/>
    </row>
    <row r="1295" spans="1:8" ht="15.75">
      <c r="A1295" s="96">
        <v>12</v>
      </c>
      <c r="B1295" s="97">
        <v>42767</v>
      </c>
      <c r="C1295" s="92">
        <v>3480</v>
      </c>
      <c r="D1295" s="92">
        <v>114576</v>
      </c>
      <c r="E1295" s="92"/>
      <c r="F1295" s="92"/>
      <c r="G1295" s="92">
        <v>5000</v>
      </c>
      <c r="H1295" s="92"/>
    </row>
    <row r="1296" spans="1:8" ht="15.75">
      <c r="A1296" s="96"/>
      <c r="B1296" s="92"/>
      <c r="C1296" s="92"/>
      <c r="D1296" s="92"/>
      <c r="E1296" s="92"/>
      <c r="F1296" s="92"/>
      <c r="G1296" s="92"/>
      <c r="H1296" s="92"/>
    </row>
    <row r="1297" spans="1:8" ht="15.75">
      <c r="A1297" s="96"/>
      <c r="B1297" s="98" t="s">
        <v>107</v>
      </c>
      <c r="C1297" s="98">
        <v>11948</v>
      </c>
      <c r="D1297" s="98">
        <v>388581</v>
      </c>
      <c r="E1297" s="98"/>
      <c r="F1297" s="98">
        <v>0</v>
      </c>
      <c r="G1297" s="98">
        <v>14780</v>
      </c>
      <c r="H1297" s="98">
        <v>2100</v>
      </c>
    </row>
    <row r="1298" spans="1:8" ht="15.75">
      <c r="A1298" s="96"/>
      <c r="B1298" s="98"/>
      <c r="C1298" s="92"/>
      <c r="D1298" s="92"/>
      <c r="E1298" s="92"/>
      <c r="F1298" s="92"/>
      <c r="G1298" s="92"/>
      <c r="H1298" s="92"/>
    </row>
    <row r="1299" spans="1:8" ht="25.5">
      <c r="A1299" s="96"/>
      <c r="B1299" s="99" t="s">
        <v>470</v>
      </c>
      <c r="C1299" s="92"/>
      <c r="D1299" s="92"/>
      <c r="E1299" s="92"/>
      <c r="F1299" s="92"/>
      <c r="G1299" s="92"/>
      <c r="H1299" s="92"/>
    </row>
    <row r="1300" spans="1:8" ht="15.75">
      <c r="A1300" s="96"/>
      <c r="B1300" s="100" t="s">
        <v>107</v>
      </c>
      <c r="C1300" s="92"/>
      <c r="D1300" s="98">
        <v>0</v>
      </c>
      <c r="E1300" s="98"/>
      <c r="F1300" s="98">
        <v>0</v>
      </c>
      <c r="G1300" s="98">
        <v>0</v>
      </c>
      <c r="H1300" s="98"/>
    </row>
    <row r="1301" spans="1:8" ht="31.5">
      <c r="A1301" s="96"/>
      <c r="B1301" s="101" t="s">
        <v>143</v>
      </c>
      <c r="C1301" s="98">
        <v>11948</v>
      </c>
      <c r="D1301" s="98">
        <v>388581</v>
      </c>
      <c r="E1301" s="98"/>
      <c r="F1301" s="98">
        <v>0</v>
      </c>
      <c r="G1301" s="98"/>
      <c r="H1301" s="98">
        <v>2100</v>
      </c>
    </row>
    <row r="1302" spans="1:8" ht="15.75">
      <c r="A1302" s="96"/>
      <c r="B1302" s="98"/>
      <c r="C1302" s="92"/>
      <c r="D1302" s="92"/>
      <c r="E1302" s="92"/>
      <c r="F1302" s="92"/>
      <c r="G1302" s="92"/>
      <c r="H1302" s="92"/>
    </row>
    <row r="1303" spans="1:8" ht="25.5">
      <c r="A1303" s="96"/>
      <c r="B1303" s="99" t="s">
        <v>470</v>
      </c>
      <c r="C1303" s="92"/>
      <c r="D1303" s="92"/>
      <c r="E1303" s="92"/>
      <c r="F1303" s="92"/>
      <c r="G1303" s="92"/>
      <c r="H1303" s="92"/>
    </row>
    <row r="1304" spans="1:8" ht="15.75">
      <c r="A1304" s="96"/>
      <c r="B1304" s="100" t="s">
        <v>107</v>
      </c>
      <c r="C1304" s="92"/>
      <c r="D1304" s="98">
        <v>0</v>
      </c>
      <c r="E1304" s="98"/>
      <c r="F1304" s="98">
        <v>0</v>
      </c>
      <c r="G1304" s="98">
        <v>0</v>
      </c>
      <c r="H1304" s="98"/>
    </row>
    <row r="1305" spans="1:8" ht="31.5">
      <c r="A1305" s="96"/>
      <c r="B1305" s="101" t="s">
        <v>143</v>
      </c>
      <c r="C1305" s="98">
        <v>11948</v>
      </c>
      <c r="D1305" s="98">
        <v>388581</v>
      </c>
      <c r="E1305" s="98"/>
      <c r="F1305" s="98">
        <v>0</v>
      </c>
      <c r="G1305" s="98"/>
      <c r="H1305" s="98">
        <v>2100</v>
      </c>
    </row>
    <row r="1306" spans="1:8" ht="15.75">
      <c r="A1306" s="102"/>
      <c r="B1306" s="103"/>
      <c r="C1306" s="105"/>
      <c r="D1306" s="104"/>
      <c r="E1306" s="105"/>
      <c r="F1306" s="104"/>
      <c r="G1306" s="104"/>
      <c r="H1306" s="105"/>
    </row>
    <row r="1307" spans="1:8" ht="15.75">
      <c r="A1307" s="102"/>
      <c r="B1307" s="103"/>
      <c r="C1307" s="104"/>
      <c r="D1307" s="104"/>
      <c r="E1307" s="104"/>
      <c r="F1307" s="104"/>
      <c r="G1307" s="104"/>
      <c r="H1307" s="104"/>
    </row>
    <row r="1310" spans="1:8" ht="18.75">
      <c r="A1310" s="93" t="s">
        <v>426</v>
      </c>
    </row>
    <row r="1311" spans="1:8" ht="15.75">
      <c r="A1311" s="94"/>
    </row>
    <row r="1312" spans="1:8" ht="31.5">
      <c r="A1312" s="95" t="s">
        <v>393</v>
      </c>
      <c r="B1312" s="95" t="s">
        <v>394</v>
      </c>
      <c r="C1312" s="95" t="s">
        <v>5</v>
      </c>
      <c r="D1312" s="95" t="s">
        <v>395</v>
      </c>
      <c r="E1312" s="95" t="s">
        <v>7</v>
      </c>
      <c r="F1312" s="95" t="s">
        <v>8</v>
      </c>
      <c r="G1312" s="95" t="s">
        <v>396</v>
      </c>
      <c r="H1312" s="95" t="s">
        <v>397</v>
      </c>
    </row>
    <row r="1313" spans="1:8" ht="15.75">
      <c r="A1313" s="92"/>
      <c r="B1313" s="92"/>
      <c r="C1313" s="92"/>
      <c r="D1313" s="92"/>
      <c r="E1313" s="92"/>
      <c r="F1313" s="92"/>
      <c r="G1313" s="92"/>
      <c r="H1313" s="92"/>
    </row>
    <row r="1314" spans="1:8" ht="15.75">
      <c r="A1314" s="96">
        <v>1</v>
      </c>
      <c r="B1314" s="97">
        <v>42430</v>
      </c>
      <c r="C1314" s="92">
        <v>1620</v>
      </c>
      <c r="D1314" s="113">
        <v>55081</v>
      </c>
      <c r="E1314" s="92"/>
      <c r="F1314" s="92">
        <v>2000</v>
      </c>
      <c r="G1314" s="92"/>
      <c r="H1314" s="92"/>
    </row>
    <row r="1315" spans="1:8" ht="15.75">
      <c r="A1315" s="96"/>
      <c r="B1315" s="92"/>
      <c r="C1315" s="81"/>
      <c r="D1315" s="81"/>
      <c r="E1315" s="92"/>
      <c r="F1315" s="92"/>
      <c r="G1315" s="92"/>
      <c r="H1315" s="92"/>
    </row>
    <row r="1316" spans="1:8" ht="15.75">
      <c r="A1316" s="96">
        <v>2</v>
      </c>
      <c r="B1316" s="97">
        <v>42461</v>
      </c>
      <c r="C1316" s="92">
        <v>1620</v>
      </c>
      <c r="D1316" s="113">
        <v>55081</v>
      </c>
      <c r="E1316" s="92"/>
      <c r="F1316" s="92">
        <v>2000</v>
      </c>
      <c r="G1316" s="92"/>
      <c r="H1316" s="92"/>
    </row>
    <row r="1317" spans="1:8" ht="15.75">
      <c r="A1317" s="96"/>
      <c r="B1317" s="92"/>
      <c r="C1317" s="92"/>
      <c r="D1317" s="92"/>
      <c r="E1317" s="92"/>
      <c r="F1317" s="92"/>
      <c r="G1317" s="92"/>
      <c r="H1317" s="92"/>
    </row>
    <row r="1318" spans="1:8" ht="15.75">
      <c r="A1318" s="96">
        <v>3</v>
      </c>
      <c r="B1318" s="97">
        <v>42491</v>
      </c>
      <c r="C1318" s="92">
        <v>1620</v>
      </c>
      <c r="D1318" s="113">
        <v>55081</v>
      </c>
      <c r="E1318" s="92"/>
      <c r="F1318" s="92">
        <v>2000</v>
      </c>
      <c r="G1318" s="92"/>
      <c r="H1318" s="92"/>
    </row>
    <row r="1319" spans="1:8" ht="15.75">
      <c r="A1319" s="96"/>
      <c r="B1319" s="92"/>
      <c r="C1319" s="81"/>
      <c r="D1319" s="81"/>
      <c r="E1319" s="92"/>
      <c r="F1319" s="92"/>
      <c r="G1319" s="92"/>
      <c r="H1319" s="92"/>
    </row>
    <row r="1320" spans="1:8" ht="15.75">
      <c r="A1320" s="96">
        <v>4</v>
      </c>
      <c r="B1320" s="97">
        <v>42522</v>
      </c>
      <c r="C1320" s="92">
        <v>1620</v>
      </c>
      <c r="D1320" s="113">
        <v>56540</v>
      </c>
      <c r="E1320" s="92"/>
      <c r="F1320" s="92">
        <v>2000</v>
      </c>
      <c r="G1320" s="92"/>
      <c r="H1320" s="92"/>
    </row>
    <row r="1321" spans="1:8" ht="15.75">
      <c r="A1321" s="96"/>
      <c r="B1321" s="92"/>
      <c r="C1321" s="92"/>
      <c r="E1321" s="92"/>
      <c r="F1321" s="92"/>
      <c r="G1321" s="92"/>
      <c r="H1321" s="92"/>
    </row>
    <row r="1322" spans="1:8" ht="15.75">
      <c r="A1322" s="96">
        <v>5</v>
      </c>
      <c r="B1322" s="97">
        <v>42552</v>
      </c>
      <c r="C1322" s="92">
        <v>1620</v>
      </c>
      <c r="D1322" s="92">
        <v>60800</v>
      </c>
      <c r="E1322" s="92"/>
      <c r="F1322" s="92">
        <v>2000</v>
      </c>
      <c r="G1322" s="92"/>
      <c r="H1322" s="92">
        <v>2100</v>
      </c>
    </row>
    <row r="1323" spans="1:8" ht="15.75">
      <c r="A1323" s="96"/>
      <c r="B1323" s="92"/>
      <c r="C1323" s="81"/>
      <c r="D1323" s="92"/>
      <c r="E1323" s="92"/>
      <c r="F1323" s="92"/>
      <c r="G1323" s="92"/>
      <c r="H1323" s="92"/>
    </row>
    <row r="1324" spans="1:8" ht="15.75">
      <c r="A1324" s="96">
        <v>6</v>
      </c>
      <c r="B1324" s="97">
        <v>42583</v>
      </c>
      <c r="C1324" s="92">
        <v>1620</v>
      </c>
      <c r="D1324" s="92">
        <v>60800</v>
      </c>
      <c r="E1324" s="92"/>
      <c r="F1324" s="92">
        <v>2000</v>
      </c>
      <c r="G1324" s="92"/>
      <c r="H1324" s="92"/>
    </row>
    <row r="1325" spans="1:8" ht="15.75">
      <c r="A1325" s="96"/>
      <c r="B1325" s="92"/>
      <c r="C1325" s="92"/>
      <c r="D1325" s="92"/>
      <c r="E1325" s="92"/>
      <c r="F1325" s="92"/>
      <c r="G1325" s="92"/>
      <c r="H1325" s="92"/>
    </row>
    <row r="1326" spans="1:8" ht="15.75">
      <c r="A1326" s="96">
        <v>7</v>
      </c>
      <c r="B1326" s="97">
        <v>42614</v>
      </c>
      <c r="C1326" s="92">
        <v>1620</v>
      </c>
      <c r="D1326" s="92">
        <v>60800</v>
      </c>
      <c r="E1326" s="92"/>
      <c r="F1326" s="92">
        <v>2000</v>
      </c>
      <c r="G1326" s="92"/>
      <c r="H1326" s="92"/>
    </row>
    <row r="1327" spans="1:8" ht="15.75">
      <c r="A1327" s="96"/>
      <c r="B1327" s="92"/>
      <c r="C1327" s="81"/>
      <c r="D1327" s="92"/>
      <c r="E1327" s="92"/>
      <c r="F1327" s="92"/>
      <c r="G1327" s="92"/>
      <c r="H1327" s="92"/>
    </row>
    <row r="1328" spans="1:8" ht="15.75">
      <c r="A1328" s="96">
        <v>8</v>
      </c>
      <c r="B1328" s="97">
        <v>42644</v>
      </c>
      <c r="C1328" s="92">
        <v>1620</v>
      </c>
      <c r="D1328" s="92">
        <v>60800</v>
      </c>
      <c r="E1328" s="92"/>
      <c r="F1328" s="92">
        <v>2000</v>
      </c>
      <c r="G1328" s="92"/>
      <c r="H1328" s="92"/>
    </row>
    <row r="1329" spans="1:8" ht="15.75">
      <c r="A1329" s="96"/>
      <c r="B1329" s="92"/>
      <c r="C1329" s="92"/>
      <c r="D1329" s="92"/>
      <c r="E1329" s="92"/>
      <c r="F1329" s="92"/>
      <c r="G1329" s="92"/>
      <c r="H1329" s="92"/>
    </row>
    <row r="1330" spans="1:8" ht="15.75">
      <c r="A1330" s="96">
        <v>9</v>
      </c>
      <c r="B1330" s="97">
        <v>42675</v>
      </c>
      <c r="C1330" s="92">
        <v>1620</v>
      </c>
      <c r="D1330" s="92">
        <v>60800</v>
      </c>
      <c r="E1330" s="92"/>
      <c r="F1330" s="92">
        <v>2000</v>
      </c>
      <c r="G1330" s="92"/>
      <c r="H1330" s="92"/>
    </row>
    <row r="1331" spans="1:8" ht="15.75">
      <c r="A1331" s="96"/>
      <c r="B1331" s="92"/>
      <c r="C1331" s="81"/>
      <c r="D1331" s="92"/>
      <c r="E1331" s="92"/>
      <c r="F1331" s="92"/>
      <c r="G1331" s="92"/>
      <c r="H1331" s="92"/>
    </row>
    <row r="1332" spans="1:8" ht="15.75">
      <c r="A1332" s="96">
        <v>10</v>
      </c>
      <c r="B1332" s="97">
        <v>42705</v>
      </c>
      <c r="C1332" s="92">
        <v>1620</v>
      </c>
      <c r="D1332" s="92">
        <v>60800</v>
      </c>
      <c r="E1332" s="92"/>
      <c r="F1332" s="92">
        <v>2000</v>
      </c>
      <c r="G1332" s="92"/>
      <c r="H1332" s="92"/>
    </row>
    <row r="1333" spans="1:8" ht="15.75">
      <c r="A1333" s="96"/>
      <c r="B1333" s="92"/>
      <c r="C1333" s="92"/>
      <c r="D1333" s="92"/>
      <c r="E1333" s="92"/>
      <c r="F1333" s="92"/>
      <c r="G1333" s="92"/>
      <c r="H1333" s="92"/>
    </row>
    <row r="1334" spans="1:8" ht="15.75">
      <c r="A1334" s="96">
        <v>11</v>
      </c>
      <c r="B1334" s="97">
        <v>42736</v>
      </c>
      <c r="C1334" s="92">
        <v>1620</v>
      </c>
      <c r="D1334" s="92">
        <v>62626</v>
      </c>
      <c r="E1334" s="92"/>
      <c r="F1334" s="92"/>
      <c r="G1334" s="92"/>
      <c r="H1334" s="92">
        <v>2100</v>
      </c>
    </row>
    <row r="1335" spans="1:8" ht="15.75">
      <c r="A1335" s="96"/>
      <c r="B1335" s="92"/>
      <c r="C1335" s="81"/>
      <c r="D1335" s="92"/>
      <c r="E1335" s="92"/>
      <c r="F1335" s="92"/>
      <c r="G1335" s="92"/>
      <c r="H1335" s="92"/>
    </row>
    <row r="1336" spans="1:8" ht="15.75">
      <c r="A1336" s="96">
        <v>12</v>
      </c>
      <c r="B1336" s="97">
        <v>42767</v>
      </c>
      <c r="C1336" s="92">
        <v>1620</v>
      </c>
      <c r="D1336" s="92">
        <v>62626</v>
      </c>
      <c r="E1336" s="92"/>
      <c r="F1336" s="92"/>
      <c r="G1336" s="92"/>
      <c r="H1336" s="92"/>
    </row>
    <row r="1337" spans="1:8" ht="15.75">
      <c r="A1337" s="96"/>
      <c r="B1337" s="92"/>
      <c r="C1337" s="92"/>
      <c r="D1337" s="92"/>
      <c r="E1337" s="92"/>
      <c r="F1337" s="92"/>
      <c r="G1337" s="92"/>
      <c r="H1337" s="92"/>
    </row>
    <row r="1338" spans="1:8" ht="15.75">
      <c r="A1338" s="96"/>
      <c r="B1338" s="98" t="s">
        <v>107</v>
      </c>
      <c r="C1338" s="98">
        <v>19440</v>
      </c>
      <c r="D1338" s="98">
        <v>711835</v>
      </c>
      <c r="E1338" s="98"/>
      <c r="F1338" s="98">
        <v>20000</v>
      </c>
      <c r="G1338" s="98">
        <v>0</v>
      </c>
      <c r="H1338" s="98">
        <v>4200</v>
      </c>
    </row>
    <row r="1339" spans="1:8" ht="15.75">
      <c r="A1339" s="96"/>
      <c r="B1339" s="98"/>
      <c r="C1339" s="92"/>
      <c r="D1339" s="92"/>
      <c r="E1339" s="92"/>
      <c r="F1339" s="92"/>
      <c r="G1339" s="92"/>
      <c r="H1339" s="92"/>
    </row>
    <row r="1340" spans="1:8" ht="25.5">
      <c r="A1340" s="96"/>
      <c r="B1340" s="99" t="s">
        <v>470</v>
      </c>
      <c r="C1340" s="92"/>
      <c r="D1340" s="92"/>
      <c r="E1340" s="92"/>
      <c r="F1340" s="92"/>
      <c r="G1340" s="92"/>
      <c r="H1340" s="92"/>
    </row>
    <row r="1341" spans="1:8" ht="15.75">
      <c r="A1341" s="96"/>
      <c r="B1341" s="100" t="s">
        <v>107</v>
      </c>
      <c r="C1341" s="92"/>
      <c r="D1341" s="98">
        <v>0</v>
      </c>
      <c r="E1341" s="98"/>
      <c r="F1341" s="98">
        <v>0</v>
      </c>
      <c r="G1341" s="98">
        <v>0</v>
      </c>
      <c r="H1341" s="98"/>
    </row>
    <row r="1342" spans="1:8" ht="31.5">
      <c r="A1342" s="96"/>
      <c r="B1342" s="101" t="s">
        <v>143</v>
      </c>
      <c r="C1342" s="98">
        <v>19440</v>
      </c>
      <c r="D1342" s="98">
        <v>711835</v>
      </c>
      <c r="E1342" s="98"/>
      <c r="F1342" s="98">
        <v>20000</v>
      </c>
      <c r="G1342" s="98"/>
      <c r="H1342" s="98">
        <v>4200</v>
      </c>
    </row>
    <row r="1343" spans="1:8" ht="15.75">
      <c r="A1343" s="102"/>
      <c r="B1343" s="103"/>
      <c r="C1343" s="105"/>
      <c r="D1343" s="104"/>
      <c r="E1343" s="105"/>
      <c r="F1343" s="104"/>
      <c r="G1343" s="104"/>
      <c r="H1343" s="105"/>
    </row>
    <row r="1344" spans="1:8" ht="15.75">
      <c r="A1344" s="102"/>
      <c r="B1344" s="103"/>
      <c r="C1344" s="104"/>
      <c r="D1344" s="104"/>
      <c r="E1344" s="104"/>
      <c r="F1344" s="104"/>
      <c r="G1344" s="104"/>
      <c r="H1344" s="104"/>
    </row>
    <row r="1348" spans="1:8" ht="18.75">
      <c r="A1348" s="93" t="s">
        <v>427</v>
      </c>
    </row>
    <row r="1349" spans="1:8" ht="15.75">
      <c r="A1349" s="94"/>
    </row>
    <row r="1350" spans="1:8" ht="31.5">
      <c r="A1350" s="95" t="s">
        <v>393</v>
      </c>
      <c r="B1350" s="95" t="s">
        <v>394</v>
      </c>
      <c r="C1350" s="95" t="s">
        <v>5</v>
      </c>
      <c r="D1350" s="95" t="s">
        <v>395</v>
      </c>
      <c r="E1350" s="95" t="s">
        <v>7</v>
      </c>
      <c r="F1350" s="95" t="s">
        <v>8</v>
      </c>
      <c r="G1350" s="95" t="s">
        <v>396</v>
      </c>
      <c r="H1350" s="95" t="s">
        <v>397</v>
      </c>
    </row>
    <row r="1351" spans="1:8" ht="15.75">
      <c r="A1351" s="92"/>
      <c r="B1351" s="92"/>
      <c r="C1351" s="92"/>
      <c r="D1351" s="92"/>
      <c r="E1351" s="92"/>
      <c r="F1351" s="92"/>
      <c r="G1351" s="92"/>
      <c r="H1351" s="92"/>
    </row>
    <row r="1352" spans="1:8" ht="15.75">
      <c r="A1352" s="96">
        <v>1</v>
      </c>
      <c r="B1352" s="97">
        <v>42430</v>
      </c>
      <c r="C1352" s="92">
        <v>3480</v>
      </c>
      <c r="D1352" s="113">
        <v>118108</v>
      </c>
      <c r="E1352" s="92">
        <v>2138</v>
      </c>
      <c r="F1352" s="92">
        <v>15000</v>
      </c>
      <c r="G1352" s="92">
        <v>5225</v>
      </c>
      <c r="H1352" s="92"/>
    </row>
    <row r="1353" spans="1:8" ht="15.75">
      <c r="A1353" s="96"/>
      <c r="B1353" s="92"/>
      <c r="C1353" s="81"/>
      <c r="D1353" s="81"/>
      <c r="E1353" s="92"/>
      <c r="F1353" s="92"/>
      <c r="G1353" s="92"/>
      <c r="H1353" s="92"/>
    </row>
    <row r="1354" spans="1:8" ht="15.75">
      <c r="A1354" s="96">
        <v>2</v>
      </c>
      <c r="B1354" s="97">
        <v>42461</v>
      </c>
      <c r="C1354" s="92">
        <v>3480</v>
      </c>
      <c r="D1354" s="113">
        <v>118108</v>
      </c>
      <c r="E1354" s="92">
        <v>2138</v>
      </c>
      <c r="F1354" s="92">
        <v>15000</v>
      </c>
      <c r="G1354" s="92">
        <v>5225</v>
      </c>
      <c r="H1354" s="92"/>
    </row>
    <row r="1355" spans="1:8" ht="15.75">
      <c r="A1355" s="96"/>
      <c r="B1355" s="92"/>
      <c r="C1355" s="92"/>
      <c r="D1355" s="92"/>
      <c r="E1355" s="92"/>
      <c r="F1355" s="92"/>
      <c r="G1355" s="92"/>
      <c r="H1355" s="92"/>
    </row>
    <row r="1356" spans="1:8" ht="15.75">
      <c r="A1356" s="96">
        <v>3</v>
      </c>
      <c r="B1356" s="97">
        <v>42491</v>
      </c>
      <c r="C1356" s="92">
        <v>3480</v>
      </c>
      <c r="D1356" s="113">
        <v>118108</v>
      </c>
      <c r="E1356" s="92">
        <v>2138</v>
      </c>
      <c r="F1356" s="92">
        <v>15000</v>
      </c>
      <c r="G1356" s="92">
        <v>5225</v>
      </c>
      <c r="H1356" s="92"/>
    </row>
    <row r="1357" spans="1:8" ht="15.75">
      <c r="A1357" s="96"/>
      <c r="B1357" s="92"/>
      <c r="C1357" s="81"/>
      <c r="D1357" s="81"/>
      <c r="E1357" s="92"/>
      <c r="F1357" s="92"/>
      <c r="G1357" s="92"/>
      <c r="H1357" s="92"/>
    </row>
    <row r="1358" spans="1:8" ht="15.75">
      <c r="A1358" s="96">
        <v>4</v>
      </c>
      <c r="B1358" s="97">
        <v>42522</v>
      </c>
      <c r="C1358" s="92">
        <v>3480</v>
      </c>
      <c r="D1358" s="113">
        <v>121243</v>
      </c>
      <c r="E1358" s="92">
        <v>2138</v>
      </c>
      <c r="F1358" s="92">
        <v>15000</v>
      </c>
      <c r="G1358" s="92">
        <v>5225</v>
      </c>
      <c r="H1358" s="92"/>
    </row>
    <row r="1359" spans="1:8" ht="15.75">
      <c r="A1359" s="96"/>
      <c r="B1359" s="92"/>
      <c r="C1359" s="92"/>
      <c r="E1359" s="92"/>
      <c r="F1359" s="92"/>
      <c r="G1359" s="92"/>
      <c r="H1359" s="92"/>
    </row>
    <row r="1360" spans="1:8" ht="15.75">
      <c r="A1360" s="96">
        <v>5</v>
      </c>
      <c r="B1360" s="97">
        <v>42552</v>
      </c>
      <c r="C1360" s="92">
        <v>3480</v>
      </c>
      <c r="D1360" s="92">
        <v>124775</v>
      </c>
      <c r="E1360" s="92">
        <v>2138</v>
      </c>
      <c r="F1360" s="92">
        <v>15000</v>
      </c>
      <c r="G1360" s="92">
        <v>5382</v>
      </c>
      <c r="H1360" s="92">
        <v>2100</v>
      </c>
    </row>
    <row r="1361" spans="1:8" ht="15.75">
      <c r="A1361" s="96"/>
      <c r="B1361" s="92"/>
      <c r="C1361" s="81"/>
      <c r="D1361" s="92"/>
      <c r="E1361" s="92"/>
      <c r="F1361" s="92"/>
      <c r="G1361" s="92"/>
      <c r="H1361" s="92"/>
    </row>
    <row r="1362" spans="1:8" ht="15.75">
      <c r="A1362" s="96">
        <v>6</v>
      </c>
      <c r="B1362" s="97">
        <v>42583</v>
      </c>
      <c r="C1362" s="92">
        <v>3480</v>
      </c>
      <c r="D1362" s="92">
        <v>124775</v>
      </c>
      <c r="E1362" s="92">
        <v>2138</v>
      </c>
      <c r="F1362" s="92">
        <v>15000</v>
      </c>
      <c r="G1362" s="92">
        <v>5382</v>
      </c>
      <c r="H1362" s="92"/>
    </row>
    <row r="1363" spans="1:8" ht="15.75">
      <c r="A1363" s="96"/>
      <c r="B1363" s="92"/>
      <c r="C1363" s="92"/>
      <c r="D1363" s="92"/>
      <c r="E1363" s="92"/>
      <c r="F1363" s="92"/>
      <c r="G1363" s="92"/>
      <c r="H1363" s="92"/>
    </row>
    <row r="1364" spans="1:8" ht="15.75">
      <c r="A1364" s="96">
        <v>7</v>
      </c>
      <c r="B1364" s="97">
        <v>42614</v>
      </c>
      <c r="C1364" s="92">
        <v>3480</v>
      </c>
      <c r="D1364" s="92">
        <v>124775</v>
      </c>
      <c r="E1364" s="92">
        <v>2138</v>
      </c>
      <c r="F1364" s="92">
        <v>15000</v>
      </c>
      <c r="G1364" s="92">
        <v>5382</v>
      </c>
      <c r="H1364" s="92"/>
    </row>
    <row r="1365" spans="1:8" ht="15.75">
      <c r="A1365" s="96"/>
      <c r="B1365" s="92"/>
      <c r="C1365" s="81"/>
      <c r="D1365" s="92"/>
      <c r="E1365" s="92"/>
      <c r="F1365" s="92"/>
      <c r="G1365" s="92"/>
      <c r="H1365" s="92"/>
    </row>
    <row r="1366" spans="1:8" ht="15.75">
      <c r="A1366" s="96">
        <v>8</v>
      </c>
      <c r="B1366" s="97">
        <v>42644</v>
      </c>
      <c r="C1366" s="92">
        <v>3480</v>
      </c>
      <c r="D1366" s="92">
        <v>124775</v>
      </c>
      <c r="E1366" s="92">
        <v>2138</v>
      </c>
      <c r="F1366" s="92">
        <v>15000</v>
      </c>
      <c r="G1366" s="92">
        <v>5382</v>
      </c>
      <c r="H1366" s="92"/>
    </row>
    <row r="1367" spans="1:8" ht="15.75">
      <c r="A1367" s="96"/>
      <c r="B1367" s="92"/>
      <c r="C1367" s="92"/>
      <c r="D1367" s="92"/>
      <c r="E1367" s="92"/>
      <c r="F1367" s="92"/>
      <c r="G1367" s="92"/>
      <c r="H1367" s="92"/>
    </row>
    <row r="1368" spans="1:8" ht="15.75">
      <c r="A1368" s="96">
        <v>9</v>
      </c>
      <c r="B1368" s="97">
        <v>42675</v>
      </c>
      <c r="C1368" s="92">
        <v>3480</v>
      </c>
      <c r="D1368" s="92">
        <v>124775</v>
      </c>
      <c r="E1368" s="92">
        <v>2138</v>
      </c>
      <c r="F1368" s="92">
        <v>15000</v>
      </c>
      <c r="G1368" s="92">
        <v>5382</v>
      </c>
      <c r="H1368" s="92"/>
    </row>
    <row r="1369" spans="1:8" ht="15.75">
      <c r="A1369" s="96"/>
      <c r="B1369" s="92"/>
      <c r="C1369" s="81"/>
      <c r="D1369" s="92"/>
      <c r="E1369" s="92"/>
      <c r="F1369" s="92"/>
      <c r="G1369" s="92"/>
      <c r="H1369" s="92"/>
    </row>
    <row r="1370" spans="1:8" ht="15.75">
      <c r="A1370" s="96">
        <v>10</v>
      </c>
      <c r="B1370" s="97">
        <v>42705</v>
      </c>
      <c r="C1370" s="92">
        <v>3480</v>
      </c>
      <c r="D1370" s="92">
        <v>124775</v>
      </c>
      <c r="E1370" s="92">
        <v>2138</v>
      </c>
      <c r="F1370" s="92">
        <v>15000</v>
      </c>
      <c r="G1370" s="92">
        <v>5382</v>
      </c>
      <c r="H1370" s="92"/>
    </row>
    <row r="1371" spans="1:8" ht="15.75">
      <c r="A1371" s="96"/>
      <c r="B1371" s="92"/>
      <c r="C1371" s="92"/>
      <c r="D1371" s="92"/>
      <c r="E1371" s="92"/>
      <c r="F1371" s="92"/>
      <c r="G1371" s="92"/>
      <c r="H1371" s="92"/>
    </row>
    <row r="1372" spans="1:8" ht="15.75">
      <c r="A1372" s="96">
        <v>11</v>
      </c>
      <c r="B1372" s="97">
        <v>42736</v>
      </c>
      <c r="C1372" s="92">
        <v>3480</v>
      </c>
      <c r="D1372" s="92">
        <v>128542</v>
      </c>
      <c r="E1372" s="92">
        <v>2138</v>
      </c>
      <c r="F1372" s="92"/>
      <c r="G1372" s="92">
        <v>5500</v>
      </c>
      <c r="H1372" s="92">
        <v>2100</v>
      </c>
    </row>
    <row r="1373" spans="1:8" ht="15.75">
      <c r="A1373" s="96"/>
      <c r="B1373" s="92"/>
      <c r="C1373" s="81"/>
      <c r="D1373" s="92"/>
      <c r="E1373" s="92"/>
      <c r="F1373" s="92"/>
      <c r="G1373" s="92"/>
      <c r="H1373" s="92"/>
    </row>
    <row r="1374" spans="1:8" ht="15.75">
      <c r="A1374" s="96">
        <v>12</v>
      </c>
      <c r="B1374" s="97">
        <v>42767</v>
      </c>
      <c r="C1374" s="92">
        <v>3480</v>
      </c>
      <c r="D1374" s="92">
        <v>128542</v>
      </c>
      <c r="E1374" s="92">
        <v>2138</v>
      </c>
      <c r="F1374" s="92"/>
      <c r="G1374" s="92">
        <v>5500</v>
      </c>
      <c r="H1374" s="92"/>
    </row>
    <row r="1375" spans="1:8" ht="15.75">
      <c r="A1375" s="96"/>
      <c r="B1375" s="92"/>
      <c r="C1375" s="92"/>
      <c r="D1375" s="92"/>
      <c r="E1375" s="92"/>
      <c r="F1375" s="92"/>
      <c r="G1375" s="92"/>
      <c r="H1375" s="92"/>
    </row>
    <row r="1376" spans="1:8" ht="15.75">
      <c r="A1376" s="96"/>
      <c r="B1376" s="98" t="s">
        <v>107</v>
      </c>
      <c r="C1376" s="98">
        <v>41760</v>
      </c>
      <c r="D1376" s="98">
        <v>1481301</v>
      </c>
      <c r="E1376" s="98"/>
      <c r="F1376" s="98">
        <v>150000</v>
      </c>
      <c r="G1376" s="98">
        <v>64192</v>
      </c>
      <c r="H1376" s="98">
        <v>4200</v>
      </c>
    </row>
    <row r="1377" spans="1:8" ht="15.75">
      <c r="A1377" s="96"/>
      <c r="B1377" s="98"/>
      <c r="C1377" s="92"/>
      <c r="D1377" s="92"/>
      <c r="E1377" s="92"/>
      <c r="F1377" s="92"/>
      <c r="G1377" s="92"/>
      <c r="H1377" s="92"/>
    </row>
    <row r="1378" spans="1:8" ht="25.5">
      <c r="A1378" s="96"/>
      <c r="B1378" s="99" t="s">
        <v>470</v>
      </c>
      <c r="C1378" s="92"/>
      <c r="D1378" s="92"/>
      <c r="E1378" s="92"/>
      <c r="F1378" s="92"/>
      <c r="G1378" s="92"/>
      <c r="H1378" s="92"/>
    </row>
    <row r="1379" spans="1:8" ht="15.75">
      <c r="A1379" s="96"/>
      <c r="B1379" s="100" t="s">
        <v>107</v>
      </c>
      <c r="C1379" s="92"/>
      <c r="D1379" s="98">
        <v>0</v>
      </c>
      <c r="E1379" s="98"/>
      <c r="F1379" s="98">
        <v>0</v>
      </c>
      <c r="G1379" s="98">
        <v>0</v>
      </c>
      <c r="H1379" s="98"/>
    </row>
    <row r="1380" spans="1:8" ht="31.5">
      <c r="A1380" s="96"/>
      <c r="B1380" s="101" t="s">
        <v>143</v>
      </c>
      <c r="C1380" s="98">
        <v>41760</v>
      </c>
      <c r="D1380" s="98">
        <v>1481301</v>
      </c>
      <c r="E1380" s="98"/>
      <c r="F1380" s="98">
        <v>150000</v>
      </c>
      <c r="G1380" s="98"/>
      <c r="H1380" s="98">
        <v>4200</v>
      </c>
    </row>
    <row r="1381" spans="1:8" ht="15.75">
      <c r="A1381" s="102"/>
      <c r="B1381" s="103"/>
      <c r="C1381" s="105"/>
      <c r="D1381" s="104"/>
      <c r="E1381" s="105"/>
      <c r="F1381" s="104"/>
      <c r="G1381" s="104"/>
      <c r="H1381" s="105"/>
    </row>
    <row r="1382" spans="1:8" ht="15.75">
      <c r="A1382" s="102"/>
      <c r="B1382" s="103"/>
      <c r="C1382" s="104"/>
      <c r="D1382" s="104"/>
      <c r="E1382" s="104"/>
      <c r="F1382" s="104"/>
      <c r="G1382" s="104"/>
      <c r="H1382" s="104"/>
    </row>
    <row r="1384" spans="1:8" ht="18.75">
      <c r="A1384" s="93" t="s">
        <v>487</v>
      </c>
    </row>
    <row r="1385" spans="1:8" ht="15.75">
      <c r="A1385" s="94"/>
    </row>
    <row r="1386" spans="1:8" ht="31.5">
      <c r="A1386" s="95" t="s">
        <v>393</v>
      </c>
      <c r="B1386" s="95" t="s">
        <v>394</v>
      </c>
      <c r="C1386" s="95" t="s">
        <v>5</v>
      </c>
      <c r="D1386" s="95" t="s">
        <v>395</v>
      </c>
      <c r="E1386" s="95" t="s">
        <v>7</v>
      </c>
      <c r="F1386" s="95" t="s">
        <v>8</v>
      </c>
      <c r="G1386" s="95" t="s">
        <v>396</v>
      </c>
      <c r="H1386" s="95" t="s">
        <v>397</v>
      </c>
    </row>
    <row r="1387" spans="1:8" ht="15.75">
      <c r="A1387" s="92"/>
      <c r="B1387" s="92"/>
      <c r="C1387" s="92"/>
      <c r="D1387" s="92"/>
      <c r="E1387" s="92"/>
      <c r="F1387" s="92"/>
      <c r="G1387" s="92"/>
      <c r="H1387" s="92"/>
    </row>
    <row r="1388" spans="1:8" ht="15.75">
      <c r="A1388" s="96">
        <v>1</v>
      </c>
      <c r="B1388" s="97">
        <v>42430</v>
      </c>
      <c r="C1388" s="92"/>
      <c r="D1388" s="113">
        <v>114628</v>
      </c>
      <c r="E1388" s="92"/>
      <c r="F1388" s="92">
        <v>15000</v>
      </c>
      <c r="G1388" s="92">
        <v>3732</v>
      </c>
      <c r="H1388" s="92"/>
    </row>
    <row r="1389" spans="1:8" ht="15.75">
      <c r="A1389" s="96"/>
      <c r="B1389" s="92"/>
      <c r="C1389" s="81"/>
      <c r="D1389" s="81"/>
      <c r="E1389" s="92"/>
      <c r="F1389" s="92"/>
      <c r="G1389" s="92"/>
      <c r="H1389" s="92"/>
    </row>
    <row r="1390" spans="1:8" ht="15.75">
      <c r="A1390" s="96">
        <v>2</v>
      </c>
      <c r="B1390" s="97">
        <v>42461</v>
      </c>
      <c r="C1390" s="92"/>
      <c r="D1390" s="113">
        <v>114628</v>
      </c>
      <c r="E1390" s="92"/>
      <c r="F1390" s="92">
        <v>15000</v>
      </c>
      <c r="G1390" s="92">
        <v>3732</v>
      </c>
      <c r="H1390" s="92"/>
    </row>
    <row r="1391" spans="1:8" ht="15.75">
      <c r="A1391" s="96"/>
      <c r="B1391" s="92"/>
      <c r="C1391" s="92"/>
      <c r="D1391" s="92"/>
      <c r="E1391" s="92"/>
      <c r="F1391" s="92"/>
      <c r="G1391" s="92"/>
      <c r="H1391" s="92"/>
    </row>
    <row r="1392" spans="1:8" ht="15.75">
      <c r="A1392" s="96">
        <v>3</v>
      </c>
      <c r="B1392" s="97">
        <v>42491</v>
      </c>
      <c r="C1392" s="92"/>
      <c r="D1392" s="113">
        <v>114628</v>
      </c>
      <c r="E1392" s="92"/>
      <c r="F1392" s="92">
        <v>15000</v>
      </c>
      <c r="G1392" s="92">
        <v>3732</v>
      </c>
      <c r="H1392" s="92"/>
    </row>
    <row r="1393" spans="1:8" ht="15.75">
      <c r="A1393" s="96"/>
      <c r="B1393" s="92"/>
      <c r="C1393" s="81"/>
      <c r="D1393" s="81"/>
      <c r="E1393" s="92"/>
      <c r="F1393" s="92"/>
      <c r="G1393" s="92"/>
      <c r="H1393" s="92"/>
    </row>
    <row r="1394" spans="1:8" ht="15.75">
      <c r="A1394" s="96">
        <v>4</v>
      </c>
      <c r="B1394" s="97">
        <v>42522</v>
      </c>
      <c r="C1394" s="92"/>
      <c r="D1394" s="113">
        <v>117763</v>
      </c>
      <c r="E1394" s="92"/>
      <c r="F1394" s="92">
        <v>15000</v>
      </c>
      <c r="G1394" s="92">
        <v>3732</v>
      </c>
      <c r="H1394" s="92"/>
    </row>
    <row r="1395" spans="1:8" ht="15.75">
      <c r="A1395" s="96"/>
      <c r="B1395" s="92"/>
      <c r="C1395" s="92"/>
      <c r="E1395" s="92"/>
      <c r="F1395" s="92"/>
      <c r="G1395" s="92"/>
      <c r="H1395" s="92"/>
    </row>
    <row r="1396" spans="1:8" ht="15.75">
      <c r="A1396" s="96">
        <v>5</v>
      </c>
      <c r="B1396" s="97">
        <v>42552</v>
      </c>
      <c r="C1396" s="92"/>
      <c r="D1396" s="92">
        <v>121295</v>
      </c>
      <c r="E1396" s="92"/>
      <c r="F1396" s="92">
        <v>15000</v>
      </c>
      <c r="G1396" s="92">
        <v>5382</v>
      </c>
      <c r="H1396" s="92">
        <v>2100</v>
      </c>
    </row>
    <row r="1397" spans="1:8" ht="15.75">
      <c r="A1397" s="96"/>
      <c r="B1397" s="92"/>
      <c r="C1397" s="81"/>
      <c r="D1397" s="92"/>
      <c r="E1397" s="92"/>
      <c r="F1397" s="92"/>
      <c r="G1397" s="92"/>
      <c r="H1397" s="92"/>
    </row>
    <row r="1398" spans="1:8" ht="15.75">
      <c r="A1398" s="96">
        <v>6</v>
      </c>
      <c r="B1398" s="97">
        <v>42583</v>
      </c>
      <c r="C1398" s="92"/>
      <c r="D1398" s="92">
        <v>121295</v>
      </c>
      <c r="E1398" s="92"/>
      <c r="F1398" s="92">
        <v>15000</v>
      </c>
      <c r="G1398" s="92">
        <v>5382</v>
      </c>
      <c r="H1398" s="92"/>
    </row>
    <row r="1399" spans="1:8" ht="15.75">
      <c r="A1399" s="96"/>
      <c r="B1399" s="92"/>
      <c r="C1399" s="92"/>
      <c r="D1399" s="92"/>
      <c r="E1399" s="92"/>
      <c r="F1399" s="92"/>
      <c r="G1399" s="92"/>
      <c r="H1399" s="92"/>
    </row>
    <row r="1400" spans="1:8" ht="15.75">
      <c r="A1400" s="96">
        <v>7</v>
      </c>
      <c r="B1400" s="97">
        <v>42614</v>
      </c>
      <c r="C1400" s="92"/>
      <c r="D1400" s="92">
        <v>121295</v>
      </c>
      <c r="E1400" s="92"/>
      <c r="F1400" s="92">
        <v>15000</v>
      </c>
      <c r="G1400" s="92">
        <v>5382</v>
      </c>
      <c r="H1400" s="92"/>
    </row>
    <row r="1401" spans="1:8" ht="15.75">
      <c r="A1401" s="96"/>
      <c r="B1401" s="92"/>
      <c r="C1401" s="81"/>
      <c r="D1401" s="92"/>
      <c r="E1401" s="92"/>
      <c r="F1401" s="92"/>
      <c r="G1401" s="92"/>
      <c r="H1401" s="92"/>
    </row>
    <row r="1402" spans="1:8" ht="15.75">
      <c r="A1402" s="96">
        <v>8</v>
      </c>
      <c r="B1402" s="97">
        <v>42644</v>
      </c>
      <c r="C1402" s="92"/>
      <c r="D1402" s="92">
        <v>121295</v>
      </c>
      <c r="E1402" s="92"/>
      <c r="F1402" s="92">
        <v>15000</v>
      </c>
      <c r="G1402" s="92">
        <v>5382</v>
      </c>
      <c r="H1402" s="92"/>
    </row>
    <row r="1403" spans="1:8" ht="15.75">
      <c r="A1403" s="96"/>
      <c r="B1403" s="92"/>
      <c r="C1403" s="92"/>
      <c r="D1403" s="92"/>
      <c r="E1403" s="92"/>
      <c r="F1403" s="92"/>
      <c r="G1403" s="92"/>
      <c r="H1403" s="92"/>
    </row>
    <row r="1404" spans="1:8" ht="15.75">
      <c r="A1404" s="96">
        <v>9</v>
      </c>
      <c r="B1404" s="97">
        <v>42675</v>
      </c>
      <c r="C1404" s="92"/>
      <c r="D1404" s="92">
        <v>121295</v>
      </c>
      <c r="E1404" s="92"/>
      <c r="F1404" s="92">
        <v>15000</v>
      </c>
      <c r="G1404" s="92">
        <v>5382</v>
      </c>
      <c r="H1404" s="92"/>
    </row>
    <row r="1405" spans="1:8" ht="15.75">
      <c r="A1405" s="96"/>
      <c r="B1405" s="92"/>
      <c r="C1405" s="81"/>
      <c r="D1405" s="92"/>
      <c r="E1405" s="92"/>
      <c r="F1405" s="92"/>
      <c r="G1405" s="92"/>
      <c r="H1405" s="92"/>
    </row>
    <row r="1406" spans="1:8" ht="15.75">
      <c r="A1406" s="96">
        <v>10</v>
      </c>
      <c r="B1406" s="97">
        <v>42705</v>
      </c>
      <c r="C1406" s="92"/>
      <c r="D1406" s="92">
        <v>121295</v>
      </c>
      <c r="E1406" s="92"/>
      <c r="F1406" s="92">
        <v>15000</v>
      </c>
      <c r="G1406" s="92">
        <v>5382</v>
      </c>
      <c r="H1406" s="92"/>
    </row>
    <row r="1407" spans="1:8" ht="15.75">
      <c r="A1407" s="96"/>
      <c r="B1407" s="92"/>
      <c r="C1407" s="92"/>
      <c r="D1407" s="92"/>
      <c r="E1407" s="92"/>
      <c r="F1407" s="92"/>
      <c r="G1407" s="92"/>
      <c r="H1407" s="92"/>
    </row>
    <row r="1408" spans="1:8" ht="15.75">
      <c r="A1408" s="96">
        <v>11</v>
      </c>
      <c r="B1408" s="97">
        <v>42736</v>
      </c>
      <c r="C1408" s="92">
        <v>3480</v>
      </c>
      <c r="D1408" s="92">
        <v>128542</v>
      </c>
      <c r="E1408" s="92"/>
      <c r="F1408" s="92"/>
      <c r="G1408" s="92">
        <v>5500</v>
      </c>
      <c r="H1408" s="92">
        <v>2100</v>
      </c>
    </row>
    <row r="1409" spans="1:8" ht="15.75">
      <c r="A1409" s="96"/>
      <c r="B1409" s="92"/>
      <c r="C1409" s="81"/>
      <c r="D1409" s="92"/>
      <c r="E1409" s="92"/>
      <c r="F1409" s="92"/>
      <c r="G1409" s="92"/>
      <c r="H1409" s="92"/>
    </row>
    <row r="1410" spans="1:8" ht="15.75">
      <c r="A1410" s="96">
        <v>12</v>
      </c>
      <c r="B1410" s="97">
        <v>42767</v>
      </c>
      <c r="C1410" s="92">
        <v>3480</v>
      </c>
      <c r="D1410" s="92">
        <v>128542</v>
      </c>
      <c r="E1410" s="92"/>
      <c r="F1410" s="92"/>
      <c r="G1410" s="92">
        <v>5500</v>
      </c>
      <c r="H1410" s="92"/>
    </row>
    <row r="1411" spans="1:8" ht="15.75">
      <c r="A1411" s="96"/>
      <c r="B1411" s="92"/>
      <c r="C1411" s="92"/>
      <c r="D1411" s="92"/>
      <c r="E1411" s="92"/>
      <c r="F1411" s="92"/>
      <c r="G1411" s="92"/>
      <c r="H1411" s="92"/>
    </row>
    <row r="1412" spans="1:8" ht="15.75">
      <c r="A1412" s="96"/>
      <c r="B1412" s="98" t="s">
        <v>107</v>
      </c>
      <c r="C1412" s="98">
        <v>6960</v>
      </c>
      <c r="D1412" s="98">
        <v>1446501</v>
      </c>
      <c r="E1412" s="98"/>
      <c r="F1412" s="98">
        <v>150000</v>
      </c>
      <c r="G1412" s="98">
        <v>58220</v>
      </c>
      <c r="H1412" s="98">
        <v>4200</v>
      </c>
    </row>
    <row r="1413" spans="1:8" ht="15.75">
      <c r="A1413" s="96"/>
      <c r="B1413" s="98"/>
      <c r="C1413" s="92"/>
      <c r="D1413" s="92"/>
      <c r="E1413" s="92"/>
      <c r="F1413" s="92"/>
      <c r="G1413" s="92"/>
      <c r="H1413" s="92"/>
    </row>
    <row r="1414" spans="1:8" ht="25.5">
      <c r="A1414" s="96"/>
      <c r="B1414" s="99" t="s">
        <v>470</v>
      </c>
      <c r="C1414" s="92"/>
      <c r="D1414" s="92"/>
      <c r="E1414" s="92"/>
      <c r="F1414" s="92"/>
      <c r="G1414" s="92"/>
      <c r="H1414" s="92"/>
    </row>
    <row r="1415" spans="1:8" ht="15.75">
      <c r="A1415" s="96"/>
      <c r="B1415" s="100" t="s">
        <v>107</v>
      </c>
      <c r="C1415" s="92"/>
      <c r="D1415" s="98">
        <v>0</v>
      </c>
      <c r="E1415" s="98"/>
      <c r="F1415" s="98">
        <v>0</v>
      </c>
      <c r="G1415" s="98">
        <v>0</v>
      </c>
      <c r="H1415" s="98"/>
    </row>
    <row r="1416" spans="1:8" ht="31.5">
      <c r="A1416" s="96"/>
      <c r="B1416" s="101" t="s">
        <v>143</v>
      </c>
      <c r="C1416" s="98">
        <v>6960</v>
      </c>
      <c r="D1416" s="98">
        <v>1446501</v>
      </c>
      <c r="E1416" s="98"/>
      <c r="F1416" s="98">
        <v>150000</v>
      </c>
      <c r="G1416" s="98"/>
      <c r="H1416" s="98">
        <v>4200</v>
      </c>
    </row>
    <row r="1417" spans="1:8" ht="15.75">
      <c r="A1417" s="102"/>
      <c r="B1417" s="103"/>
      <c r="C1417" s="105"/>
      <c r="D1417" s="104"/>
      <c r="E1417" s="105"/>
      <c r="F1417" s="104"/>
      <c r="G1417" s="104"/>
      <c r="H1417" s="105"/>
    </row>
    <row r="1418" spans="1:8" ht="15.75">
      <c r="A1418" s="102"/>
      <c r="B1418" s="103"/>
      <c r="C1418" s="104"/>
      <c r="D1418" s="104"/>
      <c r="E1418" s="104"/>
      <c r="F1418" s="104"/>
      <c r="G1418" s="104"/>
      <c r="H1418" s="104"/>
    </row>
    <row r="1419" spans="1:8" ht="15.75">
      <c r="A1419" s="102"/>
      <c r="B1419" s="103"/>
      <c r="C1419" s="104"/>
      <c r="D1419" s="104"/>
      <c r="E1419" s="104"/>
      <c r="F1419" s="104"/>
      <c r="G1419" s="104"/>
      <c r="H1419" s="104"/>
    </row>
    <row r="1420" spans="1:8">
      <c r="A1420" s="73"/>
      <c r="B1420" s="73"/>
      <c r="C1420" s="73"/>
      <c r="D1420" s="73"/>
      <c r="E1420" s="73"/>
      <c r="F1420" s="73"/>
      <c r="G1420" s="73"/>
      <c r="H1420" s="73"/>
    </row>
    <row r="1426" spans="1:8" ht="18.75">
      <c r="A1426" s="93" t="s">
        <v>429</v>
      </c>
    </row>
    <row r="1427" spans="1:8" ht="15.75">
      <c r="A1427" s="94"/>
    </row>
    <row r="1428" spans="1:8" ht="31.5">
      <c r="A1428" s="95" t="s">
        <v>393</v>
      </c>
      <c r="B1428" s="95" t="s">
        <v>394</v>
      </c>
      <c r="C1428" s="95" t="s">
        <v>5</v>
      </c>
      <c r="D1428" s="95" t="s">
        <v>395</v>
      </c>
      <c r="E1428" s="95" t="s">
        <v>7</v>
      </c>
      <c r="F1428" s="95" t="s">
        <v>8</v>
      </c>
      <c r="G1428" s="95" t="s">
        <v>396</v>
      </c>
      <c r="H1428" s="95" t="s">
        <v>397</v>
      </c>
    </row>
    <row r="1429" spans="1:8" ht="15.75">
      <c r="A1429" s="92"/>
      <c r="B1429" s="92"/>
      <c r="C1429" s="92"/>
      <c r="D1429" s="92"/>
      <c r="E1429" s="92"/>
      <c r="F1429" s="92"/>
      <c r="G1429" s="92"/>
      <c r="H1429" s="92"/>
    </row>
    <row r="1430" spans="1:8" ht="15.75">
      <c r="A1430" s="96">
        <v>1</v>
      </c>
      <c r="B1430" s="97">
        <v>42064</v>
      </c>
      <c r="C1430" s="92"/>
      <c r="D1430" s="113">
        <v>47304</v>
      </c>
      <c r="E1430" s="92"/>
      <c r="F1430" s="92">
        <v>2000</v>
      </c>
      <c r="G1430" s="92"/>
      <c r="H1430" s="92"/>
    </row>
    <row r="1431" spans="1:8" ht="15.75">
      <c r="A1431" s="96"/>
      <c r="B1431" s="92"/>
      <c r="C1431" s="81"/>
      <c r="D1431" s="81"/>
      <c r="E1431" s="92"/>
      <c r="F1431" s="92"/>
      <c r="G1431" s="92"/>
      <c r="H1431" s="92"/>
    </row>
    <row r="1432" spans="1:8" ht="15.75">
      <c r="A1432" s="96">
        <v>2</v>
      </c>
      <c r="B1432" s="97">
        <v>42095</v>
      </c>
      <c r="C1432" s="92"/>
      <c r="D1432" s="113">
        <v>47304</v>
      </c>
      <c r="E1432" s="92"/>
      <c r="F1432" s="92">
        <v>2000</v>
      </c>
      <c r="G1432" s="92"/>
      <c r="H1432" s="92"/>
    </row>
    <row r="1433" spans="1:8" ht="15.75">
      <c r="A1433" s="96"/>
      <c r="B1433" s="92"/>
      <c r="C1433" s="92"/>
      <c r="D1433" s="92"/>
      <c r="E1433" s="92"/>
      <c r="F1433" s="92"/>
      <c r="G1433" s="92"/>
      <c r="H1433" s="92"/>
    </row>
    <row r="1434" spans="1:8" ht="15.75">
      <c r="A1434" s="96">
        <v>3</v>
      </c>
      <c r="B1434" s="97">
        <v>42125</v>
      </c>
      <c r="C1434" s="92"/>
      <c r="D1434" s="113">
        <v>47304</v>
      </c>
      <c r="E1434" s="92"/>
      <c r="F1434" s="92">
        <v>2000</v>
      </c>
      <c r="G1434" s="92"/>
      <c r="H1434" s="92"/>
    </row>
    <row r="1435" spans="1:8" ht="15.75">
      <c r="A1435" s="96"/>
      <c r="B1435" s="92"/>
      <c r="C1435" s="81"/>
      <c r="D1435" s="81"/>
      <c r="E1435" s="92"/>
      <c r="F1435" s="92"/>
      <c r="G1435" s="92"/>
      <c r="H1435" s="92"/>
    </row>
    <row r="1436" spans="1:8" ht="15.75">
      <c r="A1436" s="96">
        <v>4</v>
      </c>
      <c r="B1436" s="97">
        <v>42156</v>
      </c>
      <c r="C1436" s="92"/>
      <c r="D1436" s="113">
        <v>48600</v>
      </c>
      <c r="E1436" s="92"/>
      <c r="F1436" s="92">
        <v>2000</v>
      </c>
      <c r="G1436" s="92"/>
      <c r="H1436" s="92"/>
    </row>
    <row r="1437" spans="1:8" ht="15.75">
      <c r="A1437" s="96"/>
      <c r="B1437" s="92"/>
      <c r="C1437" s="92"/>
      <c r="D1437" s="92"/>
      <c r="E1437" s="92"/>
      <c r="F1437" s="92"/>
      <c r="G1437" s="92"/>
      <c r="H1437" s="92"/>
    </row>
    <row r="1438" spans="1:8" ht="15.75">
      <c r="A1438" s="96">
        <v>5</v>
      </c>
      <c r="B1438" s="97">
        <v>42186</v>
      </c>
      <c r="C1438" s="92"/>
      <c r="D1438" s="113">
        <v>48600</v>
      </c>
      <c r="E1438" s="92"/>
      <c r="F1438" s="92"/>
      <c r="G1438" s="92"/>
      <c r="H1438" s="92"/>
    </row>
    <row r="1439" spans="1:8" ht="15.75">
      <c r="A1439" s="96"/>
      <c r="B1439" s="92"/>
      <c r="C1439" s="81"/>
      <c r="D1439" s="92"/>
      <c r="E1439" s="92"/>
      <c r="F1439" s="92"/>
      <c r="G1439" s="92"/>
      <c r="H1439" s="92"/>
    </row>
    <row r="1440" spans="1:8" ht="15.75">
      <c r="A1440" s="96">
        <v>6</v>
      </c>
      <c r="B1440" s="97">
        <v>42217</v>
      </c>
      <c r="C1440" s="92"/>
      <c r="D1440" s="113">
        <v>48600</v>
      </c>
      <c r="E1440" s="92"/>
      <c r="F1440" s="92"/>
      <c r="G1440" s="92"/>
      <c r="H1440" s="92"/>
    </row>
    <row r="1441" spans="1:8" ht="15.75">
      <c r="A1441" s="96"/>
      <c r="B1441" s="92"/>
      <c r="C1441" s="92"/>
      <c r="D1441" s="92"/>
      <c r="E1441" s="92"/>
      <c r="F1441" s="92"/>
      <c r="G1441" s="92"/>
      <c r="H1441" s="92"/>
    </row>
    <row r="1442" spans="1:8" ht="15.75">
      <c r="A1442" s="96">
        <v>7</v>
      </c>
      <c r="B1442" s="97">
        <v>42248</v>
      </c>
      <c r="C1442" s="92"/>
      <c r="D1442" s="113">
        <v>48600</v>
      </c>
      <c r="E1442" s="92"/>
      <c r="F1442" s="92"/>
      <c r="G1442" s="92"/>
      <c r="H1442" s="92"/>
    </row>
    <row r="1443" spans="1:8" ht="15.75">
      <c r="A1443" s="96"/>
      <c r="B1443" s="92"/>
      <c r="C1443" s="81"/>
      <c r="D1443" s="92"/>
      <c r="E1443" s="92"/>
      <c r="F1443" s="92"/>
      <c r="G1443" s="92"/>
      <c r="H1443" s="92"/>
    </row>
    <row r="1444" spans="1:8" ht="15.75">
      <c r="A1444" s="96">
        <v>8</v>
      </c>
      <c r="B1444" s="97">
        <v>42278</v>
      </c>
      <c r="C1444" s="92"/>
      <c r="D1444" s="113">
        <v>48600</v>
      </c>
      <c r="E1444" s="92"/>
      <c r="F1444" s="92"/>
      <c r="G1444" s="92"/>
      <c r="H1444" s="92"/>
    </row>
    <row r="1445" spans="1:8" ht="15.75">
      <c r="A1445" s="96"/>
      <c r="B1445" s="92"/>
      <c r="C1445" s="92"/>
      <c r="D1445" s="92"/>
      <c r="E1445" s="92"/>
      <c r="F1445" s="92"/>
      <c r="G1445" s="92"/>
      <c r="H1445" s="92"/>
    </row>
    <row r="1446" spans="1:8" ht="15.75">
      <c r="A1446" s="96">
        <v>9</v>
      </c>
      <c r="B1446" s="97">
        <v>42309</v>
      </c>
      <c r="C1446" s="92"/>
      <c r="D1446" s="113">
        <v>48600</v>
      </c>
      <c r="E1446" s="92"/>
      <c r="F1446" s="92"/>
      <c r="G1446" s="92"/>
      <c r="H1446" s="92"/>
    </row>
    <row r="1447" spans="1:8" ht="15.75">
      <c r="A1447" s="96"/>
      <c r="B1447" s="92"/>
      <c r="C1447" s="81"/>
      <c r="D1447" s="92"/>
      <c r="E1447" s="92"/>
      <c r="F1447" s="92"/>
      <c r="G1447" s="92"/>
      <c r="H1447" s="92"/>
    </row>
    <row r="1448" spans="1:8" ht="15.75">
      <c r="A1448" s="96">
        <v>10</v>
      </c>
      <c r="B1448" s="97">
        <v>42339</v>
      </c>
      <c r="C1448" s="92"/>
      <c r="D1448" s="113">
        <v>48600</v>
      </c>
      <c r="E1448" s="92"/>
      <c r="F1448" s="92"/>
      <c r="G1448" s="92"/>
      <c r="H1448" s="92"/>
    </row>
    <row r="1449" spans="1:8" ht="15.75">
      <c r="A1449" s="96"/>
      <c r="B1449" s="92"/>
      <c r="C1449" s="92"/>
      <c r="D1449" s="92"/>
      <c r="E1449" s="92"/>
      <c r="F1449" s="92"/>
      <c r="G1449" s="92"/>
      <c r="H1449" s="92"/>
    </row>
    <row r="1450" spans="1:8" ht="15.75">
      <c r="A1450" s="96">
        <v>11</v>
      </c>
      <c r="B1450" s="97">
        <v>42370</v>
      </c>
      <c r="C1450" s="92"/>
      <c r="D1450" s="92">
        <v>50112</v>
      </c>
      <c r="E1450" s="92"/>
      <c r="F1450" s="92"/>
      <c r="G1450" s="92"/>
      <c r="H1450" s="92"/>
    </row>
    <row r="1451" spans="1:8" ht="15.75">
      <c r="A1451" s="96"/>
      <c r="B1451" s="92"/>
      <c r="C1451" s="81"/>
      <c r="D1451" s="92"/>
      <c r="E1451" s="92"/>
      <c r="F1451" s="92"/>
      <c r="G1451" s="92"/>
      <c r="H1451" s="92"/>
    </row>
    <row r="1452" spans="1:8" ht="15.75">
      <c r="A1452" s="96">
        <v>12</v>
      </c>
      <c r="B1452" s="97">
        <v>42401</v>
      </c>
      <c r="C1452" s="92"/>
      <c r="D1452" s="92">
        <v>50112</v>
      </c>
      <c r="E1452" s="92"/>
      <c r="F1452" s="92"/>
      <c r="G1452" s="92"/>
      <c r="H1452" s="92"/>
    </row>
    <row r="1453" spans="1:8" ht="15.75">
      <c r="A1453" s="96"/>
      <c r="B1453" s="92"/>
      <c r="C1453" s="92"/>
      <c r="D1453" s="92"/>
      <c r="E1453" s="92"/>
      <c r="F1453" s="92"/>
      <c r="G1453" s="92"/>
      <c r="H1453" s="92"/>
    </row>
    <row r="1454" spans="1:8" ht="15.75">
      <c r="A1454" s="96"/>
      <c r="B1454" s="98" t="s">
        <v>107</v>
      </c>
      <c r="C1454" s="98">
        <v>0</v>
      </c>
      <c r="D1454" s="98">
        <v>582336</v>
      </c>
      <c r="E1454" s="98"/>
      <c r="F1454" s="98">
        <v>8000</v>
      </c>
      <c r="G1454" s="98">
        <v>0</v>
      </c>
      <c r="H1454" s="98">
        <v>0</v>
      </c>
    </row>
    <row r="1455" spans="1:8" ht="15.75">
      <c r="A1455" s="96"/>
      <c r="B1455" s="98"/>
      <c r="C1455" s="92"/>
      <c r="D1455" s="92"/>
      <c r="E1455" s="92"/>
      <c r="F1455" s="92"/>
      <c r="G1455" s="92"/>
      <c r="H1455" s="92"/>
    </row>
    <row r="1456" spans="1:8" ht="25.5">
      <c r="A1456" s="96"/>
      <c r="B1456" s="99" t="s">
        <v>470</v>
      </c>
      <c r="C1456" s="92"/>
      <c r="D1456" s="92"/>
      <c r="E1456" s="92"/>
      <c r="F1456" s="92"/>
      <c r="G1456" s="92"/>
      <c r="H1456" s="92"/>
    </row>
    <row r="1457" spans="1:8" ht="15.75">
      <c r="A1457" s="96"/>
      <c r="B1457" s="100" t="s">
        <v>107</v>
      </c>
      <c r="C1457" s="92"/>
      <c r="D1457" s="98">
        <v>0</v>
      </c>
      <c r="E1457" s="98"/>
      <c r="F1457" s="98">
        <v>0</v>
      </c>
      <c r="G1457" s="98">
        <v>0</v>
      </c>
      <c r="H1457" s="98"/>
    </row>
    <row r="1458" spans="1:8" ht="31.5">
      <c r="A1458" s="96"/>
      <c r="B1458" s="101" t="s">
        <v>143</v>
      </c>
      <c r="C1458" s="98">
        <v>0</v>
      </c>
      <c r="D1458" s="98">
        <v>582336</v>
      </c>
      <c r="E1458" s="98"/>
      <c r="F1458" s="98">
        <v>8000</v>
      </c>
      <c r="G1458" s="98"/>
      <c r="H1458" s="98">
        <v>0</v>
      </c>
    </row>
    <row r="1459" spans="1:8" ht="15.75">
      <c r="A1459" s="102"/>
      <c r="B1459" s="103"/>
      <c r="C1459" s="105"/>
      <c r="D1459" s="104"/>
      <c r="E1459" s="105"/>
      <c r="F1459" s="104"/>
      <c r="G1459" s="104"/>
      <c r="H1459" s="105"/>
    </row>
    <row r="1460" spans="1:8" ht="15.75">
      <c r="A1460" s="102"/>
      <c r="B1460" s="103"/>
      <c r="C1460" s="104"/>
      <c r="D1460" s="104"/>
      <c r="E1460" s="104"/>
      <c r="F1460" s="104"/>
      <c r="G1460" s="104"/>
      <c r="H1460" s="104"/>
    </row>
    <row r="1468" spans="1:8" ht="18.75">
      <c r="A1468" s="93" t="s">
        <v>458</v>
      </c>
    </row>
    <row r="1469" spans="1:8" ht="15.75">
      <c r="A1469" s="94"/>
    </row>
    <row r="1470" spans="1:8" ht="31.5">
      <c r="A1470" s="95" t="s">
        <v>393</v>
      </c>
      <c r="B1470" s="95" t="s">
        <v>394</v>
      </c>
      <c r="C1470" s="95" t="s">
        <v>5</v>
      </c>
      <c r="D1470" s="95" t="s">
        <v>395</v>
      </c>
      <c r="E1470" s="95" t="s">
        <v>7</v>
      </c>
      <c r="F1470" s="95" t="s">
        <v>8</v>
      </c>
      <c r="G1470" s="95" t="s">
        <v>396</v>
      </c>
      <c r="H1470" s="95" t="s">
        <v>397</v>
      </c>
    </row>
    <row r="1471" spans="1:8" ht="15.75">
      <c r="A1471" s="92"/>
      <c r="B1471" s="92"/>
      <c r="C1471" s="92"/>
      <c r="D1471" s="92"/>
      <c r="E1471" s="92"/>
      <c r="F1471" s="92"/>
      <c r="G1471" s="92"/>
      <c r="H1471" s="92"/>
    </row>
    <row r="1472" spans="1:8" ht="15.75">
      <c r="A1472" s="96">
        <v>1</v>
      </c>
      <c r="B1472" s="97">
        <v>42430</v>
      </c>
      <c r="C1472" s="92"/>
      <c r="D1472" s="113">
        <v>47304</v>
      </c>
      <c r="E1472" s="92"/>
      <c r="F1472" s="92">
        <v>2000</v>
      </c>
      <c r="G1472" s="92"/>
      <c r="H1472" s="92"/>
    </row>
    <row r="1473" spans="1:8" ht="15.75">
      <c r="A1473" s="96"/>
      <c r="B1473" s="92"/>
      <c r="C1473" s="81"/>
      <c r="D1473" s="81"/>
      <c r="E1473" s="92"/>
      <c r="F1473" s="92"/>
      <c r="G1473" s="92"/>
      <c r="H1473" s="92"/>
    </row>
    <row r="1474" spans="1:8" ht="15.75">
      <c r="A1474" s="96">
        <v>2</v>
      </c>
      <c r="B1474" s="97">
        <v>42461</v>
      </c>
      <c r="C1474" s="92"/>
      <c r="D1474" s="113">
        <v>47304</v>
      </c>
      <c r="E1474" s="92"/>
      <c r="F1474" s="92">
        <v>2000</v>
      </c>
      <c r="G1474" s="92"/>
      <c r="H1474" s="92"/>
    </row>
    <row r="1475" spans="1:8" ht="15.75">
      <c r="A1475" s="96"/>
      <c r="B1475" s="92"/>
      <c r="C1475" s="92"/>
      <c r="D1475" s="92"/>
      <c r="E1475" s="92"/>
      <c r="F1475" s="92"/>
      <c r="G1475" s="92"/>
      <c r="H1475" s="92"/>
    </row>
    <row r="1476" spans="1:8" ht="15.75">
      <c r="A1476" s="96">
        <v>3</v>
      </c>
      <c r="B1476" s="97">
        <v>42491</v>
      </c>
      <c r="C1476" s="92"/>
      <c r="D1476" s="113">
        <v>47304</v>
      </c>
      <c r="E1476" s="92"/>
      <c r="F1476" s="92">
        <v>2000</v>
      </c>
      <c r="G1476" s="92"/>
      <c r="H1476" s="92"/>
    </row>
    <row r="1477" spans="1:8" ht="15.75">
      <c r="A1477" s="96"/>
      <c r="B1477" s="92"/>
      <c r="C1477" s="81"/>
      <c r="D1477" s="81"/>
      <c r="E1477" s="92"/>
      <c r="F1477" s="92"/>
      <c r="G1477" s="92"/>
      <c r="H1477" s="92"/>
    </row>
    <row r="1478" spans="1:8" ht="15.75">
      <c r="A1478" s="96">
        <v>4</v>
      </c>
      <c r="B1478" s="97">
        <v>42522</v>
      </c>
      <c r="C1478" s="92"/>
      <c r="D1478" s="113">
        <v>48600</v>
      </c>
      <c r="E1478" s="92"/>
      <c r="F1478" s="92">
        <v>2000</v>
      </c>
      <c r="G1478" s="92"/>
      <c r="H1478" s="92"/>
    </row>
    <row r="1479" spans="1:8" ht="15.75">
      <c r="A1479" s="96"/>
      <c r="B1479" s="92"/>
      <c r="C1479" s="92"/>
      <c r="D1479" s="92"/>
      <c r="E1479" s="92"/>
      <c r="F1479" s="92"/>
      <c r="G1479" s="92"/>
      <c r="H1479" s="92"/>
    </row>
    <row r="1480" spans="1:8" ht="15.75">
      <c r="A1480" s="96">
        <v>5</v>
      </c>
      <c r="B1480" s="97">
        <v>42552</v>
      </c>
      <c r="C1480" s="92"/>
      <c r="D1480" s="113">
        <v>48600</v>
      </c>
      <c r="E1480" s="92"/>
      <c r="F1480" s="92">
        <v>2000</v>
      </c>
      <c r="G1480" s="92"/>
      <c r="H1480" s="92"/>
    </row>
    <row r="1481" spans="1:8" ht="15.75">
      <c r="A1481" s="96"/>
      <c r="B1481" s="92"/>
      <c r="C1481" s="81"/>
      <c r="D1481" s="92"/>
      <c r="E1481" s="92"/>
      <c r="F1481" s="92"/>
      <c r="G1481" s="92"/>
      <c r="H1481" s="92"/>
    </row>
    <row r="1482" spans="1:8" ht="15.75">
      <c r="A1482" s="96">
        <v>6</v>
      </c>
      <c r="B1482" s="97">
        <v>42583</v>
      </c>
      <c r="C1482" s="92"/>
      <c r="D1482" s="113">
        <v>48600</v>
      </c>
      <c r="E1482" s="92"/>
      <c r="F1482" s="92"/>
      <c r="G1482" s="92"/>
      <c r="H1482" s="92"/>
    </row>
    <row r="1483" spans="1:8" ht="15.75">
      <c r="A1483" s="96"/>
      <c r="B1483" s="92"/>
      <c r="C1483" s="92"/>
      <c r="D1483" s="92"/>
      <c r="E1483" s="92"/>
      <c r="F1483" s="92"/>
      <c r="G1483" s="92"/>
      <c r="H1483" s="92"/>
    </row>
    <row r="1484" spans="1:8" ht="15.75">
      <c r="A1484" s="96">
        <v>7</v>
      </c>
      <c r="B1484" s="97">
        <v>42614</v>
      </c>
      <c r="C1484" s="92"/>
      <c r="D1484" s="113">
        <v>48600</v>
      </c>
      <c r="E1484" s="92"/>
      <c r="F1484" s="92"/>
      <c r="G1484" s="92"/>
      <c r="H1484" s="92"/>
    </row>
    <row r="1485" spans="1:8" ht="15.75">
      <c r="A1485" s="96"/>
      <c r="B1485" s="92"/>
      <c r="C1485" s="81"/>
      <c r="D1485" s="92"/>
      <c r="E1485" s="92"/>
      <c r="F1485" s="92"/>
      <c r="G1485" s="92"/>
      <c r="H1485" s="92"/>
    </row>
    <row r="1486" spans="1:8" ht="15.75">
      <c r="A1486" s="96">
        <v>8</v>
      </c>
      <c r="B1486" s="97">
        <v>42644</v>
      </c>
      <c r="C1486" s="92"/>
      <c r="D1486" s="113">
        <v>48600</v>
      </c>
      <c r="E1486" s="92"/>
      <c r="F1486" s="92"/>
      <c r="G1486" s="92"/>
      <c r="H1486" s="92"/>
    </row>
    <row r="1487" spans="1:8" ht="15.75">
      <c r="A1487" s="96"/>
      <c r="B1487" s="92"/>
      <c r="C1487" s="92"/>
      <c r="D1487" s="92"/>
      <c r="E1487" s="92"/>
      <c r="F1487" s="92"/>
      <c r="G1487" s="92"/>
      <c r="H1487" s="92"/>
    </row>
    <row r="1488" spans="1:8" ht="15.75">
      <c r="A1488" s="96">
        <v>9</v>
      </c>
      <c r="B1488" s="97">
        <v>42675</v>
      </c>
      <c r="C1488" s="92"/>
      <c r="D1488" s="113">
        <v>48600</v>
      </c>
      <c r="E1488" s="92"/>
      <c r="F1488" s="92"/>
      <c r="G1488" s="92"/>
      <c r="H1488" s="92"/>
    </row>
    <row r="1489" spans="1:8" ht="15.75">
      <c r="A1489" s="96"/>
      <c r="B1489" s="92"/>
      <c r="C1489" s="81"/>
      <c r="D1489" s="92"/>
      <c r="E1489" s="92"/>
      <c r="F1489" s="92"/>
      <c r="G1489" s="92"/>
      <c r="H1489" s="92"/>
    </row>
    <row r="1490" spans="1:8" ht="15.75">
      <c r="A1490" s="96">
        <v>10</v>
      </c>
      <c r="B1490" s="97">
        <v>42705</v>
      </c>
      <c r="C1490" s="92"/>
      <c r="D1490" s="113">
        <v>48600</v>
      </c>
      <c r="E1490" s="92"/>
      <c r="F1490" s="92"/>
      <c r="G1490" s="92"/>
      <c r="H1490" s="92"/>
    </row>
    <row r="1491" spans="1:8" ht="15.75">
      <c r="A1491" s="96"/>
      <c r="B1491" s="92"/>
      <c r="C1491" s="92"/>
      <c r="D1491" s="92"/>
      <c r="E1491" s="92"/>
      <c r="F1491" s="92"/>
      <c r="G1491" s="92"/>
      <c r="H1491" s="92"/>
    </row>
    <row r="1492" spans="1:8" ht="15.75">
      <c r="A1492" s="96">
        <v>11</v>
      </c>
      <c r="B1492" s="97">
        <v>42736</v>
      </c>
      <c r="C1492" s="92"/>
      <c r="D1492" s="113">
        <v>50112</v>
      </c>
      <c r="E1492" s="92"/>
      <c r="F1492" s="92"/>
      <c r="G1492" s="92"/>
      <c r="H1492" s="92"/>
    </row>
    <row r="1493" spans="1:8" ht="15.75">
      <c r="A1493" s="96"/>
      <c r="B1493" s="92"/>
      <c r="C1493" s="81"/>
      <c r="D1493" s="92"/>
      <c r="E1493" s="92"/>
      <c r="F1493" s="92"/>
      <c r="G1493" s="92"/>
      <c r="H1493" s="92"/>
    </row>
    <row r="1494" spans="1:8" ht="15.75">
      <c r="A1494" s="96">
        <v>12</v>
      </c>
      <c r="B1494" s="97">
        <v>42767</v>
      </c>
      <c r="C1494" s="92"/>
      <c r="D1494" s="92">
        <v>50112</v>
      </c>
      <c r="E1494" s="92"/>
      <c r="F1494" s="92"/>
      <c r="G1494" s="92"/>
      <c r="H1494" s="92"/>
    </row>
    <row r="1495" spans="1:8" ht="15.75">
      <c r="A1495" s="96"/>
      <c r="B1495" s="92"/>
      <c r="C1495" s="92"/>
      <c r="D1495" s="92"/>
      <c r="E1495" s="92"/>
      <c r="F1495" s="92"/>
      <c r="G1495" s="92"/>
      <c r="H1495" s="92"/>
    </row>
    <row r="1496" spans="1:8" ht="15.75">
      <c r="A1496" s="96"/>
      <c r="B1496" s="98" t="s">
        <v>107</v>
      </c>
      <c r="C1496" s="98">
        <v>0</v>
      </c>
      <c r="D1496" s="98">
        <v>582336</v>
      </c>
      <c r="E1496" s="98"/>
      <c r="F1496" s="98">
        <v>10000</v>
      </c>
      <c r="G1496" s="98">
        <v>0</v>
      </c>
      <c r="H1496" s="98">
        <v>0</v>
      </c>
    </row>
    <row r="1497" spans="1:8" ht="15.75">
      <c r="A1497" s="96"/>
      <c r="B1497" s="98"/>
      <c r="C1497" s="92"/>
      <c r="D1497" s="92"/>
      <c r="E1497" s="92"/>
      <c r="F1497" s="92"/>
      <c r="G1497" s="92"/>
      <c r="H1497" s="92"/>
    </row>
    <row r="1498" spans="1:8" ht="25.5">
      <c r="A1498" s="96"/>
      <c r="B1498" s="99" t="s">
        <v>470</v>
      </c>
      <c r="C1498" s="92"/>
      <c r="D1498" s="92"/>
      <c r="E1498" s="92"/>
      <c r="F1498" s="92"/>
      <c r="G1498" s="92"/>
      <c r="H1498" s="92"/>
    </row>
    <row r="1499" spans="1:8" ht="15.75">
      <c r="A1499" s="96"/>
      <c r="B1499" s="100" t="s">
        <v>107</v>
      </c>
      <c r="C1499" s="92"/>
      <c r="D1499" s="98">
        <v>0</v>
      </c>
      <c r="E1499" s="98"/>
      <c r="F1499" s="98">
        <v>0</v>
      </c>
      <c r="G1499" s="98">
        <v>0</v>
      </c>
      <c r="H1499" s="98"/>
    </row>
    <row r="1500" spans="1:8" ht="31.5">
      <c r="A1500" s="96"/>
      <c r="B1500" s="101" t="s">
        <v>143</v>
      </c>
      <c r="C1500" s="98">
        <v>0</v>
      </c>
      <c r="D1500" s="98">
        <v>582336</v>
      </c>
      <c r="E1500" s="98"/>
      <c r="F1500" s="98">
        <v>10000</v>
      </c>
      <c r="G1500" s="98"/>
      <c r="H1500" s="98">
        <v>0</v>
      </c>
    </row>
    <row r="1501" spans="1:8" ht="15.75">
      <c r="A1501" s="102"/>
      <c r="B1501" s="103"/>
      <c r="C1501" s="105"/>
      <c r="D1501" s="105"/>
      <c r="E1501" s="105"/>
      <c r="F1501" s="105"/>
      <c r="G1501" s="105"/>
      <c r="H1501" s="105"/>
    </row>
    <row r="1502" spans="1:8" ht="15.75">
      <c r="A1502" s="102"/>
      <c r="B1502" s="103"/>
      <c r="C1502" s="105"/>
      <c r="D1502" s="104"/>
      <c r="E1502" s="105"/>
      <c r="F1502" s="104"/>
      <c r="G1502" s="104"/>
      <c r="H1502" s="105"/>
    </row>
    <row r="1503" spans="1:8" ht="15.75">
      <c r="A1503" s="102"/>
      <c r="B1503" s="103"/>
      <c r="C1503" s="104"/>
      <c r="D1503" s="104"/>
      <c r="E1503" s="104"/>
      <c r="F1503" s="104"/>
      <c r="G1503" s="104"/>
      <c r="H1503" s="104"/>
    </row>
    <row r="1510" spans="1:8" ht="18.75">
      <c r="A1510" s="93" t="s">
        <v>430</v>
      </c>
    </row>
    <row r="1511" spans="1:8" ht="15.75">
      <c r="A1511" s="94"/>
    </row>
    <row r="1512" spans="1:8" ht="31.5">
      <c r="A1512" s="95" t="s">
        <v>393</v>
      </c>
      <c r="B1512" s="95" t="s">
        <v>394</v>
      </c>
      <c r="C1512" s="95" t="s">
        <v>5</v>
      </c>
      <c r="D1512" s="95" t="s">
        <v>395</v>
      </c>
      <c r="E1512" s="95" t="s">
        <v>7</v>
      </c>
      <c r="F1512" s="95" t="s">
        <v>8</v>
      </c>
      <c r="G1512" s="95" t="s">
        <v>396</v>
      </c>
      <c r="H1512" s="95" t="s">
        <v>397</v>
      </c>
    </row>
    <row r="1513" spans="1:8" ht="15.75">
      <c r="A1513" s="92"/>
      <c r="B1513" s="92"/>
      <c r="C1513" s="92"/>
      <c r="D1513" s="92"/>
      <c r="E1513" s="92"/>
      <c r="F1513" s="92"/>
      <c r="G1513" s="92"/>
      <c r="H1513" s="92"/>
    </row>
    <row r="1514" spans="1:8" ht="15.75">
      <c r="A1514" s="96">
        <v>1</v>
      </c>
      <c r="B1514" s="97">
        <v>42430</v>
      </c>
      <c r="C1514" s="92"/>
      <c r="D1514" s="113">
        <v>47304</v>
      </c>
      <c r="E1514" s="92"/>
      <c r="F1514" s="92">
        <v>1000</v>
      </c>
      <c r="G1514" s="92"/>
      <c r="H1514" s="92"/>
    </row>
    <row r="1515" spans="1:8" ht="15.75">
      <c r="A1515" s="96"/>
      <c r="B1515" s="92"/>
      <c r="C1515" s="81"/>
      <c r="D1515" s="81"/>
      <c r="E1515" s="92"/>
      <c r="F1515" s="92"/>
      <c r="G1515" s="92"/>
      <c r="H1515" s="92"/>
    </row>
    <row r="1516" spans="1:8" ht="15.75">
      <c r="A1516" s="96">
        <v>2</v>
      </c>
      <c r="B1516" s="97">
        <v>42461</v>
      </c>
      <c r="C1516" s="92"/>
      <c r="D1516" s="113">
        <v>47304</v>
      </c>
      <c r="E1516" s="92"/>
      <c r="F1516" s="92">
        <v>1000</v>
      </c>
      <c r="G1516" s="92"/>
      <c r="H1516" s="92"/>
    </row>
    <row r="1517" spans="1:8" ht="15.75">
      <c r="A1517" s="96"/>
      <c r="B1517" s="92"/>
      <c r="C1517" s="92"/>
      <c r="D1517" s="92"/>
      <c r="E1517" s="92"/>
      <c r="F1517" s="92"/>
      <c r="G1517" s="92"/>
      <c r="H1517" s="92"/>
    </row>
    <row r="1518" spans="1:8" ht="15.75">
      <c r="A1518" s="96">
        <v>3</v>
      </c>
      <c r="B1518" s="97">
        <v>42491</v>
      </c>
      <c r="C1518" s="92"/>
      <c r="D1518" s="113">
        <v>47304</v>
      </c>
      <c r="E1518" s="92"/>
      <c r="F1518" s="92">
        <v>1000</v>
      </c>
      <c r="G1518" s="92"/>
      <c r="H1518" s="92"/>
    </row>
    <row r="1519" spans="1:8" ht="15.75">
      <c r="A1519" s="96"/>
      <c r="B1519" s="92"/>
      <c r="C1519" s="81"/>
      <c r="D1519" s="81"/>
      <c r="E1519" s="92"/>
      <c r="F1519" s="92"/>
      <c r="G1519" s="92"/>
      <c r="H1519" s="92"/>
    </row>
    <row r="1520" spans="1:8" ht="15.75">
      <c r="A1520" s="96">
        <v>4</v>
      </c>
      <c r="B1520" s="97">
        <v>42522</v>
      </c>
      <c r="C1520" s="92"/>
      <c r="D1520" s="113">
        <v>48600</v>
      </c>
      <c r="E1520" s="92"/>
      <c r="F1520" s="92">
        <v>1000</v>
      </c>
      <c r="G1520" s="92"/>
      <c r="H1520" s="92"/>
    </row>
    <row r="1521" spans="1:8" ht="15.75">
      <c r="A1521" s="96"/>
      <c r="B1521" s="92"/>
      <c r="C1521" s="92"/>
      <c r="D1521" s="92"/>
      <c r="E1521" s="92"/>
      <c r="F1521" s="92"/>
      <c r="G1521" s="92"/>
      <c r="H1521" s="92"/>
    </row>
    <row r="1522" spans="1:8" ht="15.75">
      <c r="A1522" s="96">
        <v>5</v>
      </c>
      <c r="B1522" s="97">
        <v>42552</v>
      </c>
      <c r="C1522" s="92"/>
      <c r="D1522" s="113">
        <v>48600</v>
      </c>
      <c r="E1522" s="92"/>
      <c r="F1522" s="92">
        <v>1000</v>
      </c>
      <c r="G1522" s="92"/>
      <c r="H1522" s="92"/>
    </row>
    <row r="1523" spans="1:8" ht="15.75">
      <c r="A1523" s="96"/>
      <c r="B1523" s="92"/>
      <c r="C1523" s="81"/>
      <c r="D1523" s="92"/>
      <c r="E1523" s="92"/>
      <c r="F1523" s="92"/>
      <c r="G1523" s="92"/>
      <c r="H1523" s="92"/>
    </row>
    <row r="1524" spans="1:8" ht="15.75">
      <c r="A1524" s="96">
        <v>6</v>
      </c>
      <c r="B1524" s="97">
        <v>42583</v>
      </c>
      <c r="C1524" s="92"/>
      <c r="D1524" s="113">
        <v>48600</v>
      </c>
      <c r="E1524" s="92"/>
      <c r="F1524" s="92">
        <v>1000</v>
      </c>
      <c r="G1524" s="92"/>
      <c r="H1524" s="92"/>
    </row>
    <row r="1525" spans="1:8" ht="15.75">
      <c r="A1525" s="96"/>
      <c r="B1525" s="92"/>
      <c r="C1525" s="92"/>
      <c r="D1525" s="92"/>
      <c r="E1525" s="92"/>
      <c r="F1525" s="92"/>
      <c r="G1525" s="92"/>
      <c r="H1525" s="92"/>
    </row>
    <row r="1526" spans="1:8" ht="15.75">
      <c r="A1526" s="96">
        <v>7</v>
      </c>
      <c r="B1526" s="97">
        <v>42614</v>
      </c>
      <c r="C1526" s="92"/>
      <c r="D1526" s="113">
        <v>48600</v>
      </c>
      <c r="E1526" s="92"/>
      <c r="F1526" s="92">
        <v>1000</v>
      </c>
      <c r="G1526" s="92"/>
      <c r="H1526" s="92"/>
    </row>
    <row r="1527" spans="1:8" ht="15.75">
      <c r="A1527" s="96"/>
      <c r="B1527" s="92"/>
      <c r="C1527" s="81"/>
      <c r="D1527" s="92"/>
      <c r="E1527" s="92"/>
      <c r="F1527" s="92"/>
      <c r="G1527" s="92"/>
      <c r="H1527" s="92"/>
    </row>
    <row r="1528" spans="1:8" ht="15.75">
      <c r="A1528" s="96">
        <v>8</v>
      </c>
      <c r="B1528" s="97">
        <v>42644</v>
      </c>
      <c r="C1528" s="92"/>
      <c r="D1528" s="113">
        <v>48600</v>
      </c>
      <c r="E1528" s="92"/>
      <c r="F1528" s="92">
        <v>1000</v>
      </c>
      <c r="G1528" s="92"/>
      <c r="H1528" s="92"/>
    </row>
    <row r="1529" spans="1:8" ht="15.75">
      <c r="A1529" s="96"/>
      <c r="B1529" s="92"/>
      <c r="C1529" s="92"/>
      <c r="D1529" s="92"/>
      <c r="E1529" s="92"/>
      <c r="F1529" s="92"/>
      <c r="G1529" s="92"/>
      <c r="H1529" s="92"/>
    </row>
    <row r="1530" spans="1:8" ht="15.75">
      <c r="A1530" s="96">
        <v>9</v>
      </c>
      <c r="B1530" s="97">
        <v>42675</v>
      </c>
      <c r="C1530" s="92"/>
      <c r="D1530" s="113">
        <v>48600</v>
      </c>
      <c r="E1530" s="92"/>
      <c r="F1530" s="92">
        <v>1000</v>
      </c>
      <c r="G1530" s="92"/>
      <c r="H1530" s="92"/>
    </row>
    <row r="1531" spans="1:8" ht="15.75">
      <c r="A1531" s="96"/>
      <c r="B1531" s="92"/>
      <c r="C1531" s="81"/>
      <c r="D1531" s="92"/>
      <c r="E1531" s="92"/>
      <c r="F1531" s="92"/>
      <c r="G1531" s="92"/>
      <c r="H1531" s="92"/>
    </row>
    <row r="1532" spans="1:8" ht="15.75">
      <c r="A1532" s="96">
        <v>10</v>
      </c>
      <c r="B1532" s="97">
        <v>42705</v>
      </c>
      <c r="C1532" s="92"/>
      <c r="D1532" s="113">
        <v>48600</v>
      </c>
      <c r="E1532" s="92"/>
      <c r="F1532" s="92">
        <v>1000</v>
      </c>
      <c r="G1532" s="92"/>
      <c r="H1532" s="92"/>
    </row>
    <row r="1533" spans="1:8" ht="15.75">
      <c r="A1533" s="96"/>
      <c r="B1533" s="92"/>
      <c r="C1533" s="92"/>
      <c r="D1533" s="92"/>
      <c r="E1533" s="92"/>
      <c r="F1533" s="92"/>
      <c r="G1533" s="92"/>
      <c r="H1533" s="92"/>
    </row>
    <row r="1534" spans="1:8" ht="15.75">
      <c r="A1534" s="96">
        <v>11</v>
      </c>
      <c r="B1534" s="97">
        <v>42736</v>
      </c>
      <c r="C1534" s="92"/>
      <c r="D1534" s="113">
        <v>50112</v>
      </c>
      <c r="E1534" s="92"/>
      <c r="F1534" s="92"/>
      <c r="G1534" s="92"/>
      <c r="H1534" s="92"/>
    </row>
    <row r="1535" spans="1:8" ht="15.75">
      <c r="A1535" s="96"/>
      <c r="B1535" s="92"/>
      <c r="C1535" s="81"/>
      <c r="D1535" s="92"/>
      <c r="E1535" s="92"/>
      <c r="F1535" s="92"/>
      <c r="G1535" s="92"/>
      <c r="H1535" s="92"/>
    </row>
    <row r="1536" spans="1:8" ht="15.75">
      <c r="A1536" s="96">
        <v>12</v>
      </c>
      <c r="B1536" s="97">
        <v>42767</v>
      </c>
      <c r="C1536" s="92"/>
      <c r="D1536" s="92">
        <v>50112</v>
      </c>
      <c r="E1536" s="92"/>
      <c r="F1536" s="92"/>
      <c r="G1536" s="92"/>
      <c r="H1536" s="92"/>
    </row>
    <row r="1537" spans="1:8" ht="15.75">
      <c r="A1537" s="96"/>
      <c r="B1537" s="92"/>
      <c r="C1537" s="92"/>
      <c r="D1537" s="92"/>
      <c r="E1537" s="92"/>
      <c r="F1537" s="92"/>
      <c r="G1537" s="92"/>
      <c r="H1537" s="92"/>
    </row>
    <row r="1538" spans="1:8" ht="15.75">
      <c r="A1538" s="96"/>
      <c r="B1538" s="98" t="s">
        <v>107</v>
      </c>
      <c r="C1538" s="98">
        <v>0</v>
      </c>
      <c r="D1538" s="98">
        <v>582336</v>
      </c>
      <c r="E1538" s="98"/>
      <c r="F1538" s="98">
        <v>10000</v>
      </c>
      <c r="G1538" s="98">
        <v>0</v>
      </c>
      <c r="H1538" s="98">
        <v>0</v>
      </c>
    </row>
    <row r="1539" spans="1:8" ht="15.75">
      <c r="A1539" s="96"/>
      <c r="B1539" s="98"/>
      <c r="C1539" s="92"/>
      <c r="D1539" s="92"/>
      <c r="E1539" s="92"/>
      <c r="F1539" s="92"/>
      <c r="G1539" s="92"/>
      <c r="H1539" s="92"/>
    </row>
    <row r="1540" spans="1:8" ht="25.5">
      <c r="A1540" s="96"/>
      <c r="B1540" s="99" t="s">
        <v>472</v>
      </c>
      <c r="C1540" s="92"/>
      <c r="D1540" s="92"/>
      <c r="E1540" s="92"/>
      <c r="F1540" s="92"/>
      <c r="G1540" s="92"/>
      <c r="H1540" s="92"/>
    </row>
    <row r="1541" spans="1:8" ht="15.75">
      <c r="A1541" s="96"/>
      <c r="B1541" s="100" t="s">
        <v>107</v>
      </c>
      <c r="C1541" s="92"/>
      <c r="D1541" s="98">
        <v>0</v>
      </c>
      <c r="E1541" s="98"/>
      <c r="F1541" s="98">
        <v>0</v>
      </c>
      <c r="G1541" s="98">
        <v>0</v>
      </c>
      <c r="H1541" s="98"/>
    </row>
    <row r="1542" spans="1:8" ht="31.5">
      <c r="A1542" s="96"/>
      <c r="B1542" s="101" t="s">
        <v>143</v>
      </c>
      <c r="C1542" s="98">
        <v>0</v>
      </c>
      <c r="D1542" s="98">
        <v>582336</v>
      </c>
      <c r="E1542" s="98"/>
      <c r="F1542" s="98">
        <v>10000</v>
      </c>
      <c r="G1542" s="98"/>
      <c r="H1542" s="98">
        <v>0</v>
      </c>
    </row>
    <row r="1543" spans="1:8" ht="15.75">
      <c r="A1543" s="102"/>
      <c r="B1543" s="103"/>
      <c r="C1543" s="105"/>
      <c r="D1543" s="105"/>
      <c r="E1543" s="105"/>
      <c r="F1543" s="105"/>
      <c r="G1543" s="105"/>
      <c r="H1543" s="105"/>
    </row>
    <row r="1544" spans="1:8" ht="15.75">
      <c r="A1544" s="102"/>
      <c r="B1544" s="103"/>
      <c r="C1544" s="105"/>
      <c r="D1544" s="104"/>
      <c r="E1544" s="105"/>
      <c r="F1544" s="104"/>
      <c r="G1544" s="104"/>
      <c r="H1544" s="105"/>
    </row>
    <row r="1545" spans="1:8" ht="15.75">
      <c r="A1545" s="102"/>
      <c r="B1545" s="103"/>
      <c r="C1545" s="104"/>
      <c r="D1545" s="104"/>
      <c r="E1545" s="104"/>
      <c r="F1545" s="104"/>
      <c r="G1545" s="104"/>
      <c r="H1545" s="104"/>
    </row>
    <row r="1549" spans="1:8" ht="18.75">
      <c r="A1549" s="93" t="s">
        <v>459</v>
      </c>
    </row>
    <row r="1550" spans="1:8" ht="15.75">
      <c r="A1550" s="94"/>
    </row>
    <row r="1551" spans="1:8" ht="31.5">
      <c r="A1551" s="95" t="s">
        <v>393</v>
      </c>
      <c r="B1551" s="95" t="s">
        <v>394</v>
      </c>
      <c r="C1551" s="95" t="s">
        <v>5</v>
      </c>
      <c r="D1551" s="95" t="s">
        <v>395</v>
      </c>
      <c r="E1551" s="95" t="s">
        <v>7</v>
      </c>
      <c r="F1551" s="95" t="s">
        <v>8</v>
      </c>
      <c r="G1551" s="95" t="s">
        <v>396</v>
      </c>
      <c r="H1551" s="95" t="s">
        <v>397</v>
      </c>
    </row>
    <row r="1552" spans="1:8" ht="15.75">
      <c r="A1552" s="92"/>
      <c r="B1552" s="92"/>
      <c r="C1552" s="92"/>
      <c r="D1552" s="92"/>
      <c r="E1552" s="92"/>
      <c r="F1552" s="92"/>
      <c r="G1552" s="92"/>
      <c r="H1552" s="92"/>
    </row>
    <row r="1553" spans="1:8" ht="15.75">
      <c r="A1553" s="96">
        <v>1</v>
      </c>
      <c r="B1553" s="97">
        <v>42430</v>
      </c>
      <c r="C1553" s="92"/>
      <c r="D1553" s="113">
        <v>47304</v>
      </c>
      <c r="E1553" s="92"/>
      <c r="F1553" s="92">
        <v>2000</v>
      </c>
      <c r="G1553" s="92"/>
      <c r="H1553" s="92"/>
    </row>
    <row r="1554" spans="1:8" ht="15.75">
      <c r="A1554" s="96"/>
      <c r="B1554" s="92"/>
      <c r="C1554" s="81"/>
      <c r="D1554" s="81"/>
      <c r="E1554" s="92"/>
      <c r="F1554" s="92"/>
      <c r="G1554" s="92"/>
      <c r="H1554" s="92"/>
    </row>
    <row r="1555" spans="1:8" ht="15.75">
      <c r="A1555" s="96">
        <v>2</v>
      </c>
      <c r="B1555" s="97">
        <v>42461</v>
      </c>
      <c r="C1555" s="92"/>
      <c r="D1555" s="113">
        <v>47304</v>
      </c>
      <c r="E1555" s="92"/>
      <c r="F1555" s="92">
        <v>2000</v>
      </c>
      <c r="G1555" s="92"/>
      <c r="H1555" s="92"/>
    </row>
    <row r="1556" spans="1:8" ht="15.75">
      <c r="A1556" s="96"/>
      <c r="B1556" s="92"/>
      <c r="C1556" s="92"/>
      <c r="D1556" s="92"/>
      <c r="E1556" s="92"/>
      <c r="F1556" s="92"/>
      <c r="G1556" s="92"/>
      <c r="H1556" s="92"/>
    </row>
    <row r="1557" spans="1:8" ht="15.75">
      <c r="A1557" s="96">
        <v>3</v>
      </c>
      <c r="B1557" s="97">
        <v>42491</v>
      </c>
      <c r="C1557" s="92"/>
      <c r="D1557" s="113">
        <v>47304</v>
      </c>
      <c r="E1557" s="92"/>
      <c r="F1557" s="92">
        <v>2000</v>
      </c>
      <c r="G1557" s="92"/>
      <c r="H1557" s="92"/>
    </row>
    <row r="1558" spans="1:8" ht="15.75">
      <c r="A1558" s="96"/>
      <c r="B1558" s="92"/>
      <c r="C1558" s="81"/>
      <c r="D1558" s="81"/>
      <c r="E1558" s="92"/>
      <c r="F1558" s="92"/>
      <c r="G1558" s="92"/>
      <c r="H1558" s="92"/>
    </row>
    <row r="1559" spans="1:8" ht="15.75">
      <c r="A1559" s="96">
        <v>4</v>
      </c>
      <c r="B1559" s="97">
        <v>42522</v>
      </c>
      <c r="C1559" s="92"/>
      <c r="D1559" s="113">
        <v>48600</v>
      </c>
      <c r="E1559" s="92"/>
      <c r="F1559" s="92">
        <v>2000</v>
      </c>
      <c r="G1559" s="92"/>
      <c r="H1559" s="92"/>
    </row>
    <row r="1560" spans="1:8" ht="15.75">
      <c r="A1560" s="96"/>
      <c r="B1560" s="92"/>
      <c r="C1560" s="92"/>
      <c r="D1560" s="92"/>
      <c r="E1560" s="92"/>
      <c r="F1560" s="92"/>
      <c r="G1560" s="92"/>
      <c r="H1560" s="92"/>
    </row>
    <row r="1561" spans="1:8" ht="15.75">
      <c r="A1561" s="96">
        <v>5</v>
      </c>
      <c r="B1561" s="97">
        <v>42552</v>
      </c>
      <c r="C1561" s="92"/>
      <c r="D1561" s="113">
        <v>48600</v>
      </c>
      <c r="E1561" s="92"/>
      <c r="F1561" s="92">
        <v>2000</v>
      </c>
      <c r="G1561" s="92"/>
      <c r="H1561" s="92"/>
    </row>
    <row r="1562" spans="1:8" ht="15.75">
      <c r="A1562" s="96"/>
      <c r="B1562" s="92"/>
      <c r="C1562" s="81"/>
      <c r="D1562" s="92"/>
      <c r="E1562" s="92"/>
      <c r="F1562" s="92"/>
      <c r="G1562" s="92"/>
      <c r="H1562" s="92"/>
    </row>
    <row r="1563" spans="1:8" ht="15.75">
      <c r="A1563" s="96">
        <v>6</v>
      </c>
      <c r="B1563" s="97">
        <v>42583</v>
      </c>
      <c r="C1563" s="92"/>
      <c r="D1563" s="113">
        <v>48600</v>
      </c>
      <c r="E1563" s="92"/>
      <c r="F1563" s="92">
        <v>2500</v>
      </c>
      <c r="G1563" s="92"/>
      <c r="H1563" s="92"/>
    </row>
    <row r="1564" spans="1:8" ht="15.75">
      <c r="A1564" s="96"/>
      <c r="B1564" s="92"/>
      <c r="C1564" s="92"/>
      <c r="D1564" s="92"/>
      <c r="E1564" s="92"/>
      <c r="F1564" s="92"/>
      <c r="G1564" s="92"/>
      <c r="H1564" s="92"/>
    </row>
    <row r="1565" spans="1:8" ht="15.75">
      <c r="A1565" s="96">
        <v>7</v>
      </c>
      <c r="B1565" s="97">
        <v>42614</v>
      </c>
      <c r="C1565" s="92"/>
      <c r="D1565" s="113">
        <v>48600</v>
      </c>
      <c r="E1565" s="92"/>
      <c r="F1565" s="92">
        <v>2500</v>
      </c>
      <c r="G1565" s="92"/>
      <c r="H1565" s="92"/>
    </row>
    <row r="1566" spans="1:8" ht="15.75">
      <c r="A1566" s="96"/>
      <c r="B1566" s="92"/>
      <c r="C1566" s="81"/>
      <c r="D1566" s="92"/>
      <c r="E1566" s="92"/>
      <c r="F1566" s="92"/>
      <c r="G1566" s="92"/>
      <c r="H1566" s="92"/>
    </row>
    <row r="1567" spans="1:8" ht="15.75">
      <c r="A1567" s="96">
        <v>8</v>
      </c>
      <c r="B1567" s="97">
        <v>42644</v>
      </c>
      <c r="C1567" s="92"/>
      <c r="D1567" s="113">
        <v>48600</v>
      </c>
      <c r="E1567" s="92"/>
      <c r="F1567" s="92">
        <v>2500</v>
      </c>
      <c r="G1567" s="92"/>
      <c r="H1567" s="92"/>
    </row>
    <row r="1568" spans="1:8" ht="15.75">
      <c r="A1568" s="96"/>
      <c r="B1568" s="92"/>
      <c r="C1568" s="92"/>
      <c r="D1568" s="92"/>
      <c r="E1568" s="92"/>
      <c r="F1568" s="92"/>
      <c r="G1568" s="92"/>
      <c r="H1568" s="92"/>
    </row>
    <row r="1569" spans="1:8" ht="15.75">
      <c r="A1569" s="96">
        <v>9</v>
      </c>
      <c r="B1569" s="97">
        <v>42675</v>
      </c>
      <c r="C1569" s="92"/>
      <c r="D1569" s="113">
        <v>48600</v>
      </c>
      <c r="E1569" s="92"/>
      <c r="F1569" s="92">
        <v>2500</v>
      </c>
      <c r="G1569" s="92"/>
      <c r="H1569" s="92"/>
    </row>
    <row r="1570" spans="1:8" ht="15.75">
      <c r="A1570" s="96"/>
      <c r="B1570" s="92"/>
      <c r="C1570" s="81"/>
      <c r="D1570" s="92"/>
      <c r="E1570" s="92"/>
      <c r="F1570" s="92"/>
      <c r="G1570" s="92"/>
      <c r="H1570" s="92"/>
    </row>
    <row r="1571" spans="1:8" ht="15.75">
      <c r="A1571" s="96">
        <v>10</v>
      </c>
      <c r="B1571" s="97">
        <v>42705</v>
      </c>
      <c r="C1571" s="92"/>
      <c r="D1571" s="113">
        <v>48600</v>
      </c>
      <c r="E1571" s="92"/>
      <c r="F1571" s="92">
        <v>2500</v>
      </c>
      <c r="G1571" s="92"/>
      <c r="H1571" s="92"/>
    </row>
    <row r="1572" spans="1:8" ht="15.75">
      <c r="A1572" s="96"/>
      <c r="B1572" s="92"/>
      <c r="C1572" s="92"/>
      <c r="D1572" s="92"/>
      <c r="E1572" s="92"/>
      <c r="F1572" s="92"/>
      <c r="G1572" s="92"/>
      <c r="H1572" s="92"/>
    </row>
    <row r="1573" spans="1:8" ht="15.75">
      <c r="A1573" s="96">
        <v>11</v>
      </c>
      <c r="B1573" s="97">
        <v>42736</v>
      </c>
      <c r="C1573" s="92"/>
      <c r="D1573" s="113">
        <v>50112</v>
      </c>
      <c r="E1573" s="92"/>
      <c r="F1573" s="92"/>
      <c r="G1573" s="92"/>
      <c r="H1573" s="92"/>
    </row>
    <row r="1574" spans="1:8" ht="15.75">
      <c r="A1574" s="96"/>
      <c r="B1574" s="92"/>
      <c r="C1574" s="81"/>
      <c r="D1574" s="92"/>
      <c r="E1574" s="92"/>
      <c r="F1574" s="92"/>
      <c r="G1574" s="92"/>
      <c r="H1574" s="92"/>
    </row>
    <row r="1575" spans="1:8" ht="15.75">
      <c r="A1575" s="96">
        <v>12</v>
      </c>
      <c r="B1575" s="97">
        <v>42767</v>
      </c>
      <c r="C1575" s="92"/>
      <c r="D1575" s="92">
        <v>50112</v>
      </c>
      <c r="E1575" s="92"/>
      <c r="F1575" s="92"/>
      <c r="G1575" s="92"/>
      <c r="H1575" s="92"/>
    </row>
    <row r="1576" spans="1:8" ht="15.75">
      <c r="A1576" s="96"/>
      <c r="B1576" s="92"/>
      <c r="C1576" s="92"/>
      <c r="D1576" s="92"/>
      <c r="E1576" s="92"/>
      <c r="F1576" s="92"/>
      <c r="G1576" s="92"/>
      <c r="H1576" s="92"/>
    </row>
    <row r="1577" spans="1:8" ht="15.75">
      <c r="A1577" s="96"/>
      <c r="B1577" s="98" t="s">
        <v>107</v>
      </c>
      <c r="C1577" s="98">
        <v>0</v>
      </c>
      <c r="D1577" s="98">
        <v>582336</v>
      </c>
      <c r="E1577" s="98"/>
      <c r="F1577" s="98">
        <v>22500</v>
      </c>
      <c r="G1577" s="98">
        <v>0</v>
      </c>
      <c r="H1577" s="98">
        <v>0</v>
      </c>
    </row>
    <row r="1578" spans="1:8" ht="15.75">
      <c r="A1578" s="96"/>
      <c r="B1578" s="98"/>
      <c r="C1578" s="92"/>
      <c r="D1578" s="92"/>
      <c r="E1578" s="92"/>
      <c r="F1578" s="92"/>
      <c r="G1578" s="92"/>
      <c r="H1578" s="92"/>
    </row>
    <row r="1579" spans="1:8" ht="25.5">
      <c r="A1579" s="96"/>
      <c r="B1579" s="99" t="s">
        <v>472</v>
      </c>
      <c r="C1579" s="92"/>
      <c r="D1579" s="92"/>
      <c r="E1579" s="92"/>
      <c r="F1579" s="92"/>
      <c r="G1579" s="92"/>
      <c r="H1579" s="92"/>
    </row>
    <row r="1580" spans="1:8" ht="15.75">
      <c r="A1580" s="96"/>
      <c r="B1580" s="100" t="s">
        <v>107</v>
      </c>
      <c r="C1580" s="92"/>
      <c r="D1580" s="98">
        <v>0</v>
      </c>
      <c r="E1580" s="98"/>
      <c r="F1580" s="98">
        <v>0</v>
      </c>
      <c r="G1580" s="98">
        <v>0</v>
      </c>
      <c r="H1580" s="98"/>
    </row>
    <row r="1581" spans="1:8" ht="31.5">
      <c r="A1581" s="96"/>
      <c r="B1581" s="101" t="s">
        <v>143</v>
      </c>
      <c r="C1581" s="98">
        <v>0</v>
      </c>
      <c r="D1581" s="98">
        <v>582336</v>
      </c>
      <c r="E1581" s="98"/>
      <c r="F1581" s="98">
        <v>22500</v>
      </c>
      <c r="G1581" s="98"/>
      <c r="H1581" s="98">
        <v>0</v>
      </c>
    </row>
    <row r="1582" spans="1:8" ht="15.75">
      <c r="A1582" s="102"/>
      <c r="B1582" s="103"/>
      <c r="C1582" s="105"/>
      <c r="D1582" s="105"/>
      <c r="E1582" s="105"/>
      <c r="F1582" s="105"/>
      <c r="G1582" s="105"/>
      <c r="H1582" s="105"/>
    </row>
    <row r="1583" spans="1:8" ht="15.75">
      <c r="A1583" s="102"/>
      <c r="B1583" s="103"/>
      <c r="C1583" s="105"/>
      <c r="D1583" s="104"/>
      <c r="E1583" s="105"/>
      <c r="F1583" s="104"/>
      <c r="G1583" s="104"/>
      <c r="H1583" s="105"/>
    </row>
    <row r="1584" spans="1:8" ht="15.75">
      <c r="A1584" s="102"/>
      <c r="B1584" s="103"/>
      <c r="C1584" s="104"/>
      <c r="D1584" s="104"/>
      <c r="E1584" s="104"/>
      <c r="F1584" s="104"/>
      <c r="G1584" s="104"/>
      <c r="H1584" s="104"/>
    </row>
    <row r="1586" spans="1:8" ht="15.75">
      <c r="A1586" s="120"/>
      <c r="B1586" s="73"/>
      <c r="C1586" s="73"/>
      <c r="D1586" s="73"/>
      <c r="E1586" s="73"/>
      <c r="F1586" s="73"/>
      <c r="G1586" s="73"/>
      <c r="H1586" s="73"/>
    </row>
    <row r="1587" spans="1:8" ht="18.75">
      <c r="A1587" s="93" t="s">
        <v>460</v>
      </c>
    </row>
    <row r="1588" spans="1:8" ht="15.75">
      <c r="A1588" s="94"/>
    </row>
    <row r="1589" spans="1:8" ht="31.5">
      <c r="A1589" s="95" t="s">
        <v>393</v>
      </c>
      <c r="B1589" s="95" t="s">
        <v>394</v>
      </c>
      <c r="C1589" s="95" t="s">
        <v>5</v>
      </c>
      <c r="D1589" s="95" t="s">
        <v>395</v>
      </c>
      <c r="E1589" s="95" t="s">
        <v>7</v>
      </c>
      <c r="F1589" s="95" t="s">
        <v>8</v>
      </c>
      <c r="G1589" s="95" t="s">
        <v>396</v>
      </c>
      <c r="H1589" s="95" t="s">
        <v>397</v>
      </c>
    </row>
    <row r="1590" spans="1:8" ht="15.75">
      <c r="A1590" s="92"/>
      <c r="B1590" s="92"/>
      <c r="C1590" s="92"/>
      <c r="D1590" s="92"/>
      <c r="E1590" s="92"/>
      <c r="F1590" s="92"/>
      <c r="G1590" s="92"/>
      <c r="H1590" s="92"/>
    </row>
    <row r="1591" spans="1:8" ht="15.75">
      <c r="A1591" s="96">
        <v>1</v>
      </c>
      <c r="B1591" s="97">
        <v>42064</v>
      </c>
      <c r="C1591" s="92"/>
      <c r="D1591" s="113">
        <v>47304</v>
      </c>
      <c r="E1591" s="92"/>
      <c r="F1591" s="92">
        <v>2000</v>
      </c>
      <c r="G1591" s="92"/>
      <c r="H1591" s="92"/>
    </row>
    <row r="1592" spans="1:8" ht="15.75">
      <c r="A1592" s="96"/>
      <c r="B1592" s="92"/>
      <c r="C1592" s="81"/>
      <c r="D1592" s="81"/>
      <c r="E1592" s="92"/>
      <c r="F1592" s="92"/>
      <c r="G1592" s="92"/>
      <c r="H1592" s="92"/>
    </row>
    <row r="1593" spans="1:8" ht="15.75">
      <c r="A1593" s="96">
        <v>2</v>
      </c>
      <c r="B1593" s="97">
        <v>42095</v>
      </c>
      <c r="C1593" s="92"/>
      <c r="D1593" s="113">
        <v>47304</v>
      </c>
      <c r="E1593" s="92"/>
      <c r="F1593" s="92">
        <v>2000</v>
      </c>
      <c r="G1593" s="92"/>
      <c r="H1593" s="92"/>
    </row>
    <row r="1594" spans="1:8" ht="15.75">
      <c r="A1594" s="96"/>
      <c r="B1594" s="92"/>
      <c r="C1594" s="92"/>
      <c r="D1594" s="92"/>
      <c r="E1594" s="92"/>
      <c r="F1594" s="92"/>
      <c r="G1594" s="92"/>
      <c r="H1594" s="92"/>
    </row>
    <row r="1595" spans="1:8" ht="15.75">
      <c r="A1595" s="96">
        <v>3</v>
      </c>
      <c r="B1595" s="97">
        <v>42125</v>
      </c>
      <c r="C1595" s="92"/>
      <c r="D1595" s="113">
        <v>47304</v>
      </c>
      <c r="E1595" s="92"/>
      <c r="F1595" s="92">
        <v>2000</v>
      </c>
      <c r="G1595" s="92"/>
      <c r="H1595" s="92"/>
    </row>
    <row r="1596" spans="1:8" ht="15.75">
      <c r="A1596" s="96"/>
      <c r="B1596" s="92"/>
      <c r="C1596" s="81"/>
      <c r="D1596" s="81"/>
      <c r="E1596" s="92"/>
      <c r="F1596" s="92"/>
      <c r="G1596" s="92"/>
      <c r="H1596" s="92"/>
    </row>
    <row r="1597" spans="1:8" ht="15.75">
      <c r="A1597" s="96">
        <v>4</v>
      </c>
      <c r="B1597" s="97">
        <v>42156</v>
      </c>
      <c r="C1597" s="92"/>
      <c r="D1597" s="113">
        <v>48600</v>
      </c>
      <c r="E1597" s="92"/>
      <c r="F1597" s="92">
        <v>2000</v>
      </c>
      <c r="G1597" s="92"/>
      <c r="H1597" s="92"/>
    </row>
    <row r="1598" spans="1:8" ht="15.75">
      <c r="A1598" s="96"/>
      <c r="B1598" s="92"/>
      <c r="C1598" s="92"/>
      <c r="D1598" s="92"/>
      <c r="E1598" s="92"/>
      <c r="F1598" s="92"/>
      <c r="G1598" s="92"/>
      <c r="H1598" s="92"/>
    </row>
    <row r="1599" spans="1:8" ht="15.75">
      <c r="A1599" s="96">
        <v>5</v>
      </c>
      <c r="B1599" s="97">
        <v>42186</v>
      </c>
      <c r="C1599" s="92"/>
      <c r="D1599" s="113">
        <v>48600</v>
      </c>
      <c r="E1599" s="92"/>
      <c r="F1599" s="92">
        <v>2000</v>
      </c>
      <c r="G1599" s="92"/>
      <c r="H1599" s="92"/>
    </row>
    <row r="1600" spans="1:8" ht="15.75">
      <c r="A1600" s="96"/>
      <c r="B1600" s="92"/>
      <c r="C1600" s="81"/>
      <c r="D1600" s="92"/>
      <c r="E1600" s="92"/>
      <c r="F1600" s="92"/>
      <c r="G1600" s="92"/>
      <c r="H1600" s="92"/>
    </row>
    <row r="1601" spans="1:8" ht="15.75">
      <c r="A1601" s="96">
        <v>6</v>
      </c>
      <c r="B1601" s="97">
        <v>42217</v>
      </c>
      <c r="C1601" s="92"/>
      <c r="D1601" s="113">
        <v>48600</v>
      </c>
      <c r="E1601" s="92"/>
      <c r="F1601" s="92">
        <v>2000</v>
      </c>
      <c r="G1601" s="92"/>
      <c r="H1601" s="92"/>
    </row>
    <row r="1602" spans="1:8" ht="15.75">
      <c r="A1602" s="96"/>
      <c r="B1602" s="92"/>
      <c r="C1602" s="92"/>
      <c r="D1602" s="92"/>
      <c r="E1602" s="92"/>
      <c r="F1602" s="92"/>
      <c r="G1602" s="92"/>
      <c r="H1602" s="92"/>
    </row>
    <row r="1603" spans="1:8" ht="15.75">
      <c r="A1603" s="96">
        <v>7</v>
      </c>
      <c r="B1603" s="97">
        <v>42248</v>
      </c>
      <c r="C1603" s="92"/>
      <c r="D1603" s="113">
        <v>48600</v>
      </c>
      <c r="E1603" s="92"/>
      <c r="F1603" s="92">
        <v>2000</v>
      </c>
      <c r="G1603" s="92"/>
      <c r="H1603" s="92"/>
    </row>
    <row r="1604" spans="1:8" ht="15.75">
      <c r="A1604" s="96"/>
      <c r="B1604" s="92"/>
      <c r="C1604" s="81"/>
      <c r="D1604" s="92"/>
      <c r="E1604" s="92"/>
      <c r="F1604" s="92"/>
      <c r="G1604" s="92"/>
      <c r="H1604" s="92"/>
    </row>
    <row r="1605" spans="1:8" ht="15.75">
      <c r="A1605" s="96">
        <v>8</v>
      </c>
      <c r="B1605" s="97">
        <v>42278</v>
      </c>
      <c r="C1605" s="92"/>
      <c r="D1605" s="113">
        <v>48600</v>
      </c>
      <c r="E1605" s="92"/>
      <c r="F1605" s="92">
        <v>2000</v>
      </c>
      <c r="G1605" s="92"/>
      <c r="H1605" s="92"/>
    </row>
    <row r="1606" spans="1:8" ht="15.75">
      <c r="A1606" s="96"/>
      <c r="B1606" s="92"/>
      <c r="C1606" s="92"/>
      <c r="D1606" s="92"/>
      <c r="E1606" s="92"/>
      <c r="F1606" s="92"/>
      <c r="G1606" s="92"/>
      <c r="H1606" s="92"/>
    </row>
    <row r="1607" spans="1:8" ht="15.75">
      <c r="A1607" s="96">
        <v>9</v>
      </c>
      <c r="B1607" s="97">
        <v>42309</v>
      </c>
      <c r="C1607" s="92"/>
      <c r="D1607" s="113">
        <v>48600</v>
      </c>
      <c r="E1607" s="92"/>
      <c r="F1607" s="92">
        <v>2000</v>
      </c>
      <c r="G1607" s="92"/>
      <c r="H1607" s="92"/>
    </row>
    <row r="1608" spans="1:8" ht="15.75">
      <c r="A1608" s="96"/>
      <c r="B1608" s="92"/>
      <c r="C1608" s="81"/>
      <c r="D1608" s="92"/>
      <c r="E1608" s="92"/>
      <c r="F1608" s="92"/>
      <c r="G1608" s="92"/>
      <c r="H1608" s="92"/>
    </row>
    <row r="1609" spans="1:8" ht="15.75">
      <c r="A1609" s="96">
        <v>10</v>
      </c>
      <c r="B1609" s="97">
        <v>42339</v>
      </c>
      <c r="C1609" s="92"/>
      <c r="D1609" s="113">
        <v>48600</v>
      </c>
      <c r="E1609" s="92"/>
      <c r="F1609" s="92">
        <v>2000</v>
      </c>
      <c r="G1609" s="92"/>
      <c r="H1609" s="92"/>
    </row>
    <row r="1610" spans="1:8" ht="15.75">
      <c r="A1610" s="96"/>
      <c r="B1610" s="92"/>
      <c r="C1610" s="92"/>
      <c r="D1610" s="92"/>
      <c r="E1610" s="92"/>
      <c r="F1610" s="92"/>
      <c r="G1610" s="92"/>
      <c r="H1610" s="92"/>
    </row>
    <row r="1611" spans="1:8" ht="15.75">
      <c r="A1611" s="96">
        <v>11</v>
      </c>
      <c r="B1611" s="97">
        <v>42370</v>
      </c>
      <c r="C1611" s="92"/>
      <c r="D1611" s="113">
        <v>50112</v>
      </c>
      <c r="E1611" s="92"/>
      <c r="F1611" s="92"/>
      <c r="G1611" s="92"/>
      <c r="H1611" s="92"/>
    </row>
    <row r="1612" spans="1:8" ht="15.75">
      <c r="A1612" s="96"/>
      <c r="B1612" s="92"/>
      <c r="C1612" s="81"/>
      <c r="D1612" s="92"/>
      <c r="E1612" s="92"/>
      <c r="F1612" s="92"/>
      <c r="G1612" s="92"/>
      <c r="H1612" s="92"/>
    </row>
    <row r="1613" spans="1:8" ht="15.75">
      <c r="A1613" s="96">
        <v>12</v>
      </c>
      <c r="B1613" s="97">
        <v>42401</v>
      </c>
      <c r="C1613" s="92"/>
      <c r="D1613" s="92">
        <v>50112</v>
      </c>
      <c r="E1613" s="92"/>
      <c r="F1613" s="92"/>
      <c r="G1613" s="92"/>
      <c r="H1613" s="92"/>
    </row>
    <row r="1614" spans="1:8" ht="15.75">
      <c r="A1614" s="96"/>
      <c r="B1614" s="92"/>
      <c r="C1614" s="92"/>
      <c r="D1614" s="92"/>
      <c r="E1614" s="92"/>
      <c r="F1614" s="92"/>
      <c r="G1614" s="92"/>
      <c r="H1614" s="92"/>
    </row>
    <row r="1615" spans="1:8" ht="15.75">
      <c r="A1615" s="96"/>
      <c r="B1615" s="98" t="s">
        <v>107</v>
      </c>
      <c r="C1615" s="98">
        <v>0</v>
      </c>
      <c r="D1615" s="98">
        <v>582336</v>
      </c>
      <c r="E1615" s="98"/>
      <c r="F1615" s="98">
        <v>20000</v>
      </c>
      <c r="G1615" s="98">
        <v>0</v>
      </c>
      <c r="H1615" s="98">
        <v>0</v>
      </c>
    </row>
    <row r="1616" spans="1:8" ht="15.75">
      <c r="A1616" s="96"/>
      <c r="B1616" s="98"/>
      <c r="C1616" s="92"/>
      <c r="D1616" s="92"/>
      <c r="E1616" s="92"/>
      <c r="F1616" s="92"/>
      <c r="G1616" s="92"/>
      <c r="H1616" s="92"/>
    </row>
    <row r="1617" spans="1:8" ht="25.5">
      <c r="A1617" s="96"/>
      <c r="B1617" s="99" t="s">
        <v>470</v>
      </c>
      <c r="C1617" s="92"/>
      <c r="D1617" s="92"/>
      <c r="E1617" s="92"/>
      <c r="F1617" s="92"/>
      <c r="G1617" s="92"/>
      <c r="H1617" s="92"/>
    </row>
    <row r="1618" spans="1:8" ht="15.75">
      <c r="A1618" s="96"/>
      <c r="B1618" s="100" t="s">
        <v>107</v>
      </c>
      <c r="C1618" s="92"/>
      <c r="D1618" s="98">
        <v>0</v>
      </c>
      <c r="E1618" s="98"/>
      <c r="F1618" s="98">
        <v>0</v>
      </c>
      <c r="G1618" s="98">
        <v>0</v>
      </c>
      <c r="H1618" s="98"/>
    </row>
    <row r="1619" spans="1:8" ht="31.5">
      <c r="A1619" s="96"/>
      <c r="B1619" s="101" t="s">
        <v>143</v>
      </c>
      <c r="C1619" s="98">
        <v>0</v>
      </c>
      <c r="D1619" s="98">
        <v>582336</v>
      </c>
      <c r="E1619" s="98"/>
      <c r="F1619" s="98">
        <v>20000</v>
      </c>
      <c r="G1619" s="98"/>
      <c r="H1619" s="98">
        <v>0</v>
      </c>
    </row>
    <row r="1624" spans="1:8" ht="15.75">
      <c r="A1624" s="102"/>
      <c r="B1624" s="121"/>
      <c r="C1624" s="105"/>
      <c r="D1624" s="122"/>
      <c r="E1624" s="105"/>
      <c r="F1624" s="105"/>
      <c r="G1624" s="105"/>
      <c r="H1624" s="105"/>
    </row>
    <row r="1625" spans="1:8" ht="18.75">
      <c r="A1625" s="93" t="s">
        <v>435</v>
      </c>
    </row>
    <row r="1626" spans="1:8" ht="15.75">
      <c r="A1626" s="94"/>
    </row>
    <row r="1627" spans="1:8" ht="31.5">
      <c r="A1627" s="95" t="s">
        <v>393</v>
      </c>
      <c r="B1627" s="95" t="s">
        <v>394</v>
      </c>
      <c r="C1627" s="95" t="s">
        <v>5</v>
      </c>
      <c r="D1627" s="95" t="s">
        <v>395</v>
      </c>
      <c r="E1627" s="95" t="s">
        <v>7</v>
      </c>
      <c r="F1627" s="95" t="s">
        <v>8</v>
      </c>
      <c r="G1627" s="95" t="s">
        <v>396</v>
      </c>
      <c r="H1627" s="95" t="s">
        <v>397</v>
      </c>
    </row>
    <row r="1628" spans="1:8" ht="15.75">
      <c r="A1628" s="92"/>
      <c r="B1628" s="92"/>
      <c r="C1628" s="92"/>
      <c r="D1628" s="92"/>
      <c r="E1628" s="92"/>
      <c r="F1628" s="92"/>
      <c r="G1628" s="92"/>
      <c r="H1628" s="92"/>
    </row>
    <row r="1629" spans="1:8" ht="15.75">
      <c r="A1629" s="96">
        <v>1</v>
      </c>
      <c r="B1629" s="97">
        <v>42430</v>
      </c>
      <c r="C1629" s="92"/>
      <c r="D1629" s="113">
        <v>47304</v>
      </c>
      <c r="E1629" s="92"/>
      <c r="F1629" s="92">
        <v>1000</v>
      </c>
      <c r="G1629" s="92"/>
      <c r="H1629" s="92"/>
    </row>
    <row r="1630" spans="1:8" ht="15.75">
      <c r="A1630" s="96"/>
      <c r="B1630" s="92"/>
      <c r="C1630" s="81"/>
      <c r="D1630" s="81"/>
      <c r="E1630" s="92"/>
      <c r="F1630" s="92"/>
      <c r="G1630" s="92"/>
      <c r="H1630" s="92"/>
    </row>
    <row r="1631" spans="1:8" ht="15.75">
      <c r="A1631" s="96">
        <v>2</v>
      </c>
      <c r="B1631" s="97">
        <v>42461</v>
      </c>
      <c r="C1631" s="92"/>
      <c r="D1631" s="113">
        <v>47304</v>
      </c>
      <c r="E1631" s="92"/>
      <c r="F1631" s="92"/>
      <c r="G1631" s="92"/>
      <c r="H1631" s="92"/>
    </row>
    <row r="1632" spans="1:8" ht="15.75">
      <c r="A1632" s="96"/>
      <c r="B1632" s="92"/>
      <c r="C1632" s="92"/>
      <c r="D1632" s="92"/>
      <c r="E1632" s="92"/>
      <c r="F1632" s="92"/>
      <c r="G1632" s="92"/>
      <c r="H1632" s="92"/>
    </row>
    <row r="1633" spans="1:8" ht="15.75">
      <c r="A1633" s="96">
        <v>3</v>
      </c>
      <c r="B1633" s="97">
        <v>42491</v>
      </c>
      <c r="C1633" s="92"/>
      <c r="D1633" s="113">
        <v>47304</v>
      </c>
      <c r="E1633" s="92"/>
      <c r="F1633" s="92"/>
      <c r="G1633" s="92"/>
      <c r="H1633" s="92"/>
    </row>
    <row r="1634" spans="1:8" ht="15.75">
      <c r="A1634" s="96"/>
      <c r="B1634" s="92"/>
      <c r="C1634" s="81"/>
      <c r="D1634" s="81"/>
      <c r="E1634" s="92"/>
      <c r="F1634" s="92"/>
      <c r="G1634" s="92"/>
      <c r="H1634" s="92"/>
    </row>
    <row r="1635" spans="1:8" ht="15.75">
      <c r="A1635" s="96">
        <v>4</v>
      </c>
      <c r="B1635" s="97">
        <v>42522</v>
      </c>
      <c r="C1635" s="92"/>
      <c r="D1635" s="113">
        <v>48600</v>
      </c>
      <c r="E1635" s="92"/>
      <c r="F1635" s="92"/>
      <c r="G1635" s="92"/>
      <c r="H1635" s="92"/>
    </row>
    <row r="1636" spans="1:8" ht="15.75">
      <c r="A1636" s="96"/>
      <c r="B1636" s="92"/>
      <c r="C1636" s="92"/>
      <c r="D1636" s="92"/>
      <c r="E1636" s="92"/>
      <c r="F1636" s="92"/>
      <c r="G1636" s="92"/>
      <c r="H1636" s="92"/>
    </row>
    <row r="1637" spans="1:8" ht="15.75">
      <c r="A1637" s="96">
        <v>5</v>
      </c>
      <c r="B1637" s="97">
        <v>42552</v>
      </c>
      <c r="C1637" s="92"/>
      <c r="D1637" s="113">
        <v>48600</v>
      </c>
      <c r="E1637" s="92"/>
      <c r="F1637" s="92"/>
      <c r="G1637" s="92"/>
      <c r="H1637" s="92"/>
    </row>
    <row r="1638" spans="1:8" ht="15.75">
      <c r="A1638" s="96"/>
      <c r="B1638" s="92"/>
      <c r="C1638" s="81"/>
      <c r="D1638" s="92"/>
      <c r="E1638" s="92"/>
      <c r="F1638" s="92"/>
      <c r="G1638" s="92"/>
      <c r="H1638" s="92"/>
    </row>
    <row r="1639" spans="1:8" ht="15.75">
      <c r="A1639" s="96">
        <v>6</v>
      </c>
      <c r="B1639" s="97">
        <v>42583</v>
      </c>
      <c r="C1639" s="92"/>
      <c r="D1639" s="113">
        <v>48600</v>
      </c>
      <c r="E1639" s="92"/>
      <c r="F1639" s="92"/>
      <c r="G1639" s="92"/>
      <c r="H1639" s="92"/>
    </row>
    <row r="1640" spans="1:8" ht="15.75">
      <c r="A1640" s="96"/>
      <c r="B1640" s="92"/>
      <c r="C1640" s="92"/>
      <c r="D1640" s="92"/>
      <c r="E1640" s="92"/>
      <c r="F1640" s="92"/>
      <c r="G1640" s="92"/>
      <c r="H1640" s="92"/>
    </row>
    <row r="1641" spans="1:8" ht="15.75">
      <c r="A1641" s="96">
        <v>7</v>
      </c>
      <c r="B1641" s="97">
        <v>42614</v>
      </c>
      <c r="C1641" s="92"/>
      <c r="D1641" s="113">
        <v>48600</v>
      </c>
      <c r="E1641" s="92"/>
      <c r="F1641" s="92"/>
      <c r="G1641" s="92"/>
      <c r="H1641" s="92"/>
    </row>
    <row r="1642" spans="1:8" ht="15.75">
      <c r="A1642" s="96"/>
      <c r="B1642" s="92"/>
      <c r="C1642" s="81"/>
      <c r="D1642" s="92"/>
      <c r="E1642" s="92"/>
      <c r="F1642" s="92"/>
      <c r="G1642" s="92"/>
      <c r="H1642" s="92"/>
    </row>
    <row r="1643" spans="1:8" ht="15.75">
      <c r="A1643" s="96">
        <v>8</v>
      </c>
      <c r="B1643" s="97">
        <v>42644</v>
      </c>
      <c r="C1643" s="92"/>
      <c r="D1643" s="113">
        <v>48600</v>
      </c>
      <c r="E1643" s="92"/>
      <c r="F1643" s="92"/>
      <c r="G1643" s="92"/>
      <c r="H1643" s="92"/>
    </row>
    <row r="1644" spans="1:8" ht="15.75">
      <c r="A1644" s="96"/>
      <c r="B1644" s="92"/>
      <c r="C1644" s="92"/>
      <c r="D1644" s="92"/>
      <c r="E1644" s="92"/>
      <c r="F1644" s="92"/>
      <c r="G1644" s="92"/>
      <c r="H1644" s="92"/>
    </row>
    <row r="1645" spans="1:8" ht="15.75">
      <c r="A1645" s="96">
        <v>9</v>
      </c>
      <c r="B1645" s="97">
        <v>42675</v>
      </c>
      <c r="C1645" s="92"/>
      <c r="D1645" s="113">
        <v>48600</v>
      </c>
      <c r="E1645" s="92"/>
      <c r="F1645" s="92"/>
      <c r="G1645" s="92"/>
      <c r="H1645" s="92"/>
    </row>
    <row r="1646" spans="1:8" ht="15.75">
      <c r="A1646" s="96"/>
      <c r="B1646" s="92"/>
      <c r="C1646" s="81"/>
      <c r="D1646" s="92"/>
      <c r="E1646" s="92"/>
      <c r="F1646" s="92"/>
      <c r="G1646" s="92"/>
      <c r="H1646" s="92"/>
    </row>
    <row r="1647" spans="1:8" ht="15.75">
      <c r="A1647" s="96">
        <v>10</v>
      </c>
      <c r="B1647" s="97">
        <v>42705</v>
      </c>
      <c r="C1647" s="92"/>
      <c r="D1647" s="113">
        <v>48600</v>
      </c>
      <c r="E1647" s="92"/>
      <c r="F1647" s="92"/>
      <c r="G1647" s="92"/>
      <c r="H1647" s="92"/>
    </row>
    <row r="1648" spans="1:8" ht="15.75">
      <c r="A1648" s="96"/>
      <c r="B1648" s="92"/>
      <c r="C1648" s="92"/>
      <c r="D1648" s="92"/>
      <c r="E1648" s="92"/>
      <c r="F1648" s="92"/>
      <c r="G1648" s="92"/>
      <c r="H1648" s="92"/>
    </row>
    <row r="1649" spans="1:8" ht="15.75">
      <c r="A1649" s="96">
        <v>11</v>
      </c>
      <c r="B1649" s="97">
        <v>42736</v>
      </c>
      <c r="C1649" s="92"/>
      <c r="D1649" s="113">
        <v>50112</v>
      </c>
      <c r="E1649" s="92"/>
      <c r="F1649" s="92"/>
      <c r="G1649" s="92"/>
      <c r="H1649" s="92"/>
    </row>
    <row r="1650" spans="1:8" ht="15.75">
      <c r="A1650" s="96"/>
      <c r="B1650" s="92"/>
      <c r="C1650" s="81"/>
      <c r="D1650" s="92"/>
      <c r="E1650" s="92"/>
      <c r="F1650" s="92"/>
      <c r="G1650" s="92"/>
      <c r="H1650" s="92"/>
    </row>
    <row r="1651" spans="1:8" ht="15.75">
      <c r="A1651" s="96">
        <v>12</v>
      </c>
      <c r="B1651" s="97">
        <v>42767</v>
      </c>
      <c r="C1651" s="92"/>
      <c r="D1651" s="113">
        <v>50112</v>
      </c>
      <c r="E1651" s="92"/>
      <c r="F1651" s="92"/>
      <c r="G1651" s="92"/>
      <c r="H1651" s="92"/>
    </row>
    <row r="1652" spans="1:8" ht="15.75">
      <c r="A1652" s="96"/>
      <c r="B1652" s="92"/>
      <c r="C1652" s="92"/>
      <c r="D1652" s="92"/>
      <c r="E1652" s="92"/>
      <c r="F1652" s="92"/>
      <c r="G1652" s="92"/>
      <c r="H1652" s="92"/>
    </row>
    <row r="1653" spans="1:8" ht="15.75">
      <c r="A1653" s="96"/>
      <c r="B1653" s="98" t="s">
        <v>107</v>
      </c>
      <c r="C1653" s="98">
        <v>0</v>
      </c>
      <c r="D1653" s="98">
        <v>582336</v>
      </c>
      <c r="E1653" s="98"/>
      <c r="F1653" s="98">
        <v>1000</v>
      </c>
      <c r="G1653" s="98">
        <v>0</v>
      </c>
      <c r="H1653" s="98">
        <v>0</v>
      </c>
    </row>
    <row r="1654" spans="1:8" ht="15.75">
      <c r="A1654" s="96"/>
      <c r="B1654" s="98"/>
      <c r="C1654" s="92"/>
      <c r="D1654" s="92"/>
      <c r="E1654" s="92"/>
      <c r="F1654" s="92"/>
      <c r="G1654" s="92"/>
      <c r="H1654" s="92"/>
    </row>
    <row r="1655" spans="1:8" ht="25.5">
      <c r="A1655" s="96"/>
      <c r="B1655" s="99" t="s">
        <v>470</v>
      </c>
      <c r="C1655" s="92"/>
      <c r="D1655" s="92"/>
      <c r="E1655" s="92"/>
      <c r="F1655" s="92"/>
      <c r="G1655" s="92"/>
      <c r="H1655" s="92"/>
    </row>
    <row r="1656" spans="1:8" ht="15.75">
      <c r="A1656" s="96"/>
      <c r="B1656" s="100" t="s">
        <v>107</v>
      </c>
      <c r="C1656" s="92"/>
      <c r="D1656" s="98">
        <v>0</v>
      </c>
      <c r="E1656" s="98"/>
      <c r="F1656" s="98">
        <v>0</v>
      </c>
      <c r="G1656" s="98">
        <v>0</v>
      </c>
      <c r="H1656" s="98"/>
    </row>
    <row r="1657" spans="1:8" ht="31.5">
      <c r="A1657" s="96"/>
      <c r="B1657" s="101" t="s">
        <v>143</v>
      </c>
      <c r="C1657" s="98">
        <v>0</v>
      </c>
      <c r="D1657" s="98">
        <v>582336</v>
      </c>
      <c r="E1657" s="98"/>
      <c r="F1657" s="98">
        <v>1000</v>
      </c>
      <c r="G1657" s="98"/>
      <c r="H1657" s="98">
        <v>0</v>
      </c>
    </row>
    <row r="1661" spans="1:8" ht="18.75">
      <c r="A1661" s="123"/>
      <c r="B1661" s="73"/>
      <c r="C1661" s="73"/>
      <c r="D1661" s="73"/>
      <c r="E1661" s="73"/>
      <c r="F1661" s="73"/>
      <c r="G1661" s="73"/>
      <c r="H1661" s="73"/>
    </row>
    <row r="1662" spans="1:8" ht="18.75">
      <c r="A1662" s="93" t="s">
        <v>431</v>
      </c>
    </row>
    <row r="1663" spans="1:8" ht="15.75">
      <c r="A1663" s="94"/>
    </row>
    <row r="1664" spans="1:8" ht="31.5">
      <c r="A1664" s="95" t="s">
        <v>393</v>
      </c>
      <c r="B1664" s="95" t="s">
        <v>394</v>
      </c>
      <c r="C1664" s="95" t="s">
        <v>5</v>
      </c>
      <c r="D1664" s="95" t="s">
        <v>395</v>
      </c>
      <c r="E1664" s="95" t="s">
        <v>7</v>
      </c>
      <c r="F1664" s="95" t="s">
        <v>8</v>
      </c>
      <c r="G1664" s="95" t="s">
        <v>396</v>
      </c>
      <c r="H1664" s="95" t="s">
        <v>397</v>
      </c>
    </row>
    <row r="1665" spans="1:8" ht="15.75">
      <c r="A1665" s="92"/>
      <c r="B1665" s="92"/>
      <c r="C1665" s="92"/>
      <c r="D1665" s="92"/>
      <c r="E1665" s="92"/>
      <c r="F1665" s="92"/>
      <c r="G1665" s="92"/>
      <c r="H1665" s="92"/>
    </row>
    <row r="1666" spans="1:8" ht="15.75">
      <c r="A1666" s="96">
        <v>1</v>
      </c>
      <c r="B1666" s="97">
        <v>42430</v>
      </c>
      <c r="C1666" s="92"/>
      <c r="D1666" s="113">
        <v>47304</v>
      </c>
      <c r="E1666" s="92"/>
      <c r="F1666" s="92">
        <v>2000</v>
      </c>
      <c r="G1666" s="92"/>
      <c r="H1666" s="92"/>
    </row>
    <row r="1667" spans="1:8" ht="15.75">
      <c r="A1667" s="96"/>
      <c r="B1667" s="92"/>
      <c r="C1667" s="81"/>
      <c r="D1667" s="81"/>
      <c r="E1667" s="92"/>
      <c r="F1667" s="92"/>
      <c r="G1667" s="92"/>
      <c r="H1667" s="92"/>
    </row>
    <row r="1668" spans="1:8" ht="15.75">
      <c r="A1668" s="96">
        <v>2</v>
      </c>
      <c r="B1668" s="97">
        <v>42461</v>
      </c>
      <c r="C1668" s="92"/>
      <c r="D1668" s="113">
        <v>47304</v>
      </c>
      <c r="E1668" s="92"/>
      <c r="F1668" s="92">
        <v>2000</v>
      </c>
      <c r="G1668" s="92"/>
      <c r="H1668" s="92"/>
    </row>
    <row r="1669" spans="1:8" ht="15.75">
      <c r="A1669" s="96"/>
      <c r="B1669" s="92"/>
      <c r="C1669" s="92"/>
      <c r="D1669" s="92"/>
      <c r="E1669" s="92"/>
      <c r="F1669" s="92"/>
      <c r="G1669" s="92"/>
      <c r="H1669" s="92"/>
    </row>
    <row r="1670" spans="1:8" ht="15.75">
      <c r="A1670" s="96">
        <v>3</v>
      </c>
      <c r="B1670" s="97">
        <v>42491</v>
      </c>
      <c r="C1670" s="92"/>
      <c r="D1670" s="113">
        <v>47304</v>
      </c>
      <c r="E1670" s="92"/>
      <c r="F1670" s="92">
        <v>2000</v>
      </c>
      <c r="G1670" s="92"/>
      <c r="H1670" s="92"/>
    </row>
    <row r="1671" spans="1:8" ht="15.75">
      <c r="A1671" s="96"/>
      <c r="B1671" s="92"/>
      <c r="C1671" s="81"/>
      <c r="D1671" s="81"/>
      <c r="E1671" s="92"/>
      <c r="F1671" s="92"/>
      <c r="G1671" s="92"/>
      <c r="H1671" s="92"/>
    </row>
    <row r="1672" spans="1:8" ht="15.75">
      <c r="A1672" s="96">
        <v>4</v>
      </c>
      <c r="B1672" s="97">
        <v>42522</v>
      </c>
      <c r="C1672" s="92"/>
      <c r="D1672" s="113">
        <v>48600</v>
      </c>
      <c r="E1672" s="92"/>
      <c r="F1672" s="92">
        <v>2000</v>
      </c>
      <c r="G1672" s="92"/>
      <c r="H1672" s="92"/>
    </row>
    <row r="1673" spans="1:8" ht="15.75">
      <c r="A1673" s="96"/>
      <c r="B1673" s="92"/>
      <c r="C1673" s="92"/>
      <c r="D1673" s="92"/>
      <c r="E1673" s="92"/>
      <c r="F1673" s="92"/>
      <c r="G1673" s="92"/>
      <c r="H1673" s="92"/>
    </row>
    <row r="1674" spans="1:8" ht="15.75">
      <c r="A1674" s="96">
        <v>5</v>
      </c>
      <c r="B1674" s="97">
        <v>42552</v>
      </c>
      <c r="C1674" s="92"/>
      <c r="D1674" s="113">
        <v>48600</v>
      </c>
      <c r="E1674" s="92"/>
      <c r="F1674" s="92">
        <v>2000</v>
      </c>
      <c r="G1674" s="92"/>
      <c r="H1674" s="92"/>
    </row>
    <row r="1675" spans="1:8" ht="15.75">
      <c r="A1675" s="96"/>
      <c r="B1675" s="92"/>
      <c r="C1675" s="81"/>
      <c r="D1675" s="92"/>
      <c r="E1675" s="92"/>
      <c r="F1675" s="92"/>
      <c r="G1675" s="92"/>
      <c r="H1675" s="92"/>
    </row>
    <row r="1676" spans="1:8" ht="15.75">
      <c r="A1676" s="96">
        <v>6</v>
      </c>
      <c r="B1676" s="97">
        <v>42583</v>
      </c>
      <c r="C1676" s="92"/>
      <c r="D1676" s="113">
        <v>48600</v>
      </c>
      <c r="E1676" s="92"/>
      <c r="F1676" s="92">
        <v>2000</v>
      </c>
      <c r="G1676" s="92"/>
      <c r="H1676" s="92"/>
    </row>
    <row r="1677" spans="1:8" ht="15.75">
      <c r="A1677" s="96"/>
      <c r="B1677" s="92"/>
      <c r="C1677" s="92"/>
      <c r="D1677" s="92"/>
      <c r="E1677" s="92"/>
      <c r="F1677" s="92"/>
      <c r="G1677" s="92"/>
      <c r="H1677" s="92"/>
    </row>
    <row r="1678" spans="1:8" ht="15.75">
      <c r="A1678" s="96">
        <v>7</v>
      </c>
      <c r="B1678" s="97">
        <v>42614</v>
      </c>
      <c r="C1678" s="92"/>
      <c r="D1678" s="113">
        <v>48600</v>
      </c>
      <c r="E1678" s="92"/>
      <c r="F1678" s="92">
        <v>2000</v>
      </c>
      <c r="G1678" s="92"/>
      <c r="H1678" s="92"/>
    </row>
    <row r="1679" spans="1:8" ht="15.75">
      <c r="A1679" s="96"/>
      <c r="B1679" s="92"/>
      <c r="C1679" s="81"/>
      <c r="D1679" s="92"/>
      <c r="E1679" s="92"/>
      <c r="F1679" s="92"/>
      <c r="G1679" s="92"/>
      <c r="H1679" s="92"/>
    </row>
    <row r="1680" spans="1:8" ht="15.75">
      <c r="A1680" s="96">
        <v>8</v>
      </c>
      <c r="B1680" s="97">
        <v>42644</v>
      </c>
      <c r="C1680" s="92"/>
      <c r="D1680" s="113">
        <v>48600</v>
      </c>
      <c r="E1680" s="92"/>
      <c r="F1680" s="92">
        <v>2000</v>
      </c>
      <c r="G1680" s="92"/>
      <c r="H1680" s="92"/>
    </row>
    <row r="1681" spans="1:8" ht="15.75">
      <c r="A1681" s="96"/>
      <c r="B1681" s="92"/>
      <c r="C1681" s="92"/>
      <c r="D1681" s="92"/>
      <c r="E1681" s="92"/>
      <c r="F1681" s="92"/>
      <c r="G1681" s="92"/>
      <c r="H1681" s="92"/>
    </row>
    <row r="1682" spans="1:8" ht="15.75">
      <c r="A1682" s="96">
        <v>9</v>
      </c>
      <c r="B1682" s="97">
        <v>42675</v>
      </c>
      <c r="C1682" s="92"/>
      <c r="D1682" s="113">
        <v>48600</v>
      </c>
      <c r="E1682" s="92"/>
      <c r="F1682" s="92">
        <v>2000</v>
      </c>
      <c r="G1682" s="92"/>
      <c r="H1682" s="92"/>
    </row>
    <row r="1683" spans="1:8" ht="15.75">
      <c r="A1683" s="96"/>
      <c r="B1683" s="92"/>
      <c r="C1683" s="81"/>
      <c r="D1683" s="92"/>
      <c r="E1683" s="92"/>
      <c r="F1683" s="92"/>
      <c r="G1683" s="92"/>
      <c r="H1683" s="92"/>
    </row>
    <row r="1684" spans="1:8" ht="15.75">
      <c r="A1684" s="96">
        <v>10</v>
      </c>
      <c r="B1684" s="97">
        <v>42705</v>
      </c>
      <c r="C1684" s="92"/>
      <c r="D1684" s="113">
        <v>48600</v>
      </c>
      <c r="E1684" s="92"/>
      <c r="F1684" s="92">
        <v>2000</v>
      </c>
      <c r="G1684" s="92"/>
      <c r="H1684" s="92"/>
    </row>
    <row r="1685" spans="1:8" ht="15.75">
      <c r="A1685" s="96"/>
      <c r="B1685" s="92"/>
      <c r="C1685" s="92"/>
      <c r="D1685" s="92"/>
      <c r="E1685" s="92"/>
      <c r="F1685" s="92"/>
      <c r="G1685" s="92"/>
      <c r="H1685" s="92"/>
    </row>
    <row r="1686" spans="1:8" ht="15.75">
      <c r="A1686" s="96">
        <v>11</v>
      </c>
      <c r="B1686" s="97">
        <v>42736</v>
      </c>
      <c r="C1686" s="92"/>
      <c r="D1686" s="113">
        <v>50112</v>
      </c>
      <c r="E1686" s="92"/>
      <c r="F1686" s="92"/>
      <c r="G1686" s="92"/>
      <c r="H1686" s="92"/>
    </row>
    <row r="1687" spans="1:8" ht="15.75">
      <c r="A1687" s="96"/>
      <c r="B1687" s="92"/>
      <c r="C1687" s="81"/>
      <c r="D1687" s="92"/>
      <c r="E1687" s="92"/>
      <c r="F1687" s="92"/>
      <c r="G1687" s="92"/>
      <c r="H1687" s="92"/>
    </row>
    <row r="1688" spans="1:8" ht="15.75">
      <c r="A1688" s="96">
        <v>12</v>
      </c>
      <c r="B1688" s="97">
        <v>42767</v>
      </c>
      <c r="C1688" s="92"/>
      <c r="D1688" s="113">
        <v>50112</v>
      </c>
      <c r="E1688" s="92"/>
      <c r="F1688" s="92"/>
      <c r="G1688" s="92"/>
      <c r="H1688" s="92"/>
    </row>
    <row r="1689" spans="1:8" ht="15.75">
      <c r="A1689" s="96"/>
      <c r="B1689" s="92"/>
      <c r="C1689" s="92"/>
      <c r="D1689" s="92"/>
      <c r="E1689" s="92"/>
      <c r="F1689" s="92"/>
      <c r="G1689" s="92"/>
      <c r="H1689" s="92"/>
    </row>
    <row r="1690" spans="1:8" ht="15.75">
      <c r="A1690" s="96"/>
      <c r="B1690" s="98" t="s">
        <v>107</v>
      </c>
      <c r="C1690" s="98">
        <v>0</v>
      </c>
      <c r="D1690" s="98">
        <v>582336</v>
      </c>
      <c r="E1690" s="98"/>
      <c r="F1690" s="98">
        <v>20000</v>
      </c>
      <c r="G1690" s="98">
        <v>0</v>
      </c>
      <c r="H1690" s="98">
        <v>0</v>
      </c>
    </row>
    <row r="1691" spans="1:8" ht="15.75">
      <c r="A1691" s="96"/>
      <c r="B1691" s="98"/>
      <c r="C1691" s="92"/>
      <c r="D1691" s="92"/>
      <c r="E1691" s="92"/>
      <c r="F1691" s="92"/>
      <c r="G1691" s="92"/>
      <c r="H1691" s="92"/>
    </row>
    <row r="1692" spans="1:8" ht="25.5">
      <c r="A1692" s="96"/>
      <c r="B1692" s="99" t="s">
        <v>470</v>
      </c>
      <c r="C1692" s="92"/>
      <c r="D1692" s="92"/>
      <c r="E1692" s="92"/>
      <c r="F1692" s="92"/>
      <c r="G1692" s="92"/>
      <c r="H1692" s="92"/>
    </row>
    <row r="1693" spans="1:8" ht="15.75">
      <c r="A1693" s="96"/>
      <c r="B1693" s="100" t="s">
        <v>107</v>
      </c>
      <c r="C1693" s="92"/>
      <c r="D1693" s="98">
        <v>0</v>
      </c>
      <c r="E1693" s="98"/>
      <c r="F1693" s="98">
        <v>0</v>
      </c>
      <c r="G1693" s="98">
        <v>0</v>
      </c>
      <c r="H1693" s="98"/>
    </row>
    <row r="1694" spans="1:8" ht="31.5">
      <c r="A1694" s="96"/>
      <c r="B1694" s="101" t="s">
        <v>143</v>
      </c>
      <c r="C1694" s="98">
        <v>0</v>
      </c>
      <c r="D1694" s="98">
        <v>582336</v>
      </c>
      <c r="E1694" s="98"/>
      <c r="F1694" s="98">
        <v>20000</v>
      </c>
      <c r="G1694" s="98"/>
      <c r="H1694" s="98">
        <v>0</v>
      </c>
    </row>
    <row r="1698" spans="1:8" ht="15.75">
      <c r="A1698" s="120"/>
      <c r="B1698" s="73"/>
      <c r="C1698" s="73"/>
      <c r="D1698" s="73"/>
      <c r="E1698" s="73"/>
      <c r="F1698" s="73"/>
      <c r="G1698" s="73"/>
      <c r="H1698" s="73"/>
    </row>
    <row r="1699" spans="1:8" ht="18.75">
      <c r="A1699" s="93" t="s">
        <v>432</v>
      </c>
    </row>
    <row r="1700" spans="1:8" ht="15.75">
      <c r="A1700" s="94"/>
    </row>
    <row r="1701" spans="1:8" ht="31.5">
      <c r="A1701" s="95" t="s">
        <v>393</v>
      </c>
      <c r="B1701" s="95" t="s">
        <v>394</v>
      </c>
      <c r="C1701" s="95" t="s">
        <v>5</v>
      </c>
      <c r="D1701" s="95" t="s">
        <v>395</v>
      </c>
      <c r="E1701" s="95" t="s">
        <v>7</v>
      </c>
      <c r="F1701" s="95" t="s">
        <v>8</v>
      </c>
      <c r="G1701" s="95" t="s">
        <v>396</v>
      </c>
      <c r="H1701" s="95" t="s">
        <v>397</v>
      </c>
    </row>
    <row r="1702" spans="1:8" ht="15.75">
      <c r="A1702" s="92"/>
      <c r="B1702" s="92"/>
      <c r="C1702" s="92"/>
      <c r="D1702" s="92"/>
      <c r="E1702" s="92"/>
      <c r="F1702" s="92"/>
      <c r="G1702" s="92"/>
      <c r="H1702" s="92"/>
    </row>
    <row r="1703" spans="1:8" ht="15.75">
      <c r="A1703" s="96">
        <v>1</v>
      </c>
      <c r="B1703" s="97">
        <v>42430</v>
      </c>
      <c r="C1703" s="92"/>
      <c r="D1703" s="113">
        <v>47304</v>
      </c>
      <c r="E1703" s="92"/>
      <c r="F1703" s="92">
        <v>1000</v>
      </c>
      <c r="G1703" s="92"/>
      <c r="H1703" s="92"/>
    </row>
    <row r="1704" spans="1:8" ht="15.75">
      <c r="A1704" s="96"/>
      <c r="B1704" s="92"/>
      <c r="C1704" s="81"/>
      <c r="D1704" s="81"/>
      <c r="E1704" s="92"/>
      <c r="F1704" s="92"/>
      <c r="G1704" s="92"/>
      <c r="H1704" s="92"/>
    </row>
    <row r="1705" spans="1:8" ht="15.75">
      <c r="A1705" s="96">
        <v>2</v>
      </c>
      <c r="B1705" s="97">
        <v>42461</v>
      </c>
      <c r="C1705" s="92"/>
      <c r="D1705" s="113">
        <v>47304</v>
      </c>
      <c r="E1705" s="92"/>
      <c r="F1705" s="92">
        <v>1000</v>
      </c>
      <c r="G1705" s="92"/>
      <c r="H1705" s="92"/>
    </row>
    <row r="1706" spans="1:8" ht="15.75">
      <c r="A1706" s="96"/>
      <c r="B1706" s="92"/>
      <c r="C1706" s="92"/>
      <c r="D1706" s="92"/>
      <c r="E1706" s="92"/>
      <c r="F1706" s="92"/>
      <c r="G1706" s="92"/>
      <c r="H1706" s="92"/>
    </row>
    <row r="1707" spans="1:8" ht="15.75">
      <c r="A1707" s="96">
        <v>3</v>
      </c>
      <c r="B1707" s="97">
        <v>42491</v>
      </c>
      <c r="C1707" s="92"/>
      <c r="D1707" s="113">
        <v>47304</v>
      </c>
      <c r="E1707" s="92"/>
      <c r="F1707" s="92">
        <v>1000</v>
      </c>
      <c r="G1707" s="92"/>
      <c r="H1707" s="92"/>
    </row>
    <row r="1708" spans="1:8" ht="15.75">
      <c r="A1708" s="96"/>
      <c r="B1708" s="92"/>
      <c r="C1708" s="81"/>
      <c r="D1708" s="81"/>
      <c r="E1708" s="92"/>
      <c r="F1708" s="92"/>
      <c r="G1708" s="92"/>
      <c r="H1708" s="92"/>
    </row>
    <row r="1709" spans="1:8" ht="15.75">
      <c r="A1709" s="96">
        <v>4</v>
      </c>
      <c r="B1709" s="97">
        <v>42522</v>
      </c>
      <c r="C1709" s="92"/>
      <c r="D1709" s="113">
        <v>48600</v>
      </c>
      <c r="E1709" s="92"/>
      <c r="F1709" s="92">
        <v>1000</v>
      </c>
      <c r="G1709" s="92"/>
      <c r="H1709" s="92"/>
    </row>
    <row r="1710" spans="1:8" ht="15.75">
      <c r="A1710" s="96"/>
      <c r="B1710" s="92"/>
      <c r="C1710" s="92"/>
      <c r="D1710" s="92"/>
      <c r="E1710" s="92"/>
      <c r="F1710" s="92"/>
      <c r="G1710" s="92"/>
      <c r="H1710" s="92"/>
    </row>
    <row r="1711" spans="1:8" ht="15.75">
      <c r="A1711" s="96">
        <v>5</v>
      </c>
      <c r="B1711" s="97">
        <v>42552</v>
      </c>
      <c r="C1711" s="92"/>
      <c r="D1711" s="113">
        <v>48600</v>
      </c>
      <c r="E1711" s="92"/>
      <c r="F1711" s="92">
        <v>1000</v>
      </c>
      <c r="G1711" s="92"/>
      <c r="H1711" s="92"/>
    </row>
    <row r="1712" spans="1:8" ht="15.75">
      <c r="A1712" s="96"/>
      <c r="B1712" s="92"/>
      <c r="C1712" s="81"/>
      <c r="D1712" s="92"/>
      <c r="E1712" s="92"/>
      <c r="F1712" s="92"/>
      <c r="G1712" s="92"/>
      <c r="H1712" s="92"/>
    </row>
    <row r="1713" spans="1:8" ht="15.75">
      <c r="A1713" s="96">
        <v>6</v>
      </c>
      <c r="B1713" s="97">
        <v>42583</v>
      </c>
      <c r="C1713" s="92"/>
      <c r="D1713" s="113">
        <v>48600</v>
      </c>
      <c r="E1713" s="92"/>
      <c r="F1713" s="92">
        <v>1000</v>
      </c>
      <c r="G1713" s="92"/>
      <c r="H1713" s="92"/>
    </row>
    <row r="1714" spans="1:8" ht="15.75">
      <c r="A1714" s="96"/>
      <c r="B1714" s="92"/>
      <c r="C1714" s="92"/>
      <c r="D1714" s="92"/>
      <c r="E1714" s="92"/>
      <c r="F1714" s="92"/>
      <c r="G1714" s="92"/>
      <c r="H1714" s="92"/>
    </row>
    <row r="1715" spans="1:8" ht="15.75">
      <c r="A1715" s="96">
        <v>7</v>
      </c>
      <c r="B1715" s="97">
        <v>42614</v>
      </c>
      <c r="C1715" s="92"/>
      <c r="D1715" s="113">
        <v>48600</v>
      </c>
      <c r="E1715" s="92"/>
      <c r="F1715" s="92">
        <v>1000</v>
      </c>
      <c r="G1715" s="92"/>
      <c r="H1715" s="92"/>
    </row>
    <row r="1716" spans="1:8" ht="15.75">
      <c r="A1716" s="96"/>
      <c r="B1716" s="92"/>
      <c r="C1716" s="81"/>
      <c r="D1716" s="92"/>
      <c r="E1716" s="92"/>
      <c r="F1716" s="92"/>
      <c r="G1716" s="92"/>
      <c r="H1716" s="92"/>
    </row>
    <row r="1717" spans="1:8" ht="15.75">
      <c r="A1717" s="96">
        <v>8</v>
      </c>
      <c r="B1717" s="97">
        <v>42644</v>
      </c>
      <c r="C1717" s="92"/>
      <c r="D1717" s="113">
        <v>48600</v>
      </c>
      <c r="E1717" s="92"/>
      <c r="F1717" s="92">
        <v>1000</v>
      </c>
      <c r="G1717" s="92"/>
      <c r="H1717" s="92"/>
    </row>
    <row r="1718" spans="1:8" ht="15.75">
      <c r="A1718" s="96"/>
      <c r="B1718" s="92"/>
      <c r="C1718" s="92"/>
      <c r="D1718" s="92"/>
      <c r="E1718" s="92"/>
      <c r="F1718" s="92"/>
      <c r="G1718" s="92"/>
      <c r="H1718" s="92"/>
    </row>
    <row r="1719" spans="1:8" ht="15.75">
      <c r="A1719" s="96">
        <v>9</v>
      </c>
      <c r="B1719" s="97">
        <v>42675</v>
      </c>
      <c r="C1719" s="92"/>
      <c r="D1719" s="113">
        <v>48600</v>
      </c>
      <c r="E1719" s="92"/>
      <c r="F1719" s="92">
        <v>1000</v>
      </c>
      <c r="G1719" s="92"/>
      <c r="H1719" s="92"/>
    </row>
    <row r="1720" spans="1:8" ht="15.75">
      <c r="A1720" s="96"/>
      <c r="B1720" s="92"/>
      <c r="C1720" s="81"/>
      <c r="D1720" s="92"/>
      <c r="E1720" s="92"/>
      <c r="F1720" s="92"/>
      <c r="G1720" s="92"/>
      <c r="H1720" s="92"/>
    </row>
    <row r="1721" spans="1:8" ht="15.75">
      <c r="A1721" s="96">
        <v>10</v>
      </c>
      <c r="B1721" s="97">
        <v>42705</v>
      </c>
      <c r="C1721" s="92"/>
      <c r="D1721" s="113">
        <v>48600</v>
      </c>
      <c r="E1721" s="92"/>
      <c r="F1721" s="92">
        <v>1000</v>
      </c>
      <c r="G1721" s="92"/>
      <c r="H1721" s="92"/>
    </row>
    <row r="1722" spans="1:8" ht="15.75">
      <c r="A1722" s="96"/>
      <c r="B1722" s="92"/>
      <c r="C1722" s="92"/>
      <c r="D1722" s="92"/>
      <c r="E1722" s="92"/>
      <c r="F1722" s="92"/>
      <c r="G1722" s="92"/>
      <c r="H1722" s="92"/>
    </row>
    <row r="1723" spans="1:8" ht="15.75">
      <c r="A1723" s="96">
        <v>11</v>
      </c>
      <c r="B1723" s="97">
        <v>42736</v>
      </c>
      <c r="C1723" s="92"/>
      <c r="D1723" s="113">
        <v>50112</v>
      </c>
      <c r="E1723" s="92"/>
      <c r="F1723" s="92"/>
      <c r="G1723" s="92"/>
      <c r="H1723" s="92"/>
    </row>
    <row r="1724" spans="1:8" ht="15.75">
      <c r="A1724" s="96"/>
      <c r="B1724" s="92"/>
      <c r="C1724" s="81"/>
      <c r="D1724" s="92"/>
      <c r="E1724" s="92"/>
      <c r="F1724" s="92"/>
      <c r="G1724" s="92"/>
      <c r="H1724" s="92"/>
    </row>
    <row r="1725" spans="1:8" ht="15.75">
      <c r="A1725" s="96">
        <v>12</v>
      </c>
      <c r="B1725" s="97">
        <v>42767</v>
      </c>
      <c r="C1725" s="92"/>
      <c r="D1725" s="113">
        <v>50112</v>
      </c>
      <c r="E1725" s="92"/>
      <c r="F1725" s="92"/>
      <c r="G1725" s="92"/>
      <c r="H1725" s="92"/>
    </row>
    <row r="1726" spans="1:8" ht="15.75">
      <c r="A1726" s="96"/>
      <c r="B1726" s="92"/>
      <c r="C1726" s="92"/>
      <c r="D1726" s="92"/>
      <c r="E1726" s="92"/>
      <c r="F1726" s="92"/>
      <c r="G1726" s="92"/>
      <c r="H1726" s="92"/>
    </row>
    <row r="1727" spans="1:8" ht="15.75">
      <c r="A1727" s="96"/>
      <c r="B1727" s="98" t="s">
        <v>107</v>
      </c>
      <c r="C1727" s="98">
        <v>0</v>
      </c>
      <c r="D1727" s="98">
        <v>582336</v>
      </c>
      <c r="E1727" s="98"/>
      <c r="F1727" s="98">
        <v>10000</v>
      </c>
      <c r="G1727" s="98">
        <v>0</v>
      </c>
      <c r="H1727" s="98">
        <v>0</v>
      </c>
    </row>
    <row r="1728" spans="1:8" ht="15.75">
      <c r="A1728" s="96"/>
      <c r="B1728" s="98"/>
      <c r="C1728" s="92"/>
      <c r="D1728" s="92"/>
      <c r="E1728" s="92"/>
      <c r="F1728" s="92"/>
      <c r="G1728" s="92"/>
      <c r="H1728" s="92"/>
    </row>
    <row r="1729" spans="1:8" ht="25.5">
      <c r="A1729" s="96"/>
      <c r="B1729" s="99" t="s">
        <v>470</v>
      </c>
      <c r="C1729" s="92"/>
      <c r="D1729" s="92"/>
      <c r="E1729" s="92"/>
      <c r="F1729" s="92"/>
      <c r="G1729" s="92"/>
      <c r="H1729" s="92"/>
    </row>
    <row r="1730" spans="1:8" ht="15.75">
      <c r="A1730" s="96"/>
      <c r="B1730" s="100" t="s">
        <v>107</v>
      </c>
      <c r="C1730" s="92"/>
      <c r="D1730" s="98">
        <v>0</v>
      </c>
      <c r="E1730" s="98"/>
      <c r="F1730" s="98">
        <v>0</v>
      </c>
      <c r="G1730" s="98">
        <v>0</v>
      </c>
      <c r="H1730" s="98"/>
    </row>
    <row r="1731" spans="1:8" ht="31.5">
      <c r="A1731" s="96"/>
      <c r="B1731" s="101" t="s">
        <v>143</v>
      </c>
      <c r="C1731" s="98">
        <v>0</v>
      </c>
      <c r="D1731" s="98">
        <v>582336</v>
      </c>
      <c r="E1731" s="98"/>
      <c r="F1731" s="98">
        <v>10000</v>
      </c>
      <c r="G1731" s="98"/>
      <c r="H1731" s="98">
        <v>0</v>
      </c>
    </row>
    <row r="1732" spans="1:8">
      <c r="A1732" s="73"/>
      <c r="B1732" s="73"/>
      <c r="C1732" s="73"/>
      <c r="D1732" s="73"/>
      <c r="E1732" s="73"/>
      <c r="F1732" s="73"/>
      <c r="G1732" s="73"/>
      <c r="H1732" s="73"/>
    </row>
    <row r="1733" spans="1:8">
      <c r="A1733" s="73"/>
      <c r="B1733" s="73"/>
      <c r="C1733" s="73"/>
      <c r="D1733" s="73"/>
      <c r="E1733" s="73"/>
      <c r="F1733" s="73"/>
      <c r="G1733" s="73"/>
      <c r="H1733" s="73"/>
    </row>
    <row r="1734" spans="1:8">
      <c r="A1734" s="73"/>
      <c r="B1734" s="73"/>
      <c r="C1734" s="73"/>
      <c r="D1734" s="73"/>
      <c r="E1734" s="73"/>
      <c r="F1734" s="73"/>
      <c r="G1734" s="73"/>
      <c r="H1734" s="73"/>
    </row>
    <row r="1735" spans="1:8" ht="15.75">
      <c r="A1735" s="124"/>
      <c r="B1735" s="124"/>
      <c r="C1735" s="124"/>
      <c r="D1735" s="124"/>
      <c r="E1735" s="124"/>
      <c r="F1735" s="124"/>
      <c r="G1735" s="124"/>
      <c r="H1735" s="124"/>
    </row>
    <row r="1736" spans="1:8" ht="18.75">
      <c r="A1736" s="93" t="s">
        <v>433</v>
      </c>
    </row>
    <row r="1737" spans="1:8" ht="15.75">
      <c r="A1737" s="94"/>
    </row>
    <row r="1738" spans="1:8" ht="31.5">
      <c r="A1738" s="95" t="s">
        <v>393</v>
      </c>
      <c r="B1738" s="95" t="s">
        <v>394</v>
      </c>
      <c r="C1738" s="95" t="s">
        <v>5</v>
      </c>
      <c r="D1738" s="95" t="s">
        <v>395</v>
      </c>
      <c r="E1738" s="95" t="s">
        <v>7</v>
      </c>
      <c r="F1738" s="95" t="s">
        <v>8</v>
      </c>
      <c r="G1738" s="95" t="s">
        <v>396</v>
      </c>
      <c r="H1738" s="95" t="s">
        <v>397</v>
      </c>
    </row>
    <row r="1739" spans="1:8" ht="15.75">
      <c r="A1739" s="92"/>
      <c r="B1739" s="92"/>
      <c r="C1739" s="92"/>
      <c r="D1739" s="92"/>
      <c r="E1739" s="92"/>
      <c r="F1739" s="92"/>
      <c r="G1739" s="92"/>
      <c r="H1739" s="92"/>
    </row>
    <row r="1740" spans="1:8" ht="15.75">
      <c r="A1740" s="96">
        <v>1</v>
      </c>
      <c r="B1740" s="97">
        <v>42064</v>
      </c>
      <c r="C1740" s="92"/>
      <c r="D1740" s="113">
        <v>47304</v>
      </c>
      <c r="E1740" s="92"/>
      <c r="F1740" s="92">
        <v>1000</v>
      </c>
      <c r="G1740" s="92"/>
      <c r="H1740" s="92"/>
    </row>
    <row r="1741" spans="1:8" ht="15.75">
      <c r="A1741" s="96"/>
      <c r="B1741" s="92"/>
      <c r="C1741" s="81"/>
      <c r="D1741" s="81"/>
      <c r="E1741" s="92"/>
      <c r="F1741" s="92"/>
      <c r="G1741" s="92"/>
      <c r="H1741" s="92"/>
    </row>
    <row r="1742" spans="1:8" ht="15.75">
      <c r="A1742" s="96">
        <v>2</v>
      </c>
      <c r="B1742" s="97">
        <v>42095</v>
      </c>
      <c r="C1742" s="92"/>
      <c r="D1742" s="113">
        <v>47304</v>
      </c>
      <c r="E1742" s="92"/>
      <c r="F1742" s="92">
        <v>1000</v>
      </c>
      <c r="G1742" s="92"/>
      <c r="H1742" s="92"/>
    </row>
    <row r="1743" spans="1:8" ht="15.75">
      <c r="A1743" s="96"/>
      <c r="B1743" s="92"/>
      <c r="C1743" s="92"/>
      <c r="D1743" s="92"/>
      <c r="E1743" s="92"/>
      <c r="F1743" s="92"/>
      <c r="G1743" s="92"/>
      <c r="H1743" s="92"/>
    </row>
    <row r="1744" spans="1:8" ht="15.75">
      <c r="A1744" s="96">
        <v>3</v>
      </c>
      <c r="B1744" s="97">
        <v>42125</v>
      </c>
      <c r="C1744" s="92"/>
      <c r="D1744" s="113">
        <v>47304</v>
      </c>
      <c r="E1744" s="92"/>
      <c r="F1744" s="92">
        <v>1000</v>
      </c>
      <c r="G1744" s="92"/>
      <c r="H1744" s="92"/>
    </row>
    <row r="1745" spans="1:8" ht="15.75">
      <c r="A1745" s="96"/>
      <c r="B1745" s="92"/>
      <c r="C1745" s="81"/>
      <c r="D1745" s="81"/>
      <c r="E1745" s="92"/>
      <c r="F1745" s="92"/>
      <c r="G1745" s="92"/>
      <c r="H1745" s="92"/>
    </row>
    <row r="1746" spans="1:8" ht="15.75">
      <c r="A1746" s="96">
        <v>4</v>
      </c>
      <c r="B1746" s="97">
        <v>42156</v>
      </c>
      <c r="C1746" s="92"/>
      <c r="D1746" s="113">
        <v>48600</v>
      </c>
      <c r="E1746" s="92"/>
      <c r="F1746" s="92">
        <v>1000</v>
      </c>
      <c r="G1746" s="92"/>
      <c r="H1746" s="92"/>
    </row>
    <row r="1747" spans="1:8" ht="15.75">
      <c r="A1747" s="96"/>
      <c r="B1747" s="92"/>
      <c r="C1747" s="92"/>
      <c r="D1747" s="92"/>
      <c r="E1747" s="92"/>
      <c r="F1747" s="92"/>
      <c r="G1747" s="92"/>
      <c r="H1747" s="92"/>
    </row>
    <row r="1748" spans="1:8" ht="15.75">
      <c r="A1748" s="96">
        <v>5</v>
      </c>
      <c r="B1748" s="97">
        <v>42186</v>
      </c>
      <c r="C1748" s="92"/>
      <c r="D1748" s="113">
        <v>48600</v>
      </c>
      <c r="E1748" s="92"/>
      <c r="F1748" s="92">
        <v>1000</v>
      </c>
      <c r="G1748" s="92"/>
      <c r="H1748" s="92"/>
    </row>
    <row r="1749" spans="1:8" ht="15.75">
      <c r="A1749" s="96"/>
      <c r="B1749" s="92"/>
      <c r="C1749" s="81"/>
      <c r="D1749" s="92"/>
      <c r="E1749" s="92"/>
      <c r="F1749" s="92"/>
      <c r="G1749" s="92"/>
      <c r="H1749" s="92"/>
    </row>
    <row r="1750" spans="1:8" ht="15.75">
      <c r="A1750" s="96">
        <v>6</v>
      </c>
      <c r="B1750" s="97">
        <v>42217</v>
      </c>
      <c r="C1750" s="92"/>
      <c r="D1750" s="113">
        <v>48600</v>
      </c>
      <c r="E1750" s="92"/>
      <c r="F1750" s="92">
        <v>1000</v>
      </c>
      <c r="G1750" s="92"/>
      <c r="H1750" s="92"/>
    </row>
    <row r="1751" spans="1:8" ht="15.75">
      <c r="A1751" s="96"/>
      <c r="B1751" s="92"/>
      <c r="C1751" s="92"/>
      <c r="D1751" s="92"/>
      <c r="E1751" s="92"/>
      <c r="F1751" s="92"/>
      <c r="G1751" s="92"/>
      <c r="H1751" s="92"/>
    </row>
    <row r="1752" spans="1:8" ht="15.75">
      <c r="A1752" s="96">
        <v>7</v>
      </c>
      <c r="B1752" s="97">
        <v>42248</v>
      </c>
      <c r="C1752" s="92"/>
      <c r="D1752" s="113">
        <v>48600</v>
      </c>
      <c r="E1752" s="92"/>
      <c r="F1752" s="92">
        <v>1000</v>
      </c>
      <c r="G1752" s="92"/>
      <c r="H1752" s="92"/>
    </row>
    <row r="1753" spans="1:8" ht="15.75">
      <c r="A1753" s="96"/>
      <c r="B1753" s="92"/>
      <c r="C1753" s="81"/>
      <c r="D1753" s="92"/>
      <c r="E1753" s="92"/>
      <c r="F1753" s="92"/>
      <c r="G1753" s="92"/>
      <c r="H1753" s="92"/>
    </row>
    <row r="1754" spans="1:8" ht="15.75">
      <c r="A1754" s="96">
        <v>8</v>
      </c>
      <c r="B1754" s="97">
        <v>42278</v>
      </c>
      <c r="C1754" s="92"/>
      <c r="D1754" s="113">
        <v>48600</v>
      </c>
      <c r="E1754" s="92"/>
      <c r="F1754" s="92">
        <v>1000</v>
      </c>
      <c r="G1754" s="92"/>
      <c r="H1754" s="92"/>
    </row>
    <row r="1755" spans="1:8" ht="15.75">
      <c r="A1755" s="96"/>
      <c r="B1755" s="92"/>
      <c r="C1755" s="92"/>
      <c r="D1755" s="92"/>
      <c r="E1755" s="92"/>
      <c r="F1755" s="92"/>
      <c r="G1755" s="92"/>
      <c r="H1755" s="92"/>
    </row>
    <row r="1756" spans="1:8" ht="15.75">
      <c r="A1756" s="96">
        <v>9</v>
      </c>
      <c r="B1756" s="97">
        <v>42309</v>
      </c>
      <c r="C1756" s="92"/>
      <c r="D1756" s="113">
        <v>48600</v>
      </c>
      <c r="E1756" s="92"/>
      <c r="F1756" s="92">
        <v>1000</v>
      </c>
      <c r="G1756" s="92"/>
      <c r="H1756" s="92"/>
    </row>
    <row r="1757" spans="1:8" ht="15.75">
      <c r="A1757" s="96"/>
      <c r="B1757" s="92"/>
      <c r="C1757" s="81"/>
      <c r="D1757" s="92"/>
      <c r="E1757" s="92"/>
      <c r="F1757" s="92"/>
      <c r="G1757" s="92"/>
      <c r="H1757" s="92"/>
    </row>
    <row r="1758" spans="1:8" ht="15.75">
      <c r="A1758" s="96">
        <v>10</v>
      </c>
      <c r="B1758" s="97">
        <v>42339</v>
      </c>
      <c r="C1758" s="92"/>
      <c r="D1758" s="113">
        <v>48600</v>
      </c>
      <c r="E1758" s="92"/>
      <c r="F1758" s="92">
        <v>1000</v>
      </c>
      <c r="G1758" s="92"/>
      <c r="H1758" s="92"/>
    </row>
    <row r="1759" spans="1:8" ht="15.75">
      <c r="A1759" s="96"/>
      <c r="B1759" s="92"/>
      <c r="C1759" s="92"/>
      <c r="D1759" s="92"/>
      <c r="E1759" s="92"/>
      <c r="F1759" s="92"/>
      <c r="G1759" s="92"/>
      <c r="H1759" s="92"/>
    </row>
    <row r="1760" spans="1:8" ht="15.75">
      <c r="A1760" s="96">
        <v>11</v>
      </c>
      <c r="B1760" s="97">
        <v>42370</v>
      </c>
      <c r="C1760" s="92"/>
      <c r="D1760" s="113">
        <v>50112</v>
      </c>
      <c r="E1760" s="92"/>
      <c r="F1760" s="92"/>
      <c r="G1760" s="92"/>
      <c r="H1760" s="92"/>
    </row>
    <row r="1761" spans="1:8" ht="15.75">
      <c r="A1761" s="96"/>
      <c r="B1761" s="92"/>
      <c r="C1761" s="81"/>
      <c r="D1761" s="92"/>
      <c r="E1761" s="92"/>
      <c r="F1761" s="92"/>
      <c r="G1761" s="92"/>
      <c r="H1761" s="92"/>
    </row>
    <row r="1762" spans="1:8" ht="15.75">
      <c r="A1762" s="96">
        <v>12</v>
      </c>
      <c r="B1762" s="97">
        <v>42401</v>
      </c>
      <c r="C1762" s="92"/>
      <c r="D1762" s="92">
        <v>50112</v>
      </c>
      <c r="E1762" s="92"/>
      <c r="F1762" s="92"/>
      <c r="G1762" s="92"/>
      <c r="H1762" s="92"/>
    </row>
    <row r="1763" spans="1:8" ht="15.75">
      <c r="A1763" s="96"/>
      <c r="B1763" s="92"/>
      <c r="C1763" s="92"/>
      <c r="D1763" s="92"/>
      <c r="E1763" s="92"/>
      <c r="F1763" s="92"/>
      <c r="G1763" s="92"/>
      <c r="H1763" s="92"/>
    </row>
    <row r="1764" spans="1:8" ht="15.75">
      <c r="A1764" s="96"/>
      <c r="B1764" s="98" t="s">
        <v>107</v>
      </c>
      <c r="C1764" s="98">
        <v>0</v>
      </c>
      <c r="D1764" s="98">
        <v>582336</v>
      </c>
      <c r="E1764" s="98"/>
      <c r="F1764" s="98">
        <v>10000</v>
      </c>
      <c r="G1764" s="98">
        <v>0</v>
      </c>
      <c r="H1764" s="98">
        <v>0</v>
      </c>
    </row>
    <row r="1765" spans="1:8" ht="15.75">
      <c r="A1765" s="96"/>
      <c r="B1765" s="98"/>
      <c r="C1765" s="92"/>
      <c r="D1765" s="92"/>
      <c r="E1765" s="92"/>
      <c r="F1765" s="92"/>
      <c r="G1765" s="92"/>
      <c r="H1765" s="92"/>
    </row>
    <row r="1766" spans="1:8" ht="25.5">
      <c r="A1766" s="96"/>
      <c r="B1766" s="99" t="s">
        <v>470</v>
      </c>
      <c r="C1766" s="92"/>
      <c r="D1766" s="92"/>
      <c r="E1766" s="92"/>
      <c r="F1766" s="92"/>
      <c r="G1766" s="92"/>
      <c r="H1766" s="92"/>
    </row>
    <row r="1767" spans="1:8" ht="15.75">
      <c r="A1767" s="96"/>
      <c r="B1767" s="100" t="s">
        <v>107</v>
      </c>
      <c r="C1767" s="92"/>
      <c r="D1767" s="98">
        <v>0</v>
      </c>
      <c r="E1767" s="98"/>
      <c r="F1767" s="98">
        <v>0</v>
      </c>
      <c r="G1767" s="98">
        <v>0</v>
      </c>
      <c r="H1767" s="98"/>
    </row>
    <row r="1768" spans="1:8" ht="31.5">
      <c r="A1768" s="96"/>
      <c r="B1768" s="101" t="s">
        <v>143</v>
      </c>
      <c r="C1768" s="98">
        <v>0</v>
      </c>
      <c r="D1768" s="98">
        <v>582336</v>
      </c>
      <c r="E1768" s="98"/>
      <c r="F1768" s="98">
        <v>10000</v>
      </c>
      <c r="G1768" s="98"/>
      <c r="H1768" s="98">
        <v>0</v>
      </c>
    </row>
    <row r="1769" spans="1:8">
      <c r="A1769" s="73"/>
      <c r="B1769" s="73"/>
      <c r="C1769" s="73"/>
      <c r="D1769" s="73"/>
      <c r="E1769" s="73"/>
      <c r="F1769" s="73"/>
      <c r="G1769" s="73"/>
      <c r="H1769" s="73"/>
    </row>
    <row r="1770" spans="1:8">
      <c r="A1770" s="73"/>
      <c r="B1770" s="73"/>
      <c r="C1770" s="73"/>
      <c r="D1770" s="73"/>
      <c r="E1770" s="73"/>
      <c r="F1770" s="73"/>
      <c r="G1770" s="73"/>
      <c r="H1770" s="73"/>
    </row>
    <row r="1771" spans="1:8">
      <c r="A1771" s="73"/>
      <c r="B1771" s="73"/>
      <c r="C1771" s="73"/>
      <c r="D1771" s="73"/>
      <c r="E1771" s="73"/>
      <c r="F1771" s="73"/>
      <c r="G1771" s="73"/>
      <c r="H1771" s="73"/>
    </row>
    <row r="1772" spans="1:8" ht="15.75">
      <c r="A1772" s="120"/>
      <c r="B1772" s="73"/>
      <c r="C1772" s="73"/>
      <c r="D1772" s="73"/>
      <c r="E1772" s="73"/>
      <c r="F1772" s="73"/>
      <c r="G1772" s="73"/>
      <c r="H1772" s="73"/>
    </row>
    <row r="1773" spans="1:8" ht="18.75">
      <c r="A1773" s="93" t="s">
        <v>434</v>
      </c>
    </row>
    <row r="1774" spans="1:8" ht="15.75">
      <c r="A1774" s="94"/>
    </row>
    <row r="1775" spans="1:8" ht="31.5">
      <c r="A1775" s="95" t="s">
        <v>393</v>
      </c>
      <c r="B1775" s="95" t="s">
        <v>394</v>
      </c>
      <c r="C1775" s="95" t="s">
        <v>5</v>
      </c>
      <c r="D1775" s="95" t="s">
        <v>395</v>
      </c>
      <c r="E1775" s="95" t="s">
        <v>7</v>
      </c>
      <c r="F1775" s="95" t="s">
        <v>8</v>
      </c>
      <c r="G1775" s="95" t="s">
        <v>396</v>
      </c>
      <c r="H1775" s="95" t="s">
        <v>397</v>
      </c>
    </row>
    <row r="1776" spans="1:8" ht="15.75">
      <c r="A1776" s="92"/>
      <c r="B1776" s="92"/>
      <c r="C1776" s="92"/>
      <c r="D1776" s="92"/>
      <c r="E1776" s="92"/>
      <c r="F1776" s="92"/>
      <c r="G1776" s="92"/>
      <c r="H1776" s="92"/>
    </row>
    <row r="1777" spans="1:8" ht="15.75">
      <c r="A1777" s="96">
        <v>1</v>
      </c>
      <c r="B1777" s="97">
        <v>42430</v>
      </c>
      <c r="C1777" s="92"/>
      <c r="D1777" s="113">
        <v>47304</v>
      </c>
      <c r="E1777" s="92"/>
      <c r="F1777" s="92">
        <v>500</v>
      </c>
      <c r="G1777" s="92"/>
      <c r="H1777" s="92"/>
    </row>
    <row r="1778" spans="1:8" ht="15.75">
      <c r="A1778" s="96"/>
      <c r="B1778" s="92"/>
      <c r="C1778" s="81"/>
      <c r="D1778" s="81"/>
      <c r="E1778" s="92"/>
      <c r="F1778" s="92"/>
      <c r="G1778" s="92"/>
      <c r="H1778" s="92"/>
    </row>
    <row r="1779" spans="1:8" ht="15.75">
      <c r="A1779" s="96">
        <v>2</v>
      </c>
      <c r="B1779" s="97">
        <v>42461</v>
      </c>
      <c r="C1779" s="92"/>
      <c r="D1779" s="113">
        <v>47304</v>
      </c>
      <c r="E1779" s="92"/>
      <c r="F1779" s="92">
        <v>500</v>
      </c>
      <c r="G1779" s="92"/>
      <c r="H1779" s="92"/>
    </row>
    <row r="1780" spans="1:8" ht="15.75">
      <c r="A1780" s="96"/>
      <c r="B1780" s="92"/>
      <c r="C1780" s="92"/>
      <c r="D1780" s="92"/>
      <c r="E1780" s="92"/>
      <c r="F1780" s="92"/>
      <c r="G1780" s="92"/>
      <c r="H1780" s="92"/>
    </row>
    <row r="1781" spans="1:8" ht="15.75">
      <c r="A1781" s="96">
        <v>3</v>
      </c>
      <c r="B1781" s="97">
        <v>42491</v>
      </c>
      <c r="C1781" s="92"/>
      <c r="D1781" s="113">
        <v>47304</v>
      </c>
      <c r="E1781" s="92"/>
      <c r="F1781" s="92">
        <v>500</v>
      </c>
      <c r="G1781" s="92"/>
      <c r="H1781" s="92"/>
    </row>
    <row r="1782" spans="1:8" ht="15.75">
      <c r="A1782" s="96"/>
      <c r="B1782" s="92"/>
      <c r="C1782" s="81"/>
      <c r="D1782" s="81"/>
      <c r="E1782" s="92"/>
      <c r="F1782" s="92"/>
      <c r="G1782" s="92"/>
      <c r="H1782" s="92"/>
    </row>
    <row r="1783" spans="1:8" ht="15.75">
      <c r="A1783" s="96">
        <v>4</v>
      </c>
      <c r="B1783" s="97">
        <v>42522</v>
      </c>
      <c r="C1783" s="92"/>
      <c r="D1783" s="113">
        <v>48600</v>
      </c>
      <c r="E1783" s="92"/>
      <c r="F1783" s="92">
        <v>500</v>
      </c>
      <c r="G1783" s="92"/>
      <c r="H1783" s="92"/>
    </row>
    <row r="1784" spans="1:8" ht="15.75">
      <c r="A1784" s="96"/>
      <c r="B1784" s="92"/>
      <c r="C1784" s="92"/>
      <c r="D1784" s="92"/>
      <c r="E1784" s="92"/>
      <c r="F1784" s="92"/>
      <c r="G1784" s="92"/>
      <c r="H1784" s="92"/>
    </row>
    <row r="1785" spans="1:8" ht="15.75">
      <c r="A1785" s="96">
        <v>5</v>
      </c>
      <c r="B1785" s="97">
        <v>42552</v>
      </c>
      <c r="C1785" s="92"/>
      <c r="D1785" s="113">
        <v>48600</v>
      </c>
      <c r="E1785" s="92"/>
      <c r="F1785" s="92">
        <v>500</v>
      </c>
      <c r="G1785" s="92"/>
      <c r="H1785" s="92"/>
    </row>
    <row r="1786" spans="1:8" ht="15.75">
      <c r="A1786" s="96"/>
      <c r="B1786" s="92"/>
      <c r="C1786" s="81"/>
      <c r="D1786" s="92"/>
      <c r="E1786" s="92"/>
      <c r="F1786" s="92"/>
      <c r="G1786" s="92"/>
      <c r="H1786" s="92"/>
    </row>
    <row r="1787" spans="1:8" ht="15.75">
      <c r="A1787" s="96">
        <v>6</v>
      </c>
      <c r="B1787" s="97">
        <v>42583</v>
      </c>
      <c r="C1787" s="92"/>
      <c r="D1787" s="113">
        <v>48600</v>
      </c>
      <c r="E1787" s="92"/>
      <c r="F1787" s="92">
        <v>500</v>
      </c>
      <c r="G1787" s="92"/>
      <c r="H1787" s="92"/>
    </row>
    <row r="1788" spans="1:8" ht="15.75">
      <c r="A1788" s="96"/>
      <c r="B1788" s="92"/>
      <c r="C1788" s="92"/>
      <c r="D1788" s="92"/>
      <c r="E1788" s="92"/>
      <c r="F1788" s="92"/>
      <c r="G1788" s="92"/>
      <c r="H1788" s="92"/>
    </row>
    <row r="1789" spans="1:8" ht="15.75">
      <c r="A1789" s="96">
        <v>7</v>
      </c>
      <c r="B1789" s="97">
        <v>42614</v>
      </c>
      <c r="C1789" s="92"/>
      <c r="D1789" s="113">
        <v>48600</v>
      </c>
      <c r="E1789" s="92"/>
      <c r="F1789" s="92">
        <v>500</v>
      </c>
      <c r="G1789" s="92"/>
      <c r="H1789" s="92"/>
    </row>
    <row r="1790" spans="1:8" ht="15.75">
      <c r="A1790" s="96"/>
      <c r="B1790" s="92"/>
      <c r="C1790" s="81"/>
      <c r="D1790" s="92"/>
      <c r="E1790" s="92"/>
      <c r="F1790" s="92"/>
      <c r="G1790" s="92"/>
      <c r="H1790" s="92"/>
    </row>
    <row r="1791" spans="1:8" ht="15.75">
      <c r="A1791" s="96">
        <v>8</v>
      </c>
      <c r="B1791" s="97">
        <v>42644</v>
      </c>
      <c r="C1791" s="92"/>
      <c r="D1791" s="113">
        <v>48600</v>
      </c>
      <c r="E1791" s="92"/>
      <c r="F1791" s="92">
        <v>500</v>
      </c>
      <c r="G1791" s="92"/>
      <c r="H1791" s="92"/>
    </row>
    <row r="1792" spans="1:8" ht="15.75">
      <c r="A1792" s="96"/>
      <c r="B1792" s="92"/>
      <c r="C1792" s="92"/>
      <c r="D1792" s="92"/>
      <c r="E1792" s="92"/>
      <c r="F1792" s="92"/>
      <c r="G1792" s="92"/>
      <c r="H1792" s="92"/>
    </row>
    <row r="1793" spans="1:8" ht="15.75">
      <c r="A1793" s="96">
        <v>9</v>
      </c>
      <c r="B1793" s="97">
        <v>42675</v>
      </c>
      <c r="C1793" s="92"/>
      <c r="D1793" s="113">
        <v>48600</v>
      </c>
      <c r="E1793" s="92"/>
      <c r="F1793" s="92">
        <v>500</v>
      </c>
      <c r="G1793" s="92"/>
      <c r="H1793" s="92"/>
    </row>
    <row r="1794" spans="1:8" ht="15.75">
      <c r="A1794" s="96"/>
      <c r="B1794" s="92"/>
      <c r="C1794" s="81"/>
      <c r="D1794" s="92"/>
      <c r="E1794" s="92"/>
      <c r="F1794" s="92"/>
      <c r="G1794" s="92"/>
      <c r="H1794" s="92"/>
    </row>
    <row r="1795" spans="1:8" ht="15.75">
      <c r="A1795" s="96">
        <v>10</v>
      </c>
      <c r="B1795" s="97">
        <v>42705</v>
      </c>
      <c r="C1795" s="92"/>
      <c r="D1795" s="113">
        <v>48600</v>
      </c>
      <c r="E1795" s="92"/>
      <c r="F1795" s="92">
        <v>500</v>
      </c>
      <c r="G1795" s="92"/>
      <c r="H1795" s="92"/>
    </row>
    <row r="1796" spans="1:8" ht="15.75">
      <c r="A1796" s="96"/>
      <c r="B1796" s="92"/>
      <c r="C1796" s="92"/>
      <c r="D1796" s="92"/>
      <c r="E1796" s="92"/>
      <c r="F1796" s="92"/>
      <c r="G1796" s="92"/>
      <c r="H1796" s="92"/>
    </row>
    <row r="1797" spans="1:8" ht="15.75">
      <c r="A1797" s="96">
        <v>11</v>
      </c>
      <c r="B1797" s="97">
        <v>42736</v>
      </c>
      <c r="C1797" s="92"/>
      <c r="D1797" s="113">
        <v>50112</v>
      </c>
      <c r="E1797" s="92"/>
      <c r="F1797" s="92"/>
      <c r="G1797" s="92"/>
      <c r="H1797" s="92"/>
    </row>
    <row r="1798" spans="1:8" ht="15.75">
      <c r="A1798" s="96"/>
      <c r="B1798" s="92"/>
      <c r="C1798" s="81"/>
      <c r="D1798" s="92"/>
      <c r="E1798" s="92"/>
      <c r="F1798" s="92"/>
      <c r="G1798" s="92"/>
      <c r="H1798" s="92"/>
    </row>
    <row r="1799" spans="1:8" ht="15.75">
      <c r="A1799" s="96">
        <v>12</v>
      </c>
      <c r="B1799" s="97">
        <v>42767</v>
      </c>
      <c r="C1799" s="92"/>
      <c r="D1799" s="92">
        <v>50112</v>
      </c>
      <c r="E1799" s="92"/>
      <c r="F1799" s="92"/>
      <c r="G1799" s="92"/>
      <c r="H1799" s="92"/>
    </row>
    <row r="1800" spans="1:8" ht="15.75">
      <c r="A1800" s="96"/>
      <c r="B1800" s="92"/>
      <c r="C1800" s="92"/>
      <c r="D1800" s="92"/>
      <c r="E1800" s="92"/>
      <c r="F1800" s="92"/>
      <c r="G1800" s="92"/>
      <c r="H1800" s="92"/>
    </row>
    <row r="1801" spans="1:8" ht="15.75">
      <c r="A1801" s="96"/>
      <c r="B1801" s="98" t="s">
        <v>107</v>
      </c>
      <c r="C1801" s="98">
        <v>0</v>
      </c>
      <c r="D1801" s="98">
        <v>582336</v>
      </c>
      <c r="E1801" s="98"/>
      <c r="F1801" s="98">
        <v>5000</v>
      </c>
      <c r="G1801" s="98">
        <v>0</v>
      </c>
      <c r="H1801" s="98">
        <v>0</v>
      </c>
    </row>
    <row r="1802" spans="1:8" ht="15.75">
      <c r="A1802" s="96"/>
      <c r="B1802" s="98"/>
      <c r="C1802" s="92"/>
      <c r="D1802" s="92"/>
      <c r="E1802" s="92"/>
      <c r="F1802" s="92"/>
      <c r="G1802" s="92"/>
      <c r="H1802" s="92"/>
    </row>
    <row r="1803" spans="1:8" ht="25.5">
      <c r="A1803" s="96"/>
      <c r="B1803" s="99" t="s">
        <v>470</v>
      </c>
      <c r="C1803" s="92"/>
      <c r="D1803" s="92"/>
      <c r="E1803" s="92"/>
      <c r="F1803" s="92"/>
      <c r="G1803" s="92"/>
      <c r="H1803" s="92"/>
    </row>
    <row r="1804" spans="1:8" ht="15.75">
      <c r="A1804" s="96"/>
      <c r="B1804" s="100" t="s">
        <v>107</v>
      </c>
      <c r="C1804" s="92"/>
      <c r="D1804" s="98">
        <v>0</v>
      </c>
      <c r="E1804" s="98"/>
      <c r="F1804" s="98">
        <v>0</v>
      </c>
      <c r="G1804" s="98">
        <v>0</v>
      </c>
      <c r="H1804" s="98"/>
    </row>
    <row r="1805" spans="1:8" ht="31.5">
      <c r="A1805" s="96"/>
      <c r="B1805" s="101" t="s">
        <v>143</v>
      </c>
      <c r="C1805" s="98">
        <v>0</v>
      </c>
      <c r="D1805" s="98">
        <v>582336</v>
      </c>
      <c r="E1805" s="98"/>
      <c r="F1805" s="98">
        <v>5000</v>
      </c>
      <c r="G1805" s="98"/>
      <c r="H1805" s="98">
        <v>0</v>
      </c>
    </row>
    <row r="1810" spans="1:8" ht="18.75">
      <c r="A1810" s="93" t="s">
        <v>488</v>
      </c>
    </row>
    <row r="1811" spans="1:8" ht="15.75">
      <c r="A1811" s="94"/>
    </row>
    <row r="1812" spans="1:8" ht="31.5">
      <c r="A1812" s="95" t="s">
        <v>393</v>
      </c>
      <c r="B1812" s="95" t="s">
        <v>394</v>
      </c>
      <c r="C1812" s="95" t="s">
        <v>5</v>
      </c>
      <c r="D1812" s="95" t="s">
        <v>395</v>
      </c>
      <c r="E1812" s="95" t="s">
        <v>7</v>
      </c>
      <c r="F1812" s="95" t="s">
        <v>8</v>
      </c>
      <c r="G1812" s="95" t="s">
        <v>396</v>
      </c>
      <c r="H1812" s="95" t="s">
        <v>397</v>
      </c>
    </row>
    <row r="1813" spans="1:8" ht="15.75">
      <c r="A1813" s="92"/>
      <c r="B1813" s="92"/>
      <c r="C1813" s="92"/>
      <c r="D1813" s="92"/>
      <c r="E1813" s="92"/>
      <c r="F1813" s="92"/>
      <c r="G1813" s="92"/>
      <c r="H1813" s="92"/>
    </row>
    <row r="1814" spans="1:8" ht="15.75">
      <c r="A1814" s="96">
        <v>1</v>
      </c>
      <c r="B1814" s="97">
        <v>42430</v>
      </c>
      <c r="C1814" s="92"/>
      <c r="D1814" s="113">
        <v>47304</v>
      </c>
      <c r="E1814" s="92"/>
      <c r="F1814" s="92">
        <v>2000</v>
      </c>
      <c r="G1814" s="92"/>
      <c r="H1814" s="92"/>
    </row>
    <row r="1815" spans="1:8" ht="15.75">
      <c r="A1815" s="96"/>
      <c r="B1815" s="92"/>
      <c r="C1815" s="81"/>
      <c r="D1815" s="81"/>
      <c r="E1815" s="92"/>
      <c r="F1815" s="92"/>
      <c r="G1815" s="92"/>
      <c r="H1815" s="92"/>
    </row>
    <row r="1816" spans="1:8" ht="15.75">
      <c r="A1816" s="96">
        <v>2</v>
      </c>
      <c r="B1816" s="97">
        <v>42461</v>
      </c>
      <c r="C1816" s="92"/>
      <c r="D1816" s="113">
        <v>47304</v>
      </c>
      <c r="E1816" s="92"/>
      <c r="F1816" s="92">
        <v>2000</v>
      </c>
      <c r="G1816" s="92"/>
      <c r="H1816" s="92"/>
    </row>
    <row r="1817" spans="1:8" ht="15.75">
      <c r="A1817" s="96"/>
      <c r="B1817" s="92"/>
      <c r="C1817" s="92"/>
      <c r="D1817" s="92"/>
      <c r="E1817" s="92"/>
      <c r="F1817" s="92"/>
      <c r="G1817" s="92"/>
      <c r="H1817" s="92"/>
    </row>
    <row r="1818" spans="1:8" ht="15.75">
      <c r="A1818" s="96">
        <v>3</v>
      </c>
      <c r="B1818" s="97">
        <v>42491</v>
      </c>
      <c r="C1818" s="92"/>
      <c r="D1818" s="113">
        <v>47304</v>
      </c>
      <c r="E1818" s="92"/>
      <c r="F1818" s="92">
        <v>2000</v>
      </c>
      <c r="G1818" s="92"/>
      <c r="H1818" s="92"/>
    </row>
    <row r="1819" spans="1:8" ht="15.75">
      <c r="A1819" s="96"/>
      <c r="B1819" s="92"/>
      <c r="C1819" s="81"/>
      <c r="D1819" s="81"/>
      <c r="E1819" s="92"/>
      <c r="F1819" s="92"/>
      <c r="G1819" s="92"/>
      <c r="H1819" s="92"/>
    </row>
    <row r="1820" spans="1:8" ht="15.75">
      <c r="A1820" s="96">
        <v>4</v>
      </c>
      <c r="B1820" s="97">
        <v>42522</v>
      </c>
      <c r="C1820" s="92"/>
      <c r="D1820" s="113">
        <v>48600</v>
      </c>
      <c r="E1820" s="92"/>
      <c r="F1820" s="92">
        <v>2000</v>
      </c>
      <c r="G1820" s="92"/>
      <c r="H1820" s="92"/>
    </row>
    <row r="1821" spans="1:8" ht="15.75">
      <c r="A1821" s="96"/>
      <c r="B1821" s="92"/>
      <c r="C1821" s="92"/>
      <c r="D1821" s="92"/>
      <c r="E1821" s="92"/>
      <c r="F1821" s="92"/>
      <c r="G1821" s="92"/>
      <c r="H1821" s="92"/>
    </row>
    <row r="1822" spans="1:8" ht="15.75">
      <c r="A1822" s="96">
        <v>5</v>
      </c>
      <c r="B1822" s="97">
        <v>42552</v>
      </c>
      <c r="C1822" s="92"/>
      <c r="D1822" s="113">
        <v>48600</v>
      </c>
      <c r="E1822" s="92"/>
      <c r="F1822" s="92">
        <v>2000</v>
      </c>
      <c r="G1822" s="92"/>
      <c r="H1822" s="92"/>
    </row>
    <row r="1823" spans="1:8" ht="15.75">
      <c r="A1823" s="96"/>
      <c r="B1823" s="92"/>
      <c r="C1823" s="81"/>
      <c r="D1823" s="92"/>
      <c r="E1823" s="92"/>
      <c r="F1823" s="92"/>
      <c r="G1823" s="92"/>
      <c r="H1823" s="92"/>
    </row>
    <row r="1824" spans="1:8" ht="15.75">
      <c r="A1824" s="96">
        <v>6</v>
      </c>
      <c r="B1824" s="97">
        <v>42583</v>
      </c>
      <c r="C1824" s="92"/>
      <c r="D1824" s="113">
        <v>48600</v>
      </c>
      <c r="E1824" s="92"/>
      <c r="F1824" s="92">
        <v>500</v>
      </c>
      <c r="G1824" s="92"/>
      <c r="H1824" s="92"/>
    </row>
    <row r="1825" spans="1:8" ht="15.75">
      <c r="A1825" s="96"/>
      <c r="B1825" s="92"/>
      <c r="C1825" s="92"/>
      <c r="D1825" s="92"/>
      <c r="E1825" s="92"/>
      <c r="F1825" s="92"/>
      <c r="G1825" s="92"/>
      <c r="H1825" s="92"/>
    </row>
    <row r="1826" spans="1:8" ht="15.75">
      <c r="A1826" s="96">
        <v>7</v>
      </c>
      <c r="B1826" s="97">
        <v>42614</v>
      </c>
      <c r="C1826" s="92"/>
      <c r="D1826" s="113">
        <v>48600</v>
      </c>
      <c r="E1826" s="92"/>
      <c r="F1826" s="92">
        <v>500</v>
      </c>
      <c r="G1826" s="92"/>
      <c r="H1826" s="92"/>
    </row>
    <row r="1827" spans="1:8" ht="15.75">
      <c r="A1827" s="96"/>
      <c r="B1827" s="92"/>
      <c r="C1827" s="81"/>
      <c r="D1827" s="92"/>
      <c r="E1827" s="92"/>
      <c r="F1827" s="92"/>
      <c r="G1827" s="92"/>
      <c r="H1827" s="92"/>
    </row>
    <row r="1828" spans="1:8" ht="15.75">
      <c r="A1828" s="96">
        <v>8</v>
      </c>
      <c r="B1828" s="97">
        <v>42644</v>
      </c>
      <c r="C1828" s="92"/>
      <c r="D1828" s="113">
        <v>48600</v>
      </c>
      <c r="E1828" s="92"/>
      <c r="F1828" s="92">
        <v>500</v>
      </c>
      <c r="G1828" s="92"/>
      <c r="H1828" s="92"/>
    </row>
    <row r="1829" spans="1:8" ht="15.75">
      <c r="A1829" s="96"/>
      <c r="B1829" s="92"/>
      <c r="C1829" s="92"/>
      <c r="D1829" s="92"/>
      <c r="E1829" s="92"/>
      <c r="F1829" s="92"/>
      <c r="G1829" s="92"/>
      <c r="H1829" s="92"/>
    </row>
    <row r="1830" spans="1:8" ht="15.75">
      <c r="A1830" s="96">
        <v>9</v>
      </c>
      <c r="B1830" s="97">
        <v>42675</v>
      </c>
      <c r="C1830" s="92"/>
      <c r="D1830" s="113">
        <v>48600</v>
      </c>
      <c r="E1830" s="92"/>
      <c r="F1830" s="92">
        <v>500</v>
      </c>
      <c r="G1830" s="92"/>
      <c r="H1830" s="92"/>
    </row>
    <row r="1831" spans="1:8" ht="15.75">
      <c r="A1831" s="96"/>
      <c r="B1831" s="92"/>
      <c r="C1831" s="81"/>
      <c r="D1831" s="92"/>
      <c r="E1831" s="92"/>
      <c r="F1831" s="92"/>
      <c r="G1831" s="92"/>
      <c r="H1831" s="92"/>
    </row>
    <row r="1832" spans="1:8" ht="15.75">
      <c r="A1832" s="96">
        <v>10</v>
      </c>
      <c r="B1832" s="97">
        <v>42705</v>
      </c>
      <c r="C1832" s="92"/>
      <c r="D1832" s="113">
        <v>48600</v>
      </c>
      <c r="E1832" s="92"/>
      <c r="F1832" s="92">
        <v>500</v>
      </c>
      <c r="G1832" s="92"/>
      <c r="H1832" s="92"/>
    </row>
    <row r="1833" spans="1:8" ht="15.75">
      <c r="A1833" s="96"/>
      <c r="B1833" s="92"/>
      <c r="C1833" s="92"/>
      <c r="D1833" s="92"/>
      <c r="E1833" s="92"/>
      <c r="F1833" s="92"/>
      <c r="G1833" s="92"/>
      <c r="H1833" s="92"/>
    </row>
    <row r="1834" spans="1:8" ht="15.75">
      <c r="A1834" s="96">
        <v>11</v>
      </c>
      <c r="B1834" s="97">
        <v>42736</v>
      </c>
      <c r="C1834" s="92"/>
      <c r="D1834" s="113">
        <v>50112</v>
      </c>
      <c r="E1834" s="92"/>
      <c r="F1834" s="92"/>
      <c r="G1834" s="92"/>
      <c r="H1834" s="92"/>
    </row>
    <row r="1835" spans="1:8" ht="15.75">
      <c r="A1835" s="96"/>
      <c r="B1835" s="92"/>
      <c r="C1835" s="81"/>
      <c r="D1835" s="92"/>
      <c r="E1835" s="92"/>
      <c r="F1835" s="92"/>
      <c r="G1835" s="92"/>
      <c r="H1835" s="92"/>
    </row>
    <row r="1836" spans="1:8" ht="15.75">
      <c r="A1836" s="96">
        <v>12</v>
      </c>
      <c r="B1836" s="97">
        <v>42767</v>
      </c>
      <c r="C1836" s="92"/>
      <c r="D1836" s="92">
        <v>50112</v>
      </c>
      <c r="E1836" s="92"/>
      <c r="F1836" s="92"/>
      <c r="G1836" s="92"/>
      <c r="H1836" s="92"/>
    </row>
    <row r="1837" spans="1:8" ht="15.75">
      <c r="A1837" s="96"/>
      <c r="B1837" s="92"/>
      <c r="C1837" s="92"/>
      <c r="D1837" s="92"/>
      <c r="E1837" s="92"/>
      <c r="F1837" s="92"/>
      <c r="G1837" s="92"/>
      <c r="H1837" s="92"/>
    </row>
    <row r="1838" spans="1:8" ht="15.75">
      <c r="A1838" s="96"/>
      <c r="B1838" s="98" t="s">
        <v>107</v>
      </c>
      <c r="C1838" s="98">
        <v>0</v>
      </c>
      <c r="D1838" s="98">
        <v>582336</v>
      </c>
      <c r="E1838" s="98"/>
      <c r="F1838" s="98">
        <v>12500</v>
      </c>
      <c r="G1838" s="98">
        <v>0</v>
      </c>
      <c r="H1838" s="98">
        <v>0</v>
      </c>
    </row>
    <row r="1839" spans="1:8" ht="15.75">
      <c r="A1839" s="96"/>
      <c r="B1839" s="98"/>
      <c r="C1839" s="92"/>
      <c r="D1839" s="92"/>
      <c r="E1839" s="92"/>
      <c r="F1839" s="92"/>
      <c r="G1839" s="92"/>
      <c r="H1839" s="92"/>
    </row>
    <row r="1840" spans="1:8" ht="25.5">
      <c r="A1840" s="96"/>
      <c r="B1840" s="99" t="s">
        <v>470</v>
      </c>
      <c r="C1840" s="92"/>
      <c r="D1840" s="92"/>
      <c r="E1840" s="92"/>
      <c r="F1840" s="92"/>
      <c r="G1840" s="92"/>
      <c r="H1840" s="92"/>
    </row>
    <row r="1841" spans="1:8" ht="15.75">
      <c r="A1841" s="96"/>
      <c r="B1841" s="100" t="s">
        <v>107</v>
      </c>
      <c r="C1841" s="92"/>
      <c r="D1841" s="98">
        <v>0</v>
      </c>
      <c r="E1841" s="98"/>
      <c r="F1841" s="98">
        <v>0</v>
      </c>
      <c r="G1841" s="98">
        <v>0</v>
      </c>
      <c r="H1841" s="98"/>
    </row>
    <row r="1842" spans="1:8" ht="31.5">
      <c r="A1842" s="96"/>
      <c r="B1842" s="101" t="s">
        <v>143</v>
      </c>
      <c r="C1842" s="98">
        <v>0</v>
      </c>
      <c r="D1842" s="98">
        <v>582336</v>
      </c>
      <c r="E1842" s="98"/>
      <c r="F1842" s="98">
        <v>12500</v>
      </c>
      <c r="G1842" s="98"/>
      <c r="H1842" s="98">
        <v>0</v>
      </c>
    </row>
    <row r="1843" spans="1:8" ht="15.75">
      <c r="A1843" s="96"/>
      <c r="B1843" s="92"/>
      <c r="C1843" s="81"/>
      <c r="D1843" s="92"/>
      <c r="E1843" s="125"/>
      <c r="F1843" s="125"/>
      <c r="G1843" s="126"/>
      <c r="H1843" s="92"/>
    </row>
    <row r="1844" spans="1:8" ht="15.75">
      <c r="A1844" s="102"/>
      <c r="B1844" s="103"/>
      <c r="C1844" s="105"/>
      <c r="D1844" s="105"/>
      <c r="E1844" s="105"/>
      <c r="F1844" s="105"/>
      <c r="G1844" s="105"/>
      <c r="H1844" s="105"/>
    </row>
    <row r="1845" spans="1:8" ht="15.75">
      <c r="A1845" s="102"/>
      <c r="B1845" s="103"/>
      <c r="C1845" s="105"/>
      <c r="D1845" s="104"/>
      <c r="E1845" s="105"/>
      <c r="F1845" s="104"/>
      <c r="G1845" s="104"/>
      <c r="H1845" s="105"/>
    </row>
    <row r="1846" spans="1:8" ht="15.75">
      <c r="A1846" s="102"/>
      <c r="B1846" s="103"/>
      <c r="C1846" s="105"/>
      <c r="D1846" s="104"/>
      <c r="E1846" s="105"/>
      <c r="F1846" s="104"/>
      <c r="G1846" s="104"/>
      <c r="H1846" s="105"/>
    </row>
    <row r="1847" spans="1:8" ht="15.75">
      <c r="A1847" s="102"/>
      <c r="B1847" s="103"/>
      <c r="C1847" s="105"/>
      <c r="D1847" s="104"/>
      <c r="E1847" s="105"/>
      <c r="F1847" s="104"/>
      <c r="G1847" s="104"/>
      <c r="H1847" s="105"/>
    </row>
    <row r="1848" spans="1:8" ht="15.75">
      <c r="A1848" s="102"/>
      <c r="B1848" s="103"/>
      <c r="C1848" s="104"/>
      <c r="D1848" s="104"/>
      <c r="E1848" s="104"/>
      <c r="F1848" s="104"/>
      <c r="G1848" s="104"/>
      <c r="H1848" s="104"/>
    </row>
    <row r="1851" spans="1:8" ht="18.75">
      <c r="A1851" s="93" t="s">
        <v>437</v>
      </c>
    </row>
    <row r="1852" spans="1:8" ht="15.75">
      <c r="A1852" s="94"/>
    </row>
    <row r="1853" spans="1:8" ht="31.5">
      <c r="A1853" s="95" t="s">
        <v>393</v>
      </c>
      <c r="B1853" s="95" t="s">
        <v>394</v>
      </c>
      <c r="C1853" s="95" t="s">
        <v>5</v>
      </c>
      <c r="D1853" s="95" t="s">
        <v>395</v>
      </c>
      <c r="E1853" s="95" t="s">
        <v>7</v>
      </c>
      <c r="F1853" s="95" t="s">
        <v>8</v>
      </c>
      <c r="G1853" s="95" t="s">
        <v>396</v>
      </c>
      <c r="H1853" s="95" t="s">
        <v>397</v>
      </c>
    </row>
    <row r="1854" spans="1:8" ht="15.75">
      <c r="A1854" s="92"/>
      <c r="B1854" s="92"/>
      <c r="C1854" s="92"/>
      <c r="D1854" s="92"/>
      <c r="E1854" s="92"/>
      <c r="F1854" s="92"/>
      <c r="G1854" s="92"/>
      <c r="H1854" s="92"/>
    </row>
    <row r="1855" spans="1:8" ht="15.75">
      <c r="A1855" s="96">
        <v>1</v>
      </c>
      <c r="B1855" s="97">
        <v>42430</v>
      </c>
      <c r="C1855" s="92">
        <v>1010</v>
      </c>
      <c r="D1855" s="113">
        <v>41045</v>
      </c>
      <c r="E1855" s="125"/>
      <c r="F1855" s="92"/>
      <c r="G1855" s="92"/>
      <c r="H1855" s="92"/>
    </row>
    <row r="1856" spans="1:8" ht="15.75">
      <c r="A1856" s="96"/>
      <c r="B1856" s="92"/>
      <c r="C1856" s="81"/>
      <c r="D1856" s="81"/>
      <c r="E1856" s="92"/>
      <c r="F1856" s="92"/>
      <c r="G1856" s="92"/>
      <c r="H1856" s="92"/>
    </row>
    <row r="1857" spans="1:8" ht="15.75">
      <c r="A1857" s="96">
        <v>2</v>
      </c>
      <c r="B1857" s="97">
        <v>42461</v>
      </c>
      <c r="C1857" s="92">
        <v>1010</v>
      </c>
      <c r="D1857" s="113">
        <v>41045</v>
      </c>
      <c r="E1857" s="125"/>
      <c r="F1857" s="92"/>
      <c r="G1857" s="92"/>
      <c r="H1857" s="92"/>
    </row>
    <row r="1858" spans="1:8" ht="15.75">
      <c r="A1858" s="96"/>
      <c r="B1858" s="92"/>
      <c r="C1858" s="92"/>
      <c r="D1858" s="92"/>
      <c r="E1858" s="92"/>
      <c r="F1858" s="92"/>
      <c r="G1858" s="92"/>
      <c r="H1858" s="92"/>
    </row>
    <row r="1859" spans="1:8" ht="15.75">
      <c r="A1859" s="96">
        <v>3</v>
      </c>
      <c r="B1859" s="97">
        <v>42491</v>
      </c>
      <c r="C1859" s="92">
        <v>1010</v>
      </c>
      <c r="D1859" s="113">
        <v>41045</v>
      </c>
      <c r="E1859" s="125"/>
      <c r="F1859" s="92"/>
      <c r="G1859" s="92"/>
      <c r="H1859" s="92"/>
    </row>
    <row r="1860" spans="1:8" ht="15.75">
      <c r="A1860" s="96"/>
      <c r="B1860" s="92"/>
      <c r="C1860" s="81"/>
      <c r="D1860" s="81"/>
      <c r="E1860" s="92"/>
      <c r="F1860" s="92"/>
      <c r="G1860" s="92"/>
      <c r="H1860" s="92"/>
    </row>
    <row r="1861" spans="1:8" ht="15.75">
      <c r="A1861" s="96">
        <v>4</v>
      </c>
      <c r="B1861" s="97">
        <v>42522</v>
      </c>
      <c r="C1861" s="92"/>
      <c r="D1861" s="113"/>
      <c r="E1861" s="125"/>
      <c r="F1861" s="92"/>
      <c r="G1861" s="92"/>
      <c r="H1861" s="92"/>
    </row>
    <row r="1862" spans="1:8" ht="15.75">
      <c r="A1862" s="96"/>
      <c r="B1862" s="92"/>
      <c r="C1862" s="92"/>
      <c r="D1862" s="92"/>
      <c r="E1862" s="92"/>
      <c r="F1862" s="92"/>
      <c r="G1862" s="92"/>
      <c r="H1862" s="92"/>
    </row>
    <row r="1863" spans="1:8" ht="15.75">
      <c r="A1863" s="96">
        <v>5</v>
      </c>
      <c r="B1863" s="97">
        <v>42552</v>
      </c>
      <c r="C1863" s="92"/>
      <c r="D1863" s="113"/>
      <c r="E1863" s="92"/>
      <c r="F1863" s="92"/>
      <c r="G1863" s="92"/>
      <c r="H1863" s="92"/>
    </row>
    <row r="1864" spans="1:8" ht="15.75">
      <c r="A1864" s="96"/>
      <c r="B1864" s="92"/>
      <c r="C1864" s="81"/>
      <c r="D1864" s="92"/>
      <c r="E1864" s="92"/>
      <c r="F1864" s="92"/>
      <c r="G1864" s="92"/>
      <c r="H1864" s="92"/>
    </row>
    <row r="1865" spans="1:8" ht="15.75">
      <c r="A1865" s="96">
        <v>6</v>
      </c>
      <c r="B1865" s="97">
        <v>42583</v>
      </c>
      <c r="C1865" s="92"/>
      <c r="D1865" s="113"/>
      <c r="E1865" s="92"/>
      <c r="F1865" s="92"/>
      <c r="G1865" s="92"/>
      <c r="H1865" s="92"/>
    </row>
    <row r="1866" spans="1:8" ht="15.75">
      <c r="A1866" s="96"/>
      <c r="B1866" s="92"/>
      <c r="C1866" s="92"/>
      <c r="D1866" s="92"/>
      <c r="E1866" s="92"/>
      <c r="F1866" s="92"/>
      <c r="G1866" s="92"/>
      <c r="H1866" s="92"/>
    </row>
    <row r="1867" spans="1:8" ht="15.75">
      <c r="A1867" s="96">
        <v>7</v>
      </c>
      <c r="B1867" s="97">
        <v>42614</v>
      </c>
      <c r="C1867" s="92"/>
      <c r="D1867" s="113"/>
      <c r="E1867" s="92"/>
      <c r="F1867" s="92"/>
      <c r="G1867" s="92"/>
      <c r="H1867" s="92"/>
    </row>
    <row r="1868" spans="1:8" ht="15.75">
      <c r="A1868" s="96"/>
      <c r="B1868" s="92"/>
      <c r="C1868" s="81"/>
      <c r="D1868" s="92"/>
      <c r="E1868" s="92"/>
      <c r="F1868" s="92"/>
      <c r="G1868" s="92"/>
      <c r="H1868" s="92"/>
    </row>
    <row r="1869" spans="1:8" ht="15.75">
      <c r="A1869" s="96">
        <v>8</v>
      </c>
      <c r="B1869" s="97">
        <v>42644</v>
      </c>
      <c r="C1869" s="92"/>
      <c r="D1869" s="113"/>
      <c r="E1869" s="92"/>
      <c r="F1869" s="92"/>
      <c r="G1869" s="92"/>
      <c r="H1869" s="92"/>
    </row>
    <row r="1870" spans="1:8" ht="15.75">
      <c r="A1870" s="96"/>
      <c r="B1870" s="92"/>
      <c r="C1870" s="92"/>
      <c r="D1870" s="92"/>
      <c r="E1870" s="92"/>
      <c r="F1870" s="92"/>
      <c r="G1870" s="92"/>
      <c r="H1870" s="92"/>
    </row>
    <row r="1871" spans="1:8" ht="15.75">
      <c r="A1871" s="96">
        <v>9</v>
      </c>
      <c r="B1871" s="97">
        <v>42675</v>
      </c>
      <c r="C1871" s="92"/>
      <c r="D1871" s="113"/>
      <c r="E1871" s="92"/>
      <c r="F1871" s="92"/>
      <c r="G1871" s="92"/>
      <c r="H1871" s="92"/>
    </row>
    <row r="1872" spans="1:8" ht="15.75">
      <c r="A1872" s="96"/>
      <c r="B1872" s="92"/>
      <c r="C1872" s="81"/>
      <c r="D1872" s="92"/>
      <c r="E1872" s="92"/>
      <c r="F1872" s="92"/>
      <c r="G1872" s="92"/>
      <c r="H1872" s="92"/>
    </row>
    <row r="1873" spans="1:8" ht="15.75">
      <c r="A1873" s="96">
        <v>10</v>
      </c>
      <c r="B1873" s="97">
        <v>42705</v>
      </c>
      <c r="C1873" s="92"/>
      <c r="D1873" s="92"/>
      <c r="E1873" s="92"/>
      <c r="F1873" s="92"/>
      <c r="G1873" s="92"/>
      <c r="H1873" s="92"/>
    </row>
    <row r="1874" spans="1:8" ht="15.75">
      <c r="A1874" s="96"/>
      <c r="B1874" s="92"/>
      <c r="C1874" s="92"/>
      <c r="D1874" s="92"/>
      <c r="E1874" s="92"/>
      <c r="F1874" s="92"/>
      <c r="G1874" s="92"/>
      <c r="H1874" s="92"/>
    </row>
    <row r="1875" spans="1:8" ht="15.75">
      <c r="A1875" s="96">
        <v>11</v>
      </c>
      <c r="B1875" s="97">
        <v>42736</v>
      </c>
      <c r="C1875" s="92"/>
      <c r="D1875" s="92"/>
      <c r="E1875" s="92"/>
      <c r="F1875" s="92"/>
      <c r="G1875" s="92"/>
      <c r="H1875" s="92"/>
    </row>
    <row r="1876" spans="1:8" ht="15.75">
      <c r="A1876" s="96"/>
      <c r="B1876" s="92"/>
      <c r="C1876" s="81"/>
      <c r="D1876" s="92"/>
      <c r="E1876" s="92"/>
      <c r="F1876" s="92"/>
      <c r="G1876" s="92"/>
      <c r="H1876" s="92"/>
    </row>
    <row r="1877" spans="1:8" ht="15.75">
      <c r="A1877" s="96">
        <v>12</v>
      </c>
      <c r="B1877" s="97">
        <v>42767</v>
      </c>
      <c r="C1877" s="92"/>
      <c r="D1877" s="92"/>
      <c r="E1877" s="92"/>
      <c r="F1877" s="92"/>
      <c r="G1877" s="92"/>
      <c r="H1877" s="92"/>
    </row>
    <row r="1878" spans="1:8" ht="15.75">
      <c r="A1878" s="96"/>
      <c r="B1878" s="92"/>
      <c r="C1878" s="92"/>
      <c r="D1878" s="92"/>
      <c r="E1878" s="92"/>
      <c r="F1878" s="92"/>
      <c r="G1878" s="92"/>
      <c r="H1878" s="92"/>
    </row>
    <row r="1879" spans="1:8" ht="15.75">
      <c r="A1879" s="96"/>
      <c r="B1879" s="98" t="s">
        <v>107</v>
      </c>
      <c r="C1879" s="98">
        <v>3030</v>
      </c>
      <c r="D1879" s="98">
        <v>123135</v>
      </c>
      <c r="E1879" s="98"/>
      <c r="F1879" s="98"/>
      <c r="G1879" s="98"/>
      <c r="H1879" s="98"/>
    </row>
    <row r="1880" spans="1:8" ht="15.75">
      <c r="A1880" s="96"/>
      <c r="B1880" s="98"/>
      <c r="C1880" s="92"/>
      <c r="D1880" s="92"/>
      <c r="E1880" s="92"/>
      <c r="F1880" s="92"/>
      <c r="G1880" s="92"/>
      <c r="H1880" s="92"/>
    </row>
    <row r="1881" spans="1:8" ht="25.5">
      <c r="A1881" s="96"/>
      <c r="B1881" s="99" t="s">
        <v>470</v>
      </c>
      <c r="C1881" s="92"/>
      <c r="D1881" s="92"/>
      <c r="E1881" s="92"/>
      <c r="F1881" s="92"/>
      <c r="G1881" s="92"/>
      <c r="H1881" s="92"/>
    </row>
    <row r="1882" spans="1:8" ht="15.75">
      <c r="A1882" s="96"/>
      <c r="B1882" s="100" t="s">
        <v>436</v>
      </c>
      <c r="C1882" s="92"/>
      <c r="D1882" s="92">
        <v>6908</v>
      </c>
      <c r="E1882" s="92"/>
      <c r="F1882" s="92"/>
      <c r="G1882" s="92"/>
      <c r="H1882" s="92"/>
    </row>
    <row r="1883" spans="1:8" ht="15.75">
      <c r="A1883" s="96"/>
      <c r="B1883" s="100" t="s">
        <v>107</v>
      </c>
      <c r="C1883" s="92"/>
      <c r="D1883" s="98">
        <v>6908</v>
      </c>
      <c r="E1883" s="98"/>
      <c r="F1883" s="98"/>
      <c r="G1883" s="98"/>
      <c r="H1883" s="98"/>
    </row>
    <row r="1884" spans="1:8" ht="31.5">
      <c r="A1884" s="96"/>
      <c r="B1884" s="101" t="s">
        <v>143</v>
      </c>
      <c r="C1884" s="98">
        <v>3030</v>
      </c>
      <c r="D1884" s="98">
        <v>130043</v>
      </c>
      <c r="E1884" s="118"/>
      <c r="F1884" s="98"/>
      <c r="G1884" s="98"/>
      <c r="H1884" s="98"/>
    </row>
    <row r="1885" spans="1:8" ht="15.75">
      <c r="A1885" s="102"/>
      <c r="B1885" s="103"/>
      <c r="C1885" s="105"/>
      <c r="D1885" s="105"/>
      <c r="E1885" s="105"/>
      <c r="F1885" s="105"/>
      <c r="G1885" s="105"/>
      <c r="H1885" s="105"/>
    </row>
    <row r="1886" spans="1:8" ht="15.75">
      <c r="A1886" s="102"/>
      <c r="B1886" s="103"/>
      <c r="C1886" s="105"/>
      <c r="D1886" s="104"/>
      <c r="E1886" s="105"/>
      <c r="F1886" s="104"/>
      <c r="G1886" s="104"/>
      <c r="H1886" s="105"/>
    </row>
    <row r="1888" spans="1:8" ht="18.75">
      <c r="A1888" s="93"/>
    </row>
    <row r="1889" spans="1:8" ht="18.75">
      <c r="A1889" s="93" t="s">
        <v>438</v>
      </c>
    </row>
    <row r="1890" spans="1:8" ht="15.75">
      <c r="A1890" s="94"/>
    </row>
    <row r="1891" spans="1:8" ht="31.5">
      <c r="A1891" s="95" t="s">
        <v>393</v>
      </c>
      <c r="B1891" s="95" t="s">
        <v>394</v>
      </c>
      <c r="C1891" s="95" t="s">
        <v>5</v>
      </c>
      <c r="D1891" s="95" t="s">
        <v>395</v>
      </c>
      <c r="E1891" s="95" t="s">
        <v>7</v>
      </c>
      <c r="F1891" s="95" t="s">
        <v>8</v>
      </c>
      <c r="G1891" s="95" t="s">
        <v>396</v>
      </c>
      <c r="H1891" s="95" t="s">
        <v>397</v>
      </c>
    </row>
    <row r="1892" spans="1:8" ht="15.75">
      <c r="A1892" s="92"/>
      <c r="B1892" s="92"/>
      <c r="C1892" s="92"/>
      <c r="D1892" s="92"/>
      <c r="E1892" s="92"/>
      <c r="F1892" s="92"/>
      <c r="G1892" s="92"/>
      <c r="H1892" s="92"/>
    </row>
    <row r="1893" spans="1:8" ht="15.75">
      <c r="A1893" s="96">
        <v>1</v>
      </c>
      <c r="B1893" s="97">
        <v>42430</v>
      </c>
      <c r="C1893" s="92">
        <v>1010</v>
      </c>
      <c r="D1893" s="113">
        <v>39258</v>
      </c>
      <c r="E1893" s="125"/>
      <c r="F1893" s="92"/>
      <c r="G1893" s="92"/>
      <c r="H1893" s="92"/>
    </row>
    <row r="1894" spans="1:8" ht="15.75">
      <c r="A1894" s="96"/>
      <c r="B1894" s="92"/>
      <c r="C1894" s="81"/>
      <c r="D1894" s="81"/>
      <c r="E1894" s="92"/>
      <c r="F1894" s="92"/>
      <c r="G1894" s="92"/>
      <c r="H1894" s="92"/>
    </row>
    <row r="1895" spans="1:8" ht="15.75">
      <c r="A1895" s="96">
        <v>2</v>
      </c>
      <c r="B1895" s="97">
        <v>42461</v>
      </c>
      <c r="C1895" s="92">
        <v>1010</v>
      </c>
      <c r="D1895" s="113">
        <v>39258</v>
      </c>
      <c r="E1895" s="125"/>
      <c r="F1895" s="92"/>
      <c r="G1895" s="92"/>
      <c r="H1895" s="92"/>
    </row>
    <row r="1896" spans="1:8" ht="15.75">
      <c r="A1896" s="96"/>
      <c r="B1896" s="92"/>
      <c r="C1896" s="92"/>
      <c r="D1896" s="92"/>
      <c r="E1896" s="92"/>
      <c r="F1896" s="92"/>
      <c r="G1896" s="92"/>
      <c r="H1896" s="92"/>
    </row>
    <row r="1897" spans="1:8" ht="15.75">
      <c r="A1897" s="96">
        <v>3</v>
      </c>
      <c r="B1897" s="97">
        <v>42491</v>
      </c>
      <c r="C1897" s="92"/>
      <c r="D1897" s="113"/>
      <c r="E1897" s="125"/>
      <c r="F1897" s="92"/>
      <c r="G1897" s="92"/>
      <c r="H1897" s="92"/>
    </row>
    <row r="1898" spans="1:8" ht="15.75">
      <c r="A1898" s="96"/>
      <c r="B1898" s="92"/>
      <c r="C1898" s="81"/>
      <c r="D1898" s="81"/>
      <c r="E1898" s="92"/>
      <c r="F1898" s="92"/>
      <c r="G1898" s="92"/>
      <c r="H1898" s="92"/>
    </row>
    <row r="1899" spans="1:8" ht="15.75">
      <c r="A1899" s="96">
        <v>4</v>
      </c>
      <c r="B1899" s="97">
        <v>42522</v>
      </c>
      <c r="C1899" s="92"/>
      <c r="D1899" s="113"/>
      <c r="E1899" s="125"/>
      <c r="F1899" s="92"/>
      <c r="G1899" s="92"/>
      <c r="H1899" s="92"/>
    </row>
    <row r="1900" spans="1:8" ht="15.75">
      <c r="A1900" s="96"/>
      <c r="B1900" s="92"/>
      <c r="C1900" s="92"/>
      <c r="D1900" s="92"/>
      <c r="E1900" s="92"/>
      <c r="F1900" s="92"/>
      <c r="G1900" s="92"/>
      <c r="H1900" s="92"/>
    </row>
    <row r="1901" spans="1:8" ht="15.75">
      <c r="A1901" s="96">
        <v>5</v>
      </c>
      <c r="B1901" s="97">
        <v>42552</v>
      </c>
      <c r="C1901" s="92"/>
      <c r="D1901" s="113"/>
      <c r="E1901" s="92"/>
      <c r="F1901" s="92"/>
      <c r="G1901" s="92"/>
      <c r="H1901" s="92"/>
    </row>
    <row r="1902" spans="1:8" ht="15.75">
      <c r="A1902" s="96"/>
      <c r="B1902" s="92"/>
      <c r="C1902" s="81"/>
      <c r="D1902" s="92"/>
      <c r="E1902" s="92"/>
      <c r="F1902" s="92"/>
      <c r="G1902" s="92"/>
      <c r="H1902" s="92"/>
    </row>
    <row r="1903" spans="1:8" ht="15.75">
      <c r="A1903" s="96">
        <v>6</v>
      </c>
      <c r="B1903" s="97">
        <v>42583</v>
      </c>
      <c r="C1903" s="92"/>
      <c r="D1903" s="113"/>
      <c r="E1903" s="92"/>
      <c r="F1903" s="92"/>
      <c r="G1903" s="92"/>
      <c r="H1903" s="92"/>
    </row>
    <row r="1904" spans="1:8" ht="15.75">
      <c r="A1904" s="96"/>
      <c r="B1904" s="92"/>
      <c r="C1904" s="92"/>
      <c r="D1904" s="92"/>
      <c r="E1904" s="92"/>
      <c r="F1904" s="92"/>
      <c r="G1904" s="92"/>
      <c r="H1904" s="92"/>
    </row>
    <row r="1905" spans="1:8" ht="15.75">
      <c r="A1905" s="96">
        <v>7</v>
      </c>
      <c r="B1905" s="97">
        <v>42614</v>
      </c>
      <c r="C1905" s="92"/>
      <c r="D1905" s="113"/>
      <c r="E1905" s="92"/>
      <c r="F1905" s="92"/>
      <c r="G1905" s="92"/>
      <c r="H1905" s="92"/>
    </row>
    <row r="1906" spans="1:8" ht="15.75">
      <c r="A1906" s="96"/>
      <c r="B1906" s="92"/>
      <c r="C1906" s="81"/>
      <c r="D1906" s="92"/>
      <c r="E1906" s="92"/>
      <c r="F1906" s="92"/>
      <c r="G1906" s="92"/>
      <c r="H1906" s="92"/>
    </row>
    <row r="1907" spans="1:8" ht="15.75">
      <c r="A1907" s="96">
        <v>8</v>
      </c>
      <c r="B1907" s="97">
        <v>42644</v>
      </c>
      <c r="C1907" s="92"/>
      <c r="D1907" s="92"/>
      <c r="E1907" s="92"/>
      <c r="F1907" s="92"/>
      <c r="G1907" s="92"/>
      <c r="H1907" s="92"/>
    </row>
    <row r="1908" spans="1:8" ht="15.75">
      <c r="A1908" s="96"/>
      <c r="B1908" s="92"/>
      <c r="C1908" s="92"/>
      <c r="D1908" s="92"/>
      <c r="E1908" s="92"/>
      <c r="F1908" s="92"/>
      <c r="G1908" s="92"/>
      <c r="H1908" s="92"/>
    </row>
    <row r="1909" spans="1:8" ht="15.75">
      <c r="A1909" s="96">
        <v>9</v>
      </c>
      <c r="B1909" s="97">
        <v>42675</v>
      </c>
      <c r="C1909" s="92"/>
      <c r="D1909" s="92"/>
      <c r="E1909" s="92"/>
      <c r="F1909" s="92"/>
      <c r="G1909" s="92"/>
      <c r="H1909" s="92"/>
    </row>
    <row r="1910" spans="1:8" ht="15.75">
      <c r="A1910" s="96"/>
      <c r="B1910" s="92"/>
      <c r="C1910" s="81"/>
      <c r="D1910" s="92"/>
      <c r="E1910" s="92"/>
      <c r="F1910" s="92"/>
      <c r="G1910" s="92"/>
      <c r="H1910" s="92"/>
    </row>
    <row r="1911" spans="1:8" ht="15.75">
      <c r="A1911" s="96">
        <v>10</v>
      </c>
      <c r="B1911" s="97">
        <v>42705</v>
      </c>
      <c r="C1911" s="92"/>
      <c r="D1911" s="92"/>
      <c r="E1911" s="92"/>
      <c r="F1911" s="92"/>
      <c r="G1911" s="92"/>
      <c r="H1911" s="92"/>
    </row>
    <row r="1912" spans="1:8" ht="15.75">
      <c r="A1912" s="96"/>
      <c r="B1912" s="92"/>
      <c r="C1912" s="92"/>
      <c r="D1912" s="92"/>
      <c r="E1912" s="92"/>
      <c r="F1912" s="92"/>
      <c r="G1912" s="92"/>
      <c r="H1912" s="92"/>
    </row>
    <row r="1913" spans="1:8" ht="15.75">
      <c r="A1913" s="96">
        <v>11</v>
      </c>
      <c r="B1913" s="97">
        <v>42736</v>
      </c>
      <c r="C1913" s="92"/>
      <c r="D1913" s="92"/>
      <c r="E1913" s="92"/>
      <c r="F1913" s="92"/>
      <c r="G1913" s="92"/>
      <c r="H1913" s="92"/>
    </row>
    <row r="1914" spans="1:8" ht="15.75">
      <c r="A1914" s="96"/>
      <c r="B1914" s="92"/>
      <c r="C1914" s="81"/>
      <c r="D1914" s="92"/>
      <c r="E1914" s="92"/>
      <c r="F1914" s="92"/>
      <c r="G1914" s="92"/>
      <c r="H1914" s="92"/>
    </row>
    <row r="1915" spans="1:8" ht="15.75">
      <c r="A1915" s="96">
        <v>12</v>
      </c>
      <c r="B1915" s="97">
        <v>42767</v>
      </c>
      <c r="C1915" s="92"/>
      <c r="D1915" s="92"/>
      <c r="E1915" s="92"/>
      <c r="F1915" s="92"/>
      <c r="G1915" s="92"/>
      <c r="H1915" s="92"/>
    </row>
    <row r="1916" spans="1:8" ht="15.75">
      <c r="A1916" s="96"/>
      <c r="B1916" s="92"/>
      <c r="C1916" s="92"/>
      <c r="D1916" s="92"/>
      <c r="E1916" s="92"/>
      <c r="F1916" s="92"/>
      <c r="G1916" s="92"/>
      <c r="H1916" s="92"/>
    </row>
    <row r="1917" spans="1:8" ht="15.75">
      <c r="A1917" s="96"/>
      <c r="B1917" s="98" t="s">
        <v>107</v>
      </c>
      <c r="C1917" s="98"/>
      <c r="D1917" s="98">
        <v>78516</v>
      </c>
      <c r="E1917" s="118"/>
      <c r="F1917" s="98"/>
      <c r="G1917" s="98"/>
      <c r="H1917" s="98"/>
    </row>
    <row r="1918" spans="1:8" ht="15.75">
      <c r="A1918" s="96"/>
      <c r="B1918" s="98"/>
      <c r="C1918" s="92"/>
      <c r="D1918" s="92"/>
      <c r="E1918" s="92"/>
      <c r="F1918" s="92"/>
      <c r="G1918" s="92"/>
      <c r="H1918" s="92"/>
    </row>
    <row r="1919" spans="1:8" ht="25.5">
      <c r="A1919" s="96"/>
      <c r="B1919" s="99" t="s">
        <v>470</v>
      </c>
      <c r="C1919" s="92"/>
      <c r="D1919" s="92"/>
      <c r="E1919" s="92"/>
      <c r="F1919" s="92"/>
      <c r="G1919" s="92"/>
      <c r="H1919" s="92"/>
    </row>
    <row r="1920" spans="1:8" ht="15.75">
      <c r="A1920" s="96"/>
      <c r="B1920" s="100" t="s">
        <v>436</v>
      </c>
      <c r="C1920" s="92"/>
      <c r="D1920" s="92">
        <v>6908</v>
      </c>
      <c r="E1920" s="92"/>
      <c r="F1920" s="92"/>
      <c r="G1920" s="92"/>
      <c r="H1920" s="92"/>
    </row>
    <row r="1921" spans="1:8" ht="15.75">
      <c r="A1921" s="96"/>
      <c r="B1921" s="100" t="s">
        <v>107</v>
      </c>
      <c r="C1921" s="92"/>
      <c r="D1921" s="98">
        <v>6908</v>
      </c>
      <c r="E1921" s="98"/>
      <c r="F1921" s="98">
        <v>0</v>
      </c>
      <c r="G1921" s="98">
        <v>0</v>
      </c>
      <c r="H1921" s="98"/>
    </row>
    <row r="1922" spans="1:8" ht="31.5">
      <c r="A1922" s="96"/>
      <c r="B1922" s="101" t="s">
        <v>143</v>
      </c>
      <c r="C1922" s="98">
        <v>0</v>
      </c>
      <c r="D1922" s="98">
        <v>85424</v>
      </c>
      <c r="E1922" s="118">
        <v>0</v>
      </c>
      <c r="F1922" s="98">
        <v>0</v>
      </c>
      <c r="G1922" s="98">
        <v>0</v>
      </c>
      <c r="H1922" s="98"/>
    </row>
    <row r="1923" spans="1:8" ht="15.75">
      <c r="A1923" s="102"/>
      <c r="B1923" s="103"/>
      <c r="C1923" s="105"/>
      <c r="D1923" s="105"/>
      <c r="E1923" s="105"/>
      <c r="F1923" s="105"/>
      <c r="G1923" s="105"/>
      <c r="H1923" s="105"/>
    </row>
    <row r="1924" spans="1:8" ht="15.75">
      <c r="A1924" s="102"/>
      <c r="B1924" s="103"/>
      <c r="C1924" s="105"/>
      <c r="D1924" s="104"/>
      <c r="E1924" s="105"/>
      <c r="F1924" s="104"/>
      <c r="G1924" s="104"/>
      <c r="H1924" s="105"/>
    </row>
    <row r="1925" spans="1:8" ht="15.75">
      <c r="A1925" s="102"/>
      <c r="B1925" s="103"/>
      <c r="C1925" s="104"/>
      <c r="D1925" s="104"/>
      <c r="E1925" s="104"/>
      <c r="F1925" s="104"/>
      <c r="G1925" s="104"/>
      <c r="H1925" s="104"/>
    </row>
    <row r="1931" spans="1:8" ht="18.75">
      <c r="A1931" s="93" t="s">
        <v>489</v>
      </c>
    </row>
    <row r="1932" spans="1:8" ht="15.75">
      <c r="A1932" s="94"/>
    </row>
    <row r="1933" spans="1:8" ht="31.5">
      <c r="A1933" s="95" t="s">
        <v>393</v>
      </c>
      <c r="B1933" s="95" t="s">
        <v>394</v>
      </c>
      <c r="C1933" s="95" t="s">
        <v>5</v>
      </c>
      <c r="D1933" s="95" t="s">
        <v>395</v>
      </c>
      <c r="E1933" s="95" t="s">
        <v>7</v>
      </c>
      <c r="F1933" s="95" t="s">
        <v>8</v>
      </c>
      <c r="G1933" s="95" t="s">
        <v>396</v>
      </c>
      <c r="H1933" s="95" t="s">
        <v>397</v>
      </c>
    </row>
    <row r="1934" spans="1:8" ht="15.75">
      <c r="A1934" s="92"/>
      <c r="B1934" s="92"/>
      <c r="C1934" s="92"/>
      <c r="D1934" s="92"/>
      <c r="F1934" s="92"/>
      <c r="G1934" s="92"/>
      <c r="H1934" s="92"/>
    </row>
    <row r="1935" spans="1:8" ht="15.75">
      <c r="A1935" s="96">
        <v>1</v>
      </c>
      <c r="B1935" s="97">
        <v>42430</v>
      </c>
      <c r="C1935" s="92">
        <v>1010</v>
      </c>
      <c r="D1935" s="113">
        <v>41470</v>
      </c>
      <c r="E1935" s="92"/>
      <c r="F1935" s="92"/>
      <c r="G1935" s="92">
        <v>7368</v>
      </c>
      <c r="H1935" s="92"/>
    </row>
    <row r="1936" spans="1:8" ht="15.75">
      <c r="A1936" s="96"/>
      <c r="B1936" s="92"/>
      <c r="C1936" s="81"/>
      <c r="D1936" s="81"/>
      <c r="E1936" s="92"/>
      <c r="F1936" s="92"/>
      <c r="G1936" s="92"/>
      <c r="H1936" s="92"/>
    </row>
    <row r="1937" spans="1:8" ht="15.75">
      <c r="A1937" s="96">
        <v>2</v>
      </c>
      <c r="B1937" s="97">
        <v>42461</v>
      </c>
      <c r="C1937" s="92">
        <v>1010</v>
      </c>
      <c r="D1937" s="113">
        <v>41470</v>
      </c>
      <c r="E1937" s="92"/>
      <c r="F1937" s="92"/>
      <c r="G1937" s="92">
        <v>7368</v>
      </c>
      <c r="H1937" s="92"/>
    </row>
    <row r="1938" spans="1:8" ht="15.75">
      <c r="A1938" s="96"/>
      <c r="B1938" s="92"/>
      <c r="C1938" s="92"/>
      <c r="D1938" s="92"/>
      <c r="E1938" s="92"/>
      <c r="F1938" s="92"/>
      <c r="G1938" s="92"/>
      <c r="H1938" s="92"/>
    </row>
    <row r="1939" spans="1:8" ht="15.75">
      <c r="A1939" s="96">
        <v>3</v>
      </c>
      <c r="B1939" s="97">
        <v>42491</v>
      </c>
      <c r="C1939" s="92">
        <v>1010</v>
      </c>
      <c r="D1939" s="113">
        <v>41470</v>
      </c>
      <c r="E1939" s="92"/>
      <c r="F1939" s="92"/>
      <c r="G1939" s="92">
        <v>7368</v>
      </c>
      <c r="H1939" s="92"/>
    </row>
    <row r="1940" spans="1:8" ht="15.75">
      <c r="A1940" s="96"/>
      <c r="B1940" s="92"/>
      <c r="C1940" s="81"/>
      <c r="D1940" s="81"/>
      <c r="E1940" s="92"/>
      <c r="F1940" s="92"/>
      <c r="G1940" s="92"/>
      <c r="H1940" s="92"/>
    </row>
    <row r="1941" spans="1:8" ht="15.75">
      <c r="A1941" s="96">
        <v>4</v>
      </c>
      <c r="B1941" s="97">
        <v>42522</v>
      </c>
      <c r="C1941" s="92">
        <v>1010</v>
      </c>
      <c r="D1941" s="113">
        <v>42575</v>
      </c>
      <c r="E1941" s="92"/>
      <c r="F1941" s="92"/>
      <c r="G1941" s="92">
        <v>7368</v>
      </c>
      <c r="H1941" s="92"/>
    </row>
    <row r="1942" spans="1:8" ht="15.75">
      <c r="A1942" s="96"/>
      <c r="B1942" s="92"/>
      <c r="C1942" s="92"/>
      <c r="D1942" s="92"/>
      <c r="E1942" s="92"/>
      <c r="F1942" s="92"/>
      <c r="G1942" s="92"/>
      <c r="H1942" s="92"/>
    </row>
    <row r="1943" spans="1:8" ht="15.75">
      <c r="A1943" s="96">
        <v>5</v>
      </c>
      <c r="B1943" s="97">
        <v>42552</v>
      </c>
      <c r="C1943" s="92">
        <v>1010</v>
      </c>
      <c r="D1943" s="113">
        <v>43835</v>
      </c>
      <c r="E1943" s="92"/>
      <c r="F1943" s="92"/>
      <c r="G1943" s="92">
        <v>7592</v>
      </c>
      <c r="H1943" s="92">
        <v>1050</v>
      </c>
    </row>
    <row r="1944" spans="1:8" ht="15.75">
      <c r="A1944" s="96"/>
      <c r="B1944" s="92"/>
      <c r="C1944" s="81"/>
      <c r="D1944" s="81"/>
      <c r="E1944" s="92"/>
      <c r="F1944" s="92"/>
      <c r="G1944" s="92"/>
      <c r="H1944" s="92"/>
    </row>
    <row r="1945" spans="1:8" ht="15.75">
      <c r="A1945" s="96">
        <v>6</v>
      </c>
      <c r="B1945" s="97">
        <v>42583</v>
      </c>
      <c r="C1945" s="92">
        <v>1220</v>
      </c>
      <c r="D1945" s="113">
        <v>44045</v>
      </c>
      <c r="E1945" s="92"/>
      <c r="F1945" s="92"/>
      <c r="G1945" s="92">
        <v>7592</v>
      </c>
      <c r="H1945" s="92"/>
    </row>
    <row r="1946" spans="1:8" ht="15.75">
      <c r="A1946" s="96"/>
      <c r="B1946" s="92"/>
      <c r="C1946" s="92"/>
      <c r="D1946" s="92"/>
      <c r="E1946" s="92"/>
      <c r="F1946" s="92"/>
      <c r="G1946" s="92"/>
      <c r="H1946" s="92"/>
    </row>
    <row r="1947" spans="1:8" ht="15.75">
      <c r="A1947" s="96">
        <v>7</v>
      </c>
      <c r="B1947" s="97">
        <v>42614</v>
      </c>
      <c r="C1947" s="92">
        <v>1220</v>
      </c>
      <c r="D1947" s="113">
        <v>44045</v>
      </c>
      <c r="E1947" s="92"/>
      <c r="F1947" s="92"/>
      <c r="G1947" s="92">
        <v>7592</v>
      </c>
      <c r="H1947" s="92"/>
    </row>
    <row r="1948" spans="1:8" ht="15.75">
      <c r="A1948" s="96"/>
      <c r="B1948" s="92"/>
      <c r="C1948" s="81"/>
      <c r="D1948" s="81"/>
      <c r="E1948" s="92"/>
      <c r="F1948" s="92"/>
      <c r="G1948" s="92"/>
      <c r="H1948" s="92"/>
    </row>
    <row r="1949" spans="1:8" ht="15.75">
      <c r="A1949" s="96">
        <v>8</v>
      </c>
      <c r="B1949" s="97">
        <v>42644</v>
      </c>
      <c r="C1949" s="92">
        <v>1220</v>
      </c>
      <c r="D1949" s="113">
        <v>44045</v>
      </c>
      <c r="E1949" s="92"/>
      <c r="F1949" s="92"/>
      <c r="G1949" s="92">
        <v>7592</v>
      </c>
      <c r="H1949" s="92"/>
    </row>
    <row r="1950" spans="1:8" ht="15.75">
      <c r="A1950" s="96"/>
      <c r="B1950" s="92"/>
      <c r="C1950" s="92"/>
      <c r="D1950" s="92"/>
      <c r="E1950" s="92"/>
      <c r="F1950" s="92"/>
      <c r="G1950" s="92"/>
      <c r="H1950" s="92"/>
    </row>
    <row r="1951" spans="1:8" ht="15.75">
      <c r="A1951" s="96">
        <v>9</v>
      </c>
      <c r="B1951" s="97">
        <v>42675</v>
      </c>
      <c r="C1951" s="92">
        <v>1220</v>
      </c>
      <c r="D1951" s="113">
        <v>44045</v>
      </c>
      <c r="E1951" s="92"/>
      <c r="F1951" s="92"/>
      <c r="G1951" s="92">
        <v>7592</v>
      </c>
      <c r="H1951" s="92"/>
    </row>
    <row r="1952" spans="1:8" ht="15.75">
      <c r="A1952" s="96"/>
      <c r="B1952" s="92"/>
      <c r="C1952" s="81"/>
      <c r="D1952" s="81"/>
      <c r="E1952" s="92"/>
      <c r="F1952" s="92"/>
      <c r="G1952" s="92"/>
      <c r="H1952" s="92"/>
    </row>
    <row r="1953" spans="1:8" ht="15.75">
      <c r="A1953" s="96">
        <v>10</v>
      </c>
      <c r="B1953" s="97">
        <v>42705</v>
      </c>
      <c r="C1953" s="92">
        <v>1220</v>
      </c>
      <c r="D1953" s="113">
        <v>44045</v>
      </c>
      <c r="E1953" s="92"/>
      <c r="F1953" s="92"/>
      <c r="G1953" s="92">
        <v>7592</v>
      </c>
      <c r="H1953" s="92"/>
    </row>
    <row r="1954" spans="1:8" ht="15.75">
      <c r="A1954" s="96"/>
      <c r="B1954" s="92"/>
      <c r="C1954" s="92"/>
      <c r="D1954" s="92"/>
      <c r="E1954" s="92"/>
      <c r="F1954" s="92"/>
      <c r="G1954" s="92"/>
      <c r="H1954" s="92"/>
    </row>
    <row r="1955" spans="1:8" ht="15.75">
      <c r="A1955" s="96">
        <v>11</v>
      </c>
      <c r="B1955" s="97">
        <v>42736</v>
      </c>
      <c r="C1955" s="92">
        <v>1220</v>
      </c>
      <c r="D1955" s="113">
        <v>45374</v>
      </c>
      <c r="E1955" s="92"/>
      <c r="F1955" s="92"/>
      <c r="G1955" s="92"/>
      <c r="H1955" s="92">
        <v>1050</v>
      </c>
    </row>
    <row r="1956" spans="1:8" ht="15.75">
      <c r="A1956" s="96"/>
      <c r="B1956" s="92"/>
      <c r="C1956" s="81"/>
      <c r="D1956" s="81"/>
      <c r="E1956" s="92"/>
      <c r="F1956" s="92"/>
      <c r="G1956" s="92"/>
      <c r="H1956" s="92"/>
    </row>
    <row r="1957" spans="1:8" ht="15.75">
      <c r="A1957" s="96">
        <v>12</v>
      </c>
      <c r="B1957" s="97">
        <v>42767</v>
      </c>
      <c r="C1957" s="92">
        <v>1220</v>
      </c>
      <c r="D1957" s="113">
        <v>45374</v>
      </c>
      <c r="E1957" s="92"/>
      <c r="F1957" s="92"/>
      <c r="G1957" s="92"/>
      <c r="H1957" s="92"/>
    </row>
    <row r="1958" spans="1:8" ht="15.75">
      <c r="A1958" s="96"/>
      <c r="B1958" s="92"/>
      <c r="C1958" s="92"/>
      <c r="D1958" s="92"/>
      <c r="E1958" s="92"/>
      <c r="F1958" s="92"/>
      <c r="G1958" s="92"/>
      <c r="H1958" s="92"/>
    </row>
    <row r="1959" spans="1:8" ht="15.75">
      <c r="A1959" s="96"/>
      <c r="B1959" s="98" t="s">
        <v>107</v>
      </c>
      <c r="C1959" s="98">
        <v>13590</v>
      </c>
      <c r="D1959" s="98">
        <v>521793</v>
      </c>
      <c r="E1959" s="98">
        <v>0</v>
      </c>
      <c r="F1959" s="98"/>
      <c r="G1959" s="98">
        <v>75024</v>
      </c>
      <c r="H1959" s="98">
        <v>2100</v>
      </c>
    </row>
    <row r="1960" spans="1:8" ht="15.75">
      <c r="A1960" s="96"/>
      <c r="B1960" s="98"/>
      <c r="C1960" s="92"/>
      <c r="D1960" s="92"/>
      <c r="E1960" s="92"/>
      <c r="F1960" s="92"/>
      <c r="G1960" s="92"/>
      <c r="H1960" s="92"/>
    </row>
    <row r="1961" spans="1:8" ht="25.5">
      <c r="A1961" s="96"/>
      <c r="B1961" s="99" t="s">
        <v>470</v>
      </c>
      <c r="C1961" s="92"/>
      <c r="D1961" s="92"/>
      <c r="E1961" s="92"/>
      <c r="F1961" s="92"/>
      <c r="G1961" s="92"/>
      <c r="H1961" s="92"/>
    </row>
    <row r="1962" spans="1:8" ht="15.75">
      <c r="A1962" s="96"/>
      <c r="B1962" s="100" t="s">
        <v>436</v>
      </c>
      <c r="C1962" s="92"/>
      <c r="D1962" s="92">
        <v>6908</v>
      </c>
      <c r="E1962" s="92"/>
      <c r="F1962" s="92"/>
      <c r="G1962" s="92"/>
      <c r="H1962" s="92"/>
    </row>
    <row r="1963" spans="1:8" ht="15.75">
      <c r="A1963" s="96"/>
      <c r="B1963" s="100" t="s">
        <v>107</v>
      </c>
      <c r="C1963" s="92"/>
      <c r="D1963" s="98">
        <v>6908</v>
      </c>
      <c r="E1963" s="98"/>
      <c r="F1963" s="98"/>
      <c r="G1963" s="98">
        <v>0</v>
      </c>
      <c r="H1963" s="98"/>
    </row>
    <row r="1964" spans="1:8" ht="31.5">
      <c r="A1964" s="96"/>
      <c r="B1964" s="101" t="s">
        <v>143</v>
      </c>
      <c r="C1964" s="98">
        <v>13590</v>
      </c>
      <c r="D1964" s="98">
        <v>528701</v>
      </c>
      <c r="E1964" s="118">
        <v>0</v>
      </c>
      <c r="F1964" s="98"/>
      <c r="G1964" s="98">
        <v>75024</v>
      </c>
      <c r="H1964" s="98">
        <v>2100</v>
      </c>
    </row>
    <row r="1965" spans="1:8" ht="15.75">
      <c r="A1965" s="102"/>
      <c r="B1965" s="103"/>
      <c r="C1965" s="104"/>
      <c r="D1965" s="104"/>
      <c r="E1965" s="127"/>
      <c r="F1965" s="104"/>
      <c r="G1965" s="104"/>
      <c r="H1965" s="104"/>
    </row>
    <row r="1966" spans="1:8" ht="15.75">
      <c r="A1966" s="102"/>
      <c r="B1966" s="103"/>
      <c r="C1966" s="105"/>
      <c r="D1966" s="105"/>
      <c r="E1966" s="105"/>
      <c r="F1966" s="105"/>
      <c r="G1966" s="105"/>
      <c r="H1966" s="105"/>
    </row>
    <row r="1967" spans="1:8" ht="15.75">
      <c r="A1967" s="102"/>
      <c r="B1967" s="103"/>
      <c r="C1967" s="105"/>
      <c r="D1967" s="105"/>
      <c r="E1967" s="105"/>
      <c r="F1967" s="105"/>
      <c r="G1967" s="105"/>
      <c r="H1967" s="105"/>
    </row>
    <row r="1968" spans="1:8" ht="15.75">
      <c r="A1968" s="102"/>
      <c r="B1968" s="103"/>
      <c r="C1968" s="105"/>
      <c r="D1968" s="104"/>
      <c r="E1968" s="105"/>
      <c r="F1968" s="104"/>
      <c r="G1968" s="104"/>
      <c r="H1968" s="105"/>
    </row>
    <row r="1969" spans="1:8" ht="18.75">
      <c r="A1969" s="93" t="s">
        <v>439</v>
      </c>
    </row>
    <row r="1970" spans="1:8" ht="15.75">
      <c r="A1970" s="94"/>
    </row>
    <row r="1971" spans="1:8" ht="31.5">
      <c r="A1971" s="95" t="s">
        <v>393</v>
      </c>
      <c r="B1971" s="95" t="s">
        <v>394</v>
      </c>
      <c r="C1971" s="95" t="s">
        <v>5</v>
      </c>
      <c r="D1971" s="95" t="s">
        <v>395</v>
      </c>
      <c r="E1971" s="95" t="s">
        <v>7</v>
      </c>
      <c r="F1971" s="95" t="s">
        <v>8</v>
      </c>
      <c r="G1971" s="95" t="s">
        <v>396</v>
      </c>
      <c r="H1971" s="95" t="s">
        <v>397</v>
      </c>
    </row>
    <row r="1972" spans="1:8" ht="15.75">
      <c r="A1972" s="92"/>
      <c r="B1972" s="92"/>
      <c r="C1972" s="92"/>
      <c r="D1972" s="92"/>
      <c r="F1972" s="92"/>
      <c r="G1972" s="92"/>
      <c r="H1972" s="92"/>
    </row>
    <row r="1973" spans="1:8" ht="15.75">
      <c r="A1973" s="96">
        <v>1</v>
      </c>
      <c r="B1973" s="97">
        <v>42430</v>
      </c>
      <c r="C1973" s="92">
        <v>830</v>
      </c>
      <c r="D1973" s="113">
        <v>31899</v>
      </c>
      <c r="E1973" s="92">
        <v>2042</v>
      </c>
      <c r="F1973" s="92"/>
      <c r="G1973" s="92">
        <v>4245</v>
      </c>
      <c r="H1973" s="92"/>
    </row>
    <row r="1974" spans="1:8" ht="15.75">
      <c r="A1974" s="96"/>
      <c r="B1974" s="92"/>
      <c r="C1974" s="81"/>
      <c r="D1974" s="81"/>
      <c r="E1974" s="92"/>
      <c r="F1974" s="92"/>
      <c r="G1974" s="92"/>
      <c r="H1974" s="92"/>
    </row>
    <row r="1975" spans="1:8" ht="15.75">
      <c r="A1975" s="96">
        <v>2</v>
      </c>
      <c r="B1975" s="97">
        <v>42461</v>
      </c>
      <c r="C1975" s="92">
        <v>830</v>
      </c>
      <c r="D1975" s="113">
        <v>31899</v>
      </c>
      <c r="E1975" s="92">
        <v>2042</v>
      </c>
      <c r="F1975" s="92"/>
      <c r="G1975" s="92">
        <v>4245</v>
      </c>
      <c r="H1975" s="92"/>
    </row>
    <row r="1976" spans="1:8" ht="15.75">
      <c r="A1976" s="96"/>
      <c r="B1976" s="92"/>
      <c r="C1976" s="92"/>
      <c r="D1976" s="92"/>
      <c r="E1976" s="92"/>
      <c r="F1976" s="92"/>
      <c r="G1976" s="92"/>
      <c r="H1976" s="92"/>
    </row>
    <row r="1977" spans="1:8" ht="15.75">
      <c r="A1977" s="96">
        <v>3</v>
      </c>
      <c r="B1977" s="97">
        <v>42491</v>
      </c>
      <c r="C1977" s="92">
        <v>830</v>
      </c>
      <c r="D1977" s="113">
        <v>31899</v>
      </c>
      <c r="E1977" s="92">
        <v>2042</v>
      </c>
      <c r="F1977" s="92"/>
      <c r="G1977" s="92">
        <v>4245</v>
      </c>
      <c r="H1977" s="92"/>
    </row>
    <row r="1978" spans="1:8" ht="15.75">
      <c r="A1978" s="96"/>
      <c r="B1978" s="92"/>
      <c r="C1978" s="81"/>
      <c r="D1978" s="81"/>
      <c r="E1978" s="92"/>
      <c r="F1978" s="92"/>
      <c r="G1978" s="92"/>
      <c r="H1978" s="92"/>
    </row>
    <row r="1979" spans="1:8" ht="15.75">
      <c r="A1979" s="96">
        <v>4</v>
      </c>
      <c r="B1979" s="97">
        <v>42522</v>
      </c>
      <c r="C1979" s="92">
        <v>830</v>
      </c>
      <c r="D1979" s="113">
        <v>32748</v>
      </c>
      <c r="E1979" s="92">
        <v>2042</v>
      </c>
      <c r="F1979" s="92"/>
      <c r="G1979" s="92">
        <v>1415</v>
      </c>
      <c r="H1979" s="92"/>
    </row>
    <row r="1980" spans="1:8" ht="15.75">
      <c r="A1980" s="96"/>
      <c r="B1980" s="92"/>
      <c r="C1980" s="92"/>
      <c r="D1980" s="92"/>
      <c r="E1980" s="92"/>
      <c r="F1980" s="92"/>
      <c r="G1980" s="92"/>
      <c r="H1980" s="92"/>
    </row>
    <row r="1981" spans="1:8" ht="15.75">
      <c r="A1981" s="96">
        <v>5</v>
      </c>
      <c r="B1981" s="97">
        <v>42552</v>
      </c>
      <c r="C1981" s="92">
        <v>830</v>
      </c>
      <c r="D1981" s="113">
        <v>33715</v>
      </c>
      <c r="E1981" s="92">
        <v>2042</v>
      </c>
      <c r="F1981" s="92"/>
      <c r="G1981" s="92">
        <v>1458</v>
      </c>
      <c r="H1981" s="92">
        <v>1050</v>
      </c>
    </row>
    <row r="1982" spans="1:8" ht="15.75">
      <c r="A1982" s="96"/>
      <c r="B1982" s="92"/>
      <c r="C1982" s="81"/>
      <c r="E1982" s="92"/>
      <c r="F1982" s="92"/>
      <c r="G1982" s="92"/>
      <c r="H1982" s="92"/>
    </row>
    <row r="1983" spans="1:8" ht="15.75">
      <c r="A1983" s="96">
        <v>6</v>
      </c>
      <c r="B1983" s="97">
        <v>42583</v>
      </c>
      <c r="C1983" s="92">
        <v>1000</v>
      </c>
      <c r="D1983" s="113">
        <v>33885</v>
      </c>
      <c r="E1983" s="92">
        <v>2042</v>
      </c>
      <c r="F1983" s="92"/>
      <c r="G1983" s="92">
        <v>1458</v>
      </c>
      <c r="H1983" s="92"/>
    </row>
    <row r="1984" spans="1:8" ht="15.75">
      <c r="A1984" s="96"/>
      <c r="B1984" s="92"/>
      <c r="C1984" s="92"/>
      <c r="D1984" s="92"/>
      <c r="E1984" s="92"/>
      <c r="F1984" s="92"/>
      <c r="G1984" s="92"/>
      <c r="H1984" s="92"/>
    </row>
    <row r="1985" spans="1:8" ht="15.75">
      <c r="A1985" s="96">
        <v>7</v>
      </c>
      <c r="B1985" s="97">
        <v>42614</v>
      </c>
      <c r="C1985" s="92">
        <v>1000</v>
      </c>
      <c r="D1985" s="113">
        <v>33885</v>
      </c>
      <c r="E1985" s="92">
        <v>2042</v>
      </c>
      <c r="F1985" s="92"/>
      <c r="G1985" s="92">
        <v>1458</v>
      </c>
      <c r="H1985" s="92"/>
    </row>
    <row r="1986" spans="1:8" ht="15.75">
      <c r="A1986" s="96"/>
      <c r="B1986" s="92"/>
      <c r="C1986" s="81"/>
      <c r="E1986" s="92"/>
      <c r="F1986" s="92"/>
      <c r="G1986" s="92"/>
      <c r="H1986" s="92"/>
    </row>
    <row r="1987" spans="1:8" ht="15.75">
      <c r="A1987" s="96">
        <v>8</v>
      </c>
      <c r="B1987" s="97">
        <v>42644</v>
      </c>
      <c r="C1987" s="92">
        <v>1000</v>
      </c>
      <c r="D1987" s="113">
        <v>33885</v>
      </c>
      <c r="E1987" s="92">
        <v>2042</v>
      </c>
      <c r="F1987" s="92"/>
      <c r="G1987" s="92">
        <v>1458</v>
      </c>
      <c r="H1987" s="92"/>
    </row>
    <row r="1988" spans="1:8" ht="15.75">
      <c r="A1988" s="96"/>
      <c r="B1988" s="92"/>
      <c r="C1988" s="92"/>
      <c r="D1988" s="92"/>
      <c r="E1988" s="92"/>
      <c r="F1988" s="92"/>
      <c r="G1988" s="92"/>
      <c r="H1988" s="92"/>
    </row>
    <row r="1989" spans="1:8" ht="15.75">
      <c r="A1989" s="96">
        <v>9</v>
      </c>
      <c r="B1989" s="97">
        <v>42675</v>
      </c>
      <c r="C1989" s="92">
        <v>1000</v>
      </c>
      <c r="D1989" s="113">
        <v>33885</v>
      </c>
      <c r="E1989" s="92">
        <v>2042</v>
      </c>
      <c r="F1989" s="92"/>
      <c r="G1989" s="92">
        <v>1458</v>
      </c>
      <c r="H1989" s="92"/>
    </row>
    <row r="1990" spans="1:8" ht="15.75">
      <c r="A1990" s="96"/>
      <c r="B1990" s="92"/>
      <c r="C1990" s="81"/>
      <c r="E1990" s="92"/>
      <c r="F1990" s="92"/>
      <c r="G1990" s="92"/>
      <c r="H1990" s="92"/>
    </row>
    <row r="1991" spans="1:8" ht="15.75">
      <c r="A1991" s="96">
        <v>10</v>
      </c>
      <c r="B1991" s="97">
        <v>42705</v>
      </c>
      <c r="C1991" s="92">
        <v>1000</v>
      </c>
      <c r="D1991" s="113">
        <v>33885</v>
      </c>
      <c r="E1991" s="92">
        <v>2042</v>
      </c>
      <c r="F1991" s="92"/>
      <c r="G1991" s="92">
        <v>1458</v>
      </c>
      <c r="H1991" s="92"/>
    </row>
    <row r="1992" spans="1:8" ht="15.75">
      <c r="A1992" s="96"/>
      <c r="B1992" s="92"/>
      <c r="C1992" s="92"/>
      <c r="D1992" s="92"/>
      <c r="E1992" s="92"/>
      <c r="F1992" s="92"/>
      <c r="G1992" s="92"/>
      <c r="H1992" s="92"/>
    </row>
    <row r="1993" spans="1:8" ht="15.75">
      <c r="A1993" s="96">
        <v>11</v>
      </c>
      <c r="B1993" s="97">
        <v>42736</v>
      </c>
      <c r="C1993" s="92">
        <v>1000</v>
      </c>
      <c r="D1993" s="92">
        <v>34906</v>
      </c>
      <c r="E1993" s="92">
        <v>2042</v>
      </c>
      <c r="F1993" s="92"/>
      <c r="G1993" s="92">
        <v>1500</v>
      </c>
      <c r="H1993" s="92">
        <v>1050</v>
      </c>
    </row>
    <row r="1994" spans="1:8" ht="15.75">
      <c r="A1994" s="96"/>
      <c r="B1994" s="92"/>
      <c r="C1994" s="81"/>
      <c r="D1994" s="92"/>
      <c r="E1994" s="92"/>
      <c r="F1994" s="92"/>
      <c r="G1994" s="92"/>
      <c r="H1994" s="92"/>
    </row>
    <row r="1995" spans="1:8" ht="15.75">
      <c r="A1995" s="96">
        <v>12</v>
      </c>
      <c r="B1995" s="97">
        <v>42767</v>
      </c>
      <c r="C1995" s="92">
        <v>1000</v>
      </c>
      <c r="D1995" s="92">
        <v>34906</v>
      </c>
      <c r="E1995" s="92">
        <v>2042</v>
      </c>
      <c r="F1995" s="92"/>
      <c r="G1995" s="92">
        <v>1500</v>
      </c>
      <c r="H1995" s="92"/>
    </row>
    <row r="1996" spans="1:8" ht="15.75">
      <c r="A1996" s="96"/>
      <c r="B1996" s="92"/>
      <c r="C1996" s="92"/>
      <c r="D1996" s="92"/>
      <c r="E1996" s="92"/>
      <c r="F1996" s="92"/>
      <c r="G1996" s="92"/>
      <c r="H1996" s="92"/>
    </row>
    <row r="1997" spans="1:8" ht="15.75">
      <c r="A1997" s="96"/>
      <c r="B1997" s="98" t="s">
        <v>107</v>
      </c>
      <c r="C1997" s="98">
        <v>11150</v>
      </c>
      <c r="D1997" s="98">
        <v>401397</v>
      </c>
      <c r="E1997" s="98">
        <v>22462</v>
      </c>
      <c r="F1997" s="98"/>
      <c r="G1997" s="98">
        <v>25898</v>
      </c>
      <c r="H1997" s="98">
        <v>2100</v>
      </c>
    </row>
    <row r="1998" spans="1:8" ht="15.75">
      <c r="A1998" s="96"/>
      <c r="B1998" s="98"/>
      <c r="C1998" s="92"/>
      <c r="D1998" s="92"/>
      <c r="E1998" s="92"/>
      <c r="F1998" s="92"/>
      <c r="G1998" s="92"/>
      <c r="H1998" s="92"/>
    </row>
    <row r="1999" spans="1:8" ht="25.5">
      <c r="A1999" s="96"/>
      <c r="B1999" s="99" t="s">
        <v>470</v>
      </c>
      <c r="C1999" s="92"/>
      <c r="D1999" s="92"/>
      <c r="E1999" s="92"/>
      <c r="F1999" s="92"/>
      <c r="G1999" s="92"/>
      <c r="H1999" s="92"/>
    </row>
    <row r="2000" spans="1:8" ht="15.75">
      <c r="A2000" s="96"/>
      <c r="B2000" s="100" t="s">
        <v>436</v>
      </c>
      <c r="C2000" s="92"/>
      <c r="D2000" s="92">
        <v>6908</v>
      </c>
      <c r="E2000" s="92"/>
      <c r="F2000" s="92"/>
      <c r="G2000" s="92">
        <v>5181</v>
      </c>
      <c r="H2000" s="92"/>
    </row>
    <row r="2001" spans="1:8" ht="15.75">
      <c r="A2001" s="96"/>
      <c r="B2001" s="100" t="s">
        <v>107</v>
      </c>
      <c r="C2001" s="92"/>
      <c r="D2001" s="98">
        <v>6908</v>
      </c>
      <c r="E2001" s="98"/>
      <c r="F2001" s="98"/>
      <c r="G2001" s="98">
        <v>5181</v>
      </c>
      <c r="H2001" s="98"/>
    </row>
    <row r="2002" spans="1:8" ht="31.5">
      <c r="A2002" s="96"/>
      <c r="B2002" s="101" t="s">
        <v>143</v>
      </c>
      <c r="C2002" s="98">
        <v>11150</v>
      </c>
      <c r="D2002" s="98">
        <v>408305</v>
      </c>
      <c r="E2002" s="118">
        <v>22462</v>
      </c>
      <c r="F2002" s="98"/>
      <c r="G2002" s="98">
        <v>31079</v>
      </c>
      <c r="H2002" s="98">
        <v>2100</v>
      </c>
    </row>
    <row r="2003" spans="1:8" ht="15.75">
      <c r="A2003" s="102"/>
      <c r="B2003" s="103"/>
      <c r="C2003" s="105"/>
      <c r="D2003" s="105"/>
      <c r="E2003" s="105"/>
      <c r="F2003" s="105"/>
      <c r="G2003" s="105"/>
      <c r="H2003" s="105"/>
    </row>
    <row r="2004" spans="1:8" ht="15.75">
      <c r="A2004" s="102"/>
      <c r="B2004" s="103"/>
      <c r="C2004" s="105"/>
      <c r="D2004" s="104"/>
      <c r="E2004" s="105"/>
      <c r="F2004" s="104"/>
      <c r="G2004" s="104"/>
      <c r="H2004" s="105"/>
    </row>
    <row r="2005" spans="1:8" ht="15.75">
      <c r="A2005" s="102"/>
      <c r="B2005" s="103"/>
      <c r="C2005" s="104"/>
      <c r="D2005" s="104"/>
      <c r="E2005" s="104"/>
      <c r="F2005" s="104"/>
      <c r="G2005" s="104"/>
      <c r="H2005" s="104"/>
    </row>
    <row r="2010" spans="1:8" ht="18.75">
      <c r="A2010" s="93" t="s">
        <v>440</v>
      </c>
    </row>
    <row r="2011" spans="1:8" ht="15.75">
      <c r="A2011" s="94"/>
    </row>
    <row r="2012" spans="1:8" ht="31.5">
      <c r="A2012" s="95" t="s">
        <v>393</v>
      </c>
      <c r="B2012" s="95" t="s">
        <v>394</v>
      </c>
      <c r="C2012" s="95" t="s">
        <v>5</v>
      </c>
      <c r="D2012" s="95" t="s">
        <v>395</v>
      </c>
      <c r="E2012" s="95" t="s">
        <v>7</v>
      </c>
      <c r="F2012" s="95" t="s">
        <v>8</v>
      </c>
      <c r="G2012" s="95" t="s">
        <v>396</v>
      </c>
      <c r="H2012" s="95" t="s">
        <v>397</v>
      </c>
    </row>
    <row r="2013" spans="1:8" ht="15.75">
      <c r="A2013" s="92"/>
      <c r="B2013" s="92"/>
      <c r="C2013" s="92"/>
      <c r="D2013" s="92"/>
      <c r="E2013" s="92"/>
      <c r="F2013" s="92"/>
      <c r="G2013" s="92"/>
      <c r="H2013" s="92"/>
    </row>
    <row r="2014" spans="1:8" ht="15.75">
      <c r="A2014" s="96">
        <v>1</v>
      </c>
      <c r="B2014" s="97">
        <v>42430</v>
      </c>
      <c r="C2014" s="92">
        <v>830</v>
      </c>
      <c r="D2014" s="113">
        <v>31285</v>
      </c>
      <c r="E2014" s="92">
        <v>5183</v>
      </c>
      <c r="F2014" s="92"/>
      <c r="G2014" s="92">
        <v>6935</v>
      </c>
      <c r="H2014" s="92"/>
    </row>
    <row r="2015" spans="1:8" ht="15.75">
      <c r="A2015" s="96"/>
      <c r="B2015" s="92"/>
      <c r="C2015" s="81"/>
      <c r="D2015" s="81"/>
      <c r="E2015" s="92"/>
      <c r="F2015" s="92"/>
      <c r="G2015" s="92"/>
      <c r="H2015" s="92"/>
    </row>
    <row r="2016" spans="1:8" ht="15.75">
      <c r="A2016" s="96">
        <v>2</v>
      </c>
      <c r="B2016" s="97">
        <v>42461</v>
      </c>
      <c r="C2016" s="92">
        <v>830</v>
      </c>
      <c r="D2016" s="113">
        <v>31285</v>
      </c>
      <c r="E2016" s="92">
        <v>5183</v>
      </c>
      <c r="F2016" s="92"/>
      <c r="G2016" s="92">
        <v>6935</v>
      </c>
      <c r="H2016" s="92"/>
    </row>
    <row r="2017" spans="1:8" ht="15.75">
      <c r="A2017" s="96"/>
      <c r="B2017" s="92"/>
      <c r="C2017" s="92"/>
      <c r="D2017" s="92"/>
      <c r="E2017" s="92"/>
      <c r="F2017" s="92"/>
      <c r="G2017" s="92"/>
      <c r="H2017" s="92"/>
    </row>
    <row r="2018" spans="1:8" ht="15.75">
      <c r="A2018" s="96">
        <v>3</v>
      </c>
      <c r="B2018" s="97">
        <v>42491</v>
      </c>
      <c r="C2018" s="92">
        <v>830</v>
      </c>
      <c r="D2018" s="113">
        <v>31285</v>
      </c>
      <c r="E2018" s="92">
        <v>5183</v>
      </c>
      <c r="F2018" s="92"/>
      <c r="G2018" s="92">
        <v>6935</v>
      </c>
      <c r="H2018" s="92"/>
    </row>
    <row r="2019" spans="1:8" ht="15.75">
      <c r="A2019" s="96"/>
      <c r="B2019" s="92"/>
      <c r="C2019" s="81"/>
      <c r="D2019" s="81"/>
      <c r="E2019" s="92"/>
      <c r="F2019" s="92"/>
      <c r="G2019" s="92"/>
      <c r="H2019" s="92"/>
    </row>
    <row r="2020" spans="1:8" ht="15.75">
      <c r="A2020" s="96">
        <v>4</v>
      </c>
      <c r="B2020" s="97">
        <v>42522</v>
      </c>
      <c r="C2020" s="92">
        <v>830</v>
      </c>
      <c r="D2020" s="113">
        <v>32118</v>
      </c>
      <c r="E2020" s="92">
        <v>5186</v>
      </c>
      <c r="F2020" s="92"/>
      <c r="G2020" s="92">
        <v>6935</v>
      </c>
      <c r="H2020" s="92"/>
    </row>
    <row r="2021" spans="1:8" ht="15.75">
      <c r="A2021" s="96"/>
      <c r="B2021" s="92"/>
      <c r="C2021" s="92"/>
      <c r="D2021" s="92"/>
      <c r="E2021" s="92"/>
      <c r="F2021" s="92"/>
      <c r="G2021" s="92"/>
      <c r="H2021" s="92"/>
    </row>
    <row r="2022" spans="1:8" ht="15.75">
      <c r="A2022" s="96">
        <v>5</v>
      </c>
      <c r="B2022" s="97">
        <v>42552</v>
      </c>
      <c r="C2022" s="92">
        <v>830</v>
      </c>
      <c r="D2022" s="113">
        <v>33063</v>
      </c>
      <c r="E2022" s="92">
        <v>5186</v>
      </c>
      <c r="F2022" s="92"/>
      <c r="G2022" s="92">
        <v>7145</v>
      </c>
      <c r="H2022" s="92">
        <v>1050</v>
      </c>
    </row>
    <row r="2023" spans="1:8" ht="15.75">
      <c r="A2023" s="96"/>
      <c r="B2023" s="92"/>
      <c r="C2023" s="81"/>
      <c r="E2023" s="92"/>
      <c r="F2023" s="92"/>
      <c r="G2023" s="92"/>
      <c r="H2023" s="92"/>
    </row>
    <row r="2024" spans="1:8" ht="15.75">
      <c r="A2024" s="96">
        <v>6</v>
      </c>
      <c r="B2024" s="97">
        <v>42583</v>
      </c>
      <c r="C2024" s="92">
        <v>1000</v>
      </c>
      <c r="D2024" s="113">
        <v>33233</v>
      </c>
      <c r="E2024" s="92">
        <v>5186</v>
      </c>
      <c r="F2024" s="92"/>
      <c r="G2024" s="92">
        <v>7145</v>
      </c>
      <c r="H2024" s="92"/>
    </row>
    <row r="2025" spans="1:8" ht="15.75">
      <c r="A2025" s="96"/>
      <c r="B2025" s="92"/>
      <c r="C2025" s="92"/>
      <c r="D2025" s="92"/>
      <c r="E2025" s="92"/>
      <c r="F2025" s="92"/>
      <c r="G2025" s="92"/>
      <c r="H2025" s="92"/>
    </row>
    <row r="2026" spans="1:8" ht="15.75">
      <c r="A2026" s="96">
        <v>7</v>
      </c>
      <c r="B2026" s="97">
        <v>42614</v>
      </c>
      <c r="C2026" s="92">
        <v>1000</v>
      </c>
      <c r="D2026" s="113">
        <v>33233</v>
      </c>
      <c r="E2026" s="92">
        <v>5186</v>
      </c>
      <c r="F2026" s="92"/>
      <c r="G2026" s="92">
        <v>7145</v>
      </c>
      <c r="H2026" s="92"/>
    </row>
    <row r="2027" spans="1:8" ht="15.75">
      <c r="A2027" s="96"/>
      <c r="B2027" s="92"/>
      <c r="C2027" s="81"/>
      <c r="E2027" s="92"/>
      <c r="F2027" s="92"/>
      <c r="G2027" s="92"/>
      <c r="H2027" s="92"/>
    </row>
    <row r="2028" spans="1:8" ht="15.75">
      <c r="A2028" s="96">
        <v>8</v>
      </c>
      <c r="B2028" s="97">
        <v>42644</v>
      </c>
      <c r="C2028" s="92">
        <v>1000</v>
      </c>
      <c r="D2028" s="113">
        <v>33233</v>
      </c>
      <c r="E2028" s="92">
        <v>5186</v>
      </c>
      <c r="F2028" s="92"/>
      <c r="G2028" s="92">
        <v>7145</v>
      </c>
      <c r="H2028" s="92"/>
    </row>
    <row r="2029" spans="1:8" ht="15.75">
      <c r="A2029" s="96"/>
      <c r="B2029" s="92"/>
      <c r="C2029" s="92"/>
      <c r="D2029" s="92"/>
      <c r="E2029" s="92"/>
      <c r="F2029" s="92"/>
      <c r="G2029" s="92"/>
      <c r="H2029" s="92"/>
    </row>
    <row r="2030" spans="1:8" ht="15.75">
      <c r="A2030" s="96">
        <v>9</v>
      </c>
      <c r="B2030" s="97">
        <v>42675</v>
      </c>
      <c r="C2030" s="92">
        <v>1000</v>
      </c>
      <c r="D2030" s="113">
        <v>33233</v>
      </c>
      <c r="E2030" s="92">
        <v>5186</v>
      </c>
      <c r="F2030" s="92"/>
      <c r="G2030" s="92">
        <v>7145</v>
      </c>
      <c r="H2030" s="92"/>
    </row>
    <row r="2031" spans="1:8" ht="15.75">
      <c r="A2031" s="96"/>
      <c r="B2031" s="92"/>
      <c r="C2031" s="81"/>
      <c r="E2031" s="92"/>
      <c r="F2031" s="92"/>
      <c r="G2031" s="92"/>
      <c r="H2031" s="92"/>
    </row>
    <row r="2032" spans="1:8" ht="15.75">
      <c r="A2032" s="96">
        <v>10</v>
      </c>
      <c r="B2032" s="97">
        <v>42705</v>
      </c>
      <c r="C2032" s="92">
        <v>1000</v>
      </c>
      <c r="D2032" s="113">
        <v>33233</v>
      </c>
      <c r="E2032" s="92">
        <v>5186</v>
      </c>
      <c r="F2032" s="92"/>
      <c r="G2032" s="92">
        <v>7145</v>
      </c>
      <c r="H2032" s="92"/>
    </row>
    <row r="2033" spans="1:8" ht="15.75">
      <c r="A2033" s="96"/>
      <c r="B2033" s="92"/>
      <c r="C2033" s="92"/>
      <c r="D2033" s="92"/>
      <c r="E2033" s="92"/>
      <c r="F2033" s="92"/>
      <c r="G2033" s="92"/>
      <c r="H2033" s="92"/>
    </row>
    <row r="2034" spans="1:8" ht="15.75">
      <c r="A2034" s="96">
        <v>11</v>
      </c>
      <c r="B2034" s="97">
        <v>42736</v>
      </c>
      <c r="C2034" s="92">
        <v>1000</v>
      </c>
      <c r="D2034" s="113">
        <v>34233</v>
      </c>
      <c r="E2034" s="92">
        <v>5186</v>
      </c>
      <c r="F2034" s="92"/>
      <c r="G2034" s="92">
        <v>7000</v>
      </c>
      <c r="H2034" s="92">
        <v>1050</v>
      </c>
    </row>
    <row r="2035" spans="1:8" ht="15.75">
      <c r="A2035" s="96"/>
      <c r="B2035" s="92"/>
      <c r="C2035" s="81"/>
      <c r="E2035" s="92"/>
      <c r="F2035" s="92"/>
      <c r="G2035" s="92"/>
      <c r="H2035" s="92"/>
    </row>
    <row r="2036" spans="1:8" ht="15.75">
      <c r="A2036" s="96">
        <v>12</v>
      </c>
      <c r="B2036" s="97">
        <v>42767</v>
      </c>
      <c r="C2036" s="92">
        <v>1000</v>
      </c>
      <c r="D2036" s="113">
        <v>34233</v>
      </c>
      <c r="E2036" s="92">
        <v>5186</v>
      </c>
      <c r="F2036" s="92"/>
      <c r="G2036" s="92">
        <v>7000</v>
      </c>
      <c r="H2036" s="92"/>
    </row>
    <row r="2037" spans="1:8" ht="15.75">
      <c r="A2037" s="96"/>
      <c r="B2037" s="92"/>
      <c r="C2037" s="92"/>
      <c r="D2037" s="92"/>
      <c r="E2037" s="92"/>
      <c r="F2037" s="92"/>
      <c r="G2037" s="92"/>
      <c r="H2037" s="92"/>
    </row>
    <row r="2038" spans="1:8" ht="15.75">
      <c r="A2038" s="96"/>
      <c r="B2038" s="98" t="s">
        <v>107</v>
      </c>
      <c r="C2038" s="98">
        <v>11150</v>
      </c>
      <c r="D2038" s="98">
        <v>393667</v>
      </c>
      <c r="E2038" s="98">
        <v>62223</v>
      </c>
      <c r="F2038" s="98">
        <v>0</v>
      </c>
      <c r="G2038" s="98">
        <v>84610</v>
      </c>
      <c r="H2038" s="98">
        <v>2100</v>
      </c>
    </row>
    <row r="2039" spans="1:8" ht="15.75">
      <c r="A2039" s="96"/>
      <c r="B2039" s="98"/>
      <c r="C2039" s="92"/>
      <c r="D2039" s="92"/>
      <c r="E2039" s="92"/>
      <c r="F2039" s="92"/>
      <c r="G2039" s="92"/>
      <c r="H2039" s="92"/>
    </row>
    <row r="2040" spans="1:8" ht="25.5">
      <c r="A2040" s="96"/>
      <c r="B2040" s="99" t="s">
        <v>470</v>
      </c>
      <c r="C2040" s="92"/>
      <c r="D2040" s="92"/>
      <c r="E2040" s="92"/>
      <c r="F2040" s="92"/>
      <c r="G2040" s="92"/>
      <c r="H2040" s="92"/>
    </row>
    <row r="2041" spans="1:8" ht="15.75">
      <c r="A2041" s="96"/>
      <c r="B2041" s="100" t="s">
        <v>436</v>
      </c>
      <c r="C2041" s="92"/>
      <c r="D2041" s="92">
        <v>6908</v>
      </c>
      <c r="E2041" s="92"/>
      <c r="F2041" s="92"/>
      <c r="G2041" s="92">
        <v>5181</v>
      </c>
      <c r="H2041" s="92"/>
    </row>
    <row r="2042" spans="1:8" ht="15.75">
      <c r="A2042" s="96"/>
      <c r="B2042" s="100" t="s">
        <v>107</v>
      </c>
      <c r="C2042" s="92"/>
      <c r="D2042" s="98">
        <v>6908</v>
      </c>
      <c r="E2042" s="98"/>
      <c r="F2042" s="98"/>
      <c r="G2042" s="98">
        <v>5181</v>
      </c>
      <c r="H2042" s="98"/>
    </row>
    <row r="2043" spans="1:8" ht="31.5">
      <c r="A2043" s="96"/>
      <c r="B2043" s="101" t="s">
        <v>143</v>
      </c>
      <c r="C2043" s="98">
        <v>11150</v>
      </c>
      <c r="D2043" s="98">
        <v>400575</v>
      </c>
      <c r="E2043" s="128">
        <v>62223</v>
      </c>
      <c r="F2043" s="98"/>
      <c r="G2043" s="98">
        <v>89791</v>
      </c>
      <c r="H2043" s="98">
        <v>2100</v>
      </c>
    </row>
    <row r="2044" spans="1:8" ht="15.75">
      <c r="A2044" s="102"/>
      <c r="B2044" s="103"/>
      <c r="C2044" s="105"/>
      <c r="D2044" s="105"/>
      <c r="E2044" s="105"/>
      <c r="F2044" s="105"/>
      <c r="G2044" s="105"/>
      <c r="H2044" s="105"/>
    </row>
    <row r="2048" spans="1:8" ht="18.75">
      <c r="A2048" s="93" t="s">
        <v>441</v>
      </c>
    </row>
    <row r="2049" spans="1:8" ht="15.75">
      <c r="A2049" s="94"/>
    </row>
    <row r="2050" spans="1:8" ht="31.5">
      <c r="A2050" s="95" t="s">
        <v>393</v>
      </c>
      <c r="B2050" s="95" t="s">
        <v>394</v>
      </c>
      <c r="C2050" s="95" t="s">
        <v>5</v>
      </c>
      <c r="D2050" s="95" t="s">
        <v>395</v>
      </c>
      <c r="E2050" s="95" t="s">
        <v>7</v>
      </c>
      <c r="F2050" s="95" t="s">
        <v>8</v>
      </c>
      <c r="G2050" s="95" t="s">
        <v>396</v>
      </c>
      <c r="H2050" s="95" t="s">
        <v>397</v>
      </c>
    </row>
    <row r="2051" spans="1:8" ht="15.75">
      <c r="A2051" s="92"/>
      <c r="B2051" s="92"/>
      <c r="C2051" s="92"/>
      <c r="D2051" s="92"/>
      <c r="E2051" s="92"/>
      <c r="F2051" s="92"/>
      <c r="G2051" s="92"/>
      <c r="H2051" s="92"/>
    </row>
    <row r="2052" spans="1:8" ht="15.75">
      <c r="A2052" s="96">
        <v>1</v>
      </c>
      <c r="B2052" s="97">
        <v>42430</v>
      </c>
      <c r="C2052" s="92">
        <v>1010</v>
      </c>
      <c r="D2052" s="113">
        <v>39784</v>
      </c>
      <c r="E2052" s="117"/>
      <c r="F2052" s="92"/>
      <c r="G2052" s="92">
        <v>8825</v>
      </c>
      <c r="H2052" s="92"/>
    </row>
    <row r="2053" spans="1:8" ht="15.75">
      <c r="A2053" s="96"/>
      <c r="B2053" s="92"/>
      <c r="C2053" s="81"/>
      <c r="D2053" s="81"/>
      <c r="E2053" s="117"/>
      <c r="F2053" s="92"/>
      <c r="G2053" s="92"/>
      <c r="H2053" s="92"/>
    </row>
    <row r="2054" spans="1:8" ht="15.75">
      <c r="A2054" s="96">
        <v>2</v>
      </c>
      <c r="B2054" s="97">
        <v>42461</v>
      </c>
      <c r="C2054" s="92">
        <v>1010</v>
      </c>
      <c r="D2054" s="113">
        <v>39784</v>
      </c>
      <c r="E2054" s="117"/>
      <c r="F2054" s="92"/>
      <c r="G2054" s="92">
        <v>8825</v>
      </c>
      <c r="H2054" s="92"/>
    </row>
    <row r="2055" spans="1:8" ht="15.75">
      <c r="A2055" s="96"/>
      <c r="B2055" s="92"/>
      <c r="C2055" s="92"/>
      <c r="D2055" s="92"/>
      <c r="E2055" s="92"/>
      <c r="F2055" s="92"/>
      <c r="G2055" s="92"/>
      <c r="H2055" s="92"/>
    </row>
    <row r="2056" spans="1:8" ht="15.75">
      <c r="A2056" s="96">
        <v>3</v>
      </c>
      <c r="B2056" s="97">
        <v>42491</v>
      </c>
      <c r="C2056" s="92">
        <v>1010</v>
      </c>
      <c r="D2056" s="113">
        <v>39784</v>
      </c>
      <c r="E2056" s="125"/>
      <c r="F2056" s="92"/>
      <c r="G2056" s="92">
        <v>8825</v>
      </c>
      <c r="H2056" s="92"/>
    </row>
    <row r="2057" spans="1:8" ht="15.75">
      <c r="A2057" s="96"/>
      <c r="B2057" s="92"/>
      <c r="C2057" s="81"/>
      <c r="D2057" s="81"/>
      <c r="E2057" s="92"/>
      <c r="F2057" s="92"/>
      <c r="G2057" s="92"/>
      <c r="H2057" s="92"/>
    </row>
    <row r="2058" spans="1:8" ht="15.75">
      <c r="A2058" s="96">
        <v>4</v>
      </c>
      <c r="B2058" s="97">
        <v>42522</v>
      </c>
      <c r="C2058" s="92">
        <v>1010</v>
      </c>
      <c r="D2058" s="113">
        <v>40843</v>
      </c>
      <c r="E2058" s="125"/>
      <c r="F2058" s="92"/>
      <c r="G2058" s="92"/>
      <c r="H2058" s="92"/>
    </row>
    <row r="2059" spans="1:8" ht="15.75">
      <c r="A2059" s="96"/>
      <c r="B2059" s="92"/>
      <c r="C2059" s="92"/>
      <c r="D2059" s="92"/>
      <c r="E2059" s="92"/>
      <c r="F2059" s="92"/>
      <c r="G2059" s="92"/>
      <c r="H2059" s="92"/>
    </row>
    <row r="2060" spans="1:8" ht="15.75">
      <c r="A2060" s="96">
        <v>5</v>
      </c>
      <c r="B2060" s="97">
        <v>42552</v>
      </c>
      <c r="C2060" s="92">
        <v>1010</v>
      </c>
      <c r="D2060" s="113">
        <v>42035</v>
      </c>
      <c r="E2060" s="92"/>
      <c r="F2060" s="92"/>
      <c r="G2060" s="92"/>
      <c r="H2060" s="92">
        <v>1050</v>
      </c>
    </row>
    <row r="2061" spans="1:8" ht="15.75">
      <c r="A2061" s="96"/>
      <c r="B2061" s="92"/>
      <c r="C2061" s="81"/>
      <c r="E2061" s="92"/>
      <c r="F2061" s="92"/>
      <c r="G2061" s="92"/>
      <c r="H2061" s="92"/>
    </row>
    <row r="2062" spans="1:8" ht="15.75">
      <c r="A2062" s="96">
        <v>6</v>
      </c>
      <c r="B2062" s="97">
        <v>42583</v>
      </c>
      <c r="C2062" s="92">
        <v>1220</v>
      </c>
      <c r="D2062" s="113">
        <v>42245</v>
      </c>
      <c r="E2062" s="92"/>
      <c r="F2062" s="92"/>
      <c r="G2062" s="92"/>
      <c r="H2062" s="92"/>
    </row>
    <row r="2063" spans="1:8" ht="15.75">
      <c r="A2063" s="96"/>
      <c r="B2063" s="92"/>
      <c r="C2063" s="92"/>
      <c r="D2063" s="92"/>
      <c r="E2063" s="92"/>
      <c r="F2063" s="92"/>
      <c r="G2063" s="92"/>
      <c r="H2063" s="92"/>
    </row>
    <row r="2064" spans="1:8" ht="15.75">
      <c r="A2064" s="96">
        <v>7</v>
      </c>
      <c r="B2064" s="97">
        <v>42614</v>
      </c>
      <c r="C2064" s="92">
        <v>1220</v>
      </c>
      <c r="D2064" s="113">
        <v>42245</v>
      </c>
      <c r="E2064" s="92"/>
      <c r="F2064" s="92"/>
      <c r="G2064" s="92"/>
      <c r="H2064" s="92"/>
    </row>
    <row r="2065" spans="1:8" ht="15.75">
      <c r="A2065" s="96"/>
      <c r="B2065" s="92"/>
      <c r="C2065" s="81"/>
      <c r="E2065" s="92"/>
      <c r="F2065" s="92"/>
      <c r="G2065" s="92"/>
      <c r="H2065" s="92"/>
    </row>
    <row r="2066" spans="1:8" ht="15.75">
      <c r="A2066" s="96">
        <v>8</v>
      </c>
      <c r="B2066" s="97">
        <v>42644</v>
      </c>
      <c r="C2066" s="92"/>
      <c r="D2066" s="113"/>
      <c r="E2066" s="92"/>
      <c r="F2066" s="92"/>
      <c r="G2066" s="92"/>
      <c r="H2066" s="92"/>
    </row>
    <row r="2067" spans="1:8" ht="15.75">
      <c r="A2067" s="96"/>
      <c r="B2067" s="92"/>
      <c r="C2067" s="92"/>
      <c r="D2067" s="92"/>
      <c r="E2067" s="92"/>
      <c r="F2067" s="92"/>
      <c r="G2067" s="92"/>
      <c r="H2067" s="92"/>
    </row>
    <row r="2068" spans="1:8" ht="15.75">
      <c r="A2068" s="96">
        <v>9</v>
      </c>
      <c r="B2068" s="97">
        <v>42675</v>
      </c>
      <c r="C2068" s="92"/>
      <c r="D2068" s="113"/>
      <c r="E2068" s="92"/>
      <c r="F2068" s="92"/>
      <c r="G2068" s="92"/>
      <c r="H2068" s="92"/>
    </row>
    <row r="2069" spans="1:8" ht="15.75">
      <c r="A2069" s="96"/>
      <c r="B2069" s="92"/>
      <c r="C2069" s="81"/>
      <c r="D2069" s="92"/>
      <c r="E2069" s="92"/>
      <c r="F2069" s="92"/>
      <c r="G2069" s="92"/>
      <c r="H2069" s="92"/>
    </row>
    <row r="2070" spans="1:8" ht="15.75">
      <c r="A2070" s="96">
        <v>10</v>
      </c>
      <c r="B2070" s="97">
        <v>42705</v>
      </c>
      <c r="C2070" s="92"/>
      <c r="D2070" s="92"/>
      <c r="E2070" s="92"/>
      <c r="F2070" s="92"/>
      <c r="G2070" s="92"/>
      <c r="H2070" s="92"/>
    </row>
    <row r="2071" spans="1:8" ht="15.75">
      <c r="A2071" s="96"/>
      <c r="B2071" s="92"/>
      <c r="C2071" s="92"/>
      <c r="D2071" s="92"/>
      <c r="E2071" s="92"/>
      <c r="F2071" s="92"/>
      <c r="G2071" s="92"/>
      <c r="H2071" s="92"/>
    </row>
    <row r="2072" spans="1:8" ht="15.75">
      <c r="A2072" s="96">
        <v>11</v>
      </c>
      <c r="B2072" s="97">
        <v>42736</v>
      </c>
      <c r="C2072" s="92"/>
      <c r="D2072" s="92"/>
      <c r="E2072" s="92"/>
      <c r="F2072" s="92"/>
      <c r="G2072" s="92"/>
      <c r="H2072" s="92"/>
    </row>
    <row r="2073" spans="1:8" ht="15.75">
      <c r="A2073" s="96"/>
      <c r="B2073" s="92"/>
      <c r="C2073" s="81"/>
      <c r="D2073" s="92"/>
      <c r="E2073" s="92"/>
      <c r="F2073" s="92"/>
      <c r="G2073" s="92"/>
      <c r="H2073" s="92"/>
    </row>
    <row r="2074" spans="1:8" ht="15.75">
      <c r="A2074" s="96">
        <v>12</v>
      </c>
      <c r="B2074" s="97">
        <v>42767</v>
      </c>
      <c r="C2074" s="92"/>
      <c r="D2074" s="92"/>
      <c r="E2074" s="92"/>
      <c r="F2074" s="92"/>
      <c r="G2074" s="92"/>
      <c r="H2074" s="92"/>
    </row>
    <row r="2075" spans="1:8" ht="15.75">
      <c r="A2075" s="96"/>
      <c r="B2075" s="92"/>
      <c r="C2075" s="92"/>
      <c r="D2075" s="92"/>
      <c r="E2075" s="92"/>
      <c r="F2075" s="92"/>
      <c r="G2075" s="92"/>
      <c r="H2075" s="92"/>
    </row>
    <row r="2076" spans="1:8" ht="15.75">
      <c r="A2076" s="96"/>
      <c r="B2076" s="98" t="s">
        <v>107</v>
      </c>
      <c r="C2076" s="98">
        <v>7490</v>
      </c>
      <c r="D2076" s="98">
        <v>286720</v>
      </c>
      <c r="E2076" s="98">
        <v>0</v>
      </c>
      <c r="F2076" s="98"/>
      <c r="G2076" s="98">
        <v>26475</v>
      </c>
      <c r="H2076" s="98"/>
    </row>
    <row r="2077" spans="1:8" ht="15.75">
      <c r="A2077" s="96"/>
      <c r="B2077" s="98"/>
      <c r="C2077" s="92"/>
      <c r="D2077" s="92"/>
      <c r="E2077" s="92"/>
      <c r="F2077" s="92"/>
      <c r="G2077" s="92"/>
      <c r="H2077" s="92"/>
    </row>
    <row r="2078" spans="1:8" ht="25.5">
      <c r="A2078" s="96"/>
      <c r="B2078" s="99" t="s">
        <v>470</v>
      </c>
      <c r="C2078" s="92"/>
      <c r="D2078" s="92"/>
      <c r="E2078" s="92"/>
      <c r="F2078" s="92"/>
      <c r="G2078" s="92"/>
      <c r="H2078" s="92"/>
    </row>
    <row r="2079" spans="1:8" ht="15.75">
      <c r="A2079" s="96"/>
      <c r="B2079" s="100" t="s">
        <v>436</v>
      </c>
      <c r="C2079" s="92"/>
      <c r="D2079" s="92">
        <v>6908</v>
      </c>
      <c r="E2079" s="92"/>
      <c r="F2079" s="92"/>
      <c r="G2079" s="92"/>
      <c r="H2079" s="92"/>
    </row>
    <row r="2080" spans="1:8" ht="15.75">
      <c r="A2080" s="96"/>
      <c r="B2080" s="100" t="s">
        <v>107</v>
      </c>
      <c r="C2080" s="92"/>
      <c r="D2080" s="98">
        <v>6908</v>
      </c>
      <c r="E2080" s="98"/>
      <c r="F2080" s="98">
        <v>0</v>
      </c>
      <c r="G2080" s="98"/>
      <c r="H2080" s="98"/>
    </row>
    <row r="2081" spans="1:8" ht="31.5">
      <c r="A2081" s="96"/>
      <c r="B2081" s="101" t="s">
        <v>143</v>
      </c>
      <c r="C2081" s="98">
        <v>7490</v>
      </c>
      <c r="D2081" s="98">
        <v>293628</v>
      </c>
      <c r="E2081" s="128">
        <v>0</v>
      </c>
      <c r="F2081" s="98"/>
      <c r="G2081" s="98">
        <v>26475</v>
      </c>
      <c r="H2081" s="98">
        <v>0</v>
      </c>
    </row>
    <row r="2082" spans="1:8" ht="15.75">
      <c r="A2082" s="102"/>
      <c r="B2082" s="103"/>
      <c r="C2082" s="105"/>
      <c r="D2082" s="105"/>
      <c r="E2082" s="105"/>
      <c r="F2082" s="105"/>
      <c r="G2082" s="105"/>
      <c r="H2082" s="105"/>
    </row>
    <row r="2083" spans="1:8" ht="15.75">
      <c r="A2083" s="102"/>
      <c r="B2083" s="103"/>
      <c r="C2083" s="105"/>
      <c r="D2083" s="104"/>
      <c r="E2083" s="105"/>
      <c r="F2083" s="104"/>
      <c r="G2083" s="104"/>
      <c r="H2083" s="105"/>
    </row>
    <row r="2086" spans="1:8" ht="18.75">
      <c r="A2086" s="93" t="s">
        <v>442</v>
      </c>
    </row>
    <row r="2087" spans="1:8" ht="15.75">
      <c r="A2087" s="94"/>
    </row>
    <row r="2088" spans="1:8" ht="31.5">
      <c r="A2088" s="95" t="s">
        <v>393</v>
      </c>
      <c r="B2088" s="95" t="s">
        <v>394</v>
      </c>
      <c r="C2088" s="95" t="s">
        <v>5</v>
      </c>
      <c r="D2088" s="95" t="s">
        <v>395</v>
      </c>
      <c r="E2088" s="95" t="s">
        <v>7</v>
      </c>
      <c r="F2088" s="95" t="s">
        <v>8</v>
      </c>
      <c r="G2088" s="95" t="s">
        <v>396</v>
      </c>
      <c r="H2088" s="95" t="s">
        <v>397</v>
      </c>
    </row>
    <row r="2089" spans="1:8" ht="15.75">
      <c r="A2089" s="92"/>
      <c r="B2089" s="92"/>
      <c r="C2089" s="92"/>
      <c r="D2089" s="92"/>
      <c r="E2089" s="92"/>
      <c r="F2089" s="92"/>
      <c r="G2089" s="92"/>
      <c r="H2089" s="92"/>
    </row>
    <row r="2090" spans="1:8" ht="15.75">
      <c r="A2090" s="96">
        <v>1</v>
      </c>
      <c r="B2090" s="97">
        <v>42430</v>
      </c>
      <c r="C2090" s="92">
        <v>735</v>
      </c>
      <c r="D2090" s="113">
        <v>26553</v>
      </c>
      <c r="E2090" s="92">
        <v>1978</v>
      </c>
      <c r="F2090" s="92"/>
      <c r="G2090" s="92">
        <v>1157</v>
      </c>
      <c r="H2090" s="92"/>
    </row>
    <row r="2091" spans="1:8" ht="15.75">
      <c r="A2091" s="96"/>
      <c r="B2091" s="92"/>
      <c r="C2091" s="81"/>
      <c r="D2091" s="81"/>
      <c r="E2091" s="92"/>
      <c r="F2091" s="92"/>
      <c r="G2091" s="92"/>
      <c r="H2091" s="92"/>
    </row>
    <row r="2092" spans="1:8" ht="15.75">
      <c r="A2092" s="96">
        <v>2</v>
      </c>
      <c r="B2092" s="97">
        <v>42461</v>
      </c>
      <c r="C2092" s="92">
        <v>735</v>
      </c>
      <c r="D2092" s="113">
        <v>26553</v>
      </c>
      <c r="E2092" s="92">
        <v>1978</v>
      </c>
      <c r="F2092" s="92"/>
      <c r="G2092" s="92">
        <v>1157</v>
      </c>
      <c r="H2092" s="92"/>
    </row>
    <row r="2093" spans="1:8" ht="15.75">
      <c r="A2093" s="96"/>
      <c r="B2093" s="92"/>
      <c r="C2093" s="92"/>
      <c r="D2093" s="92"/>
      <c r="E2093" s="92"/>
      <c r="F2093" s="92"/>
      <c r="G2093" s="92"/>
      <c r="H2093" s="92"/>
    </row>
    <row r="2094" spans="1:8" ht="15.75">
      <c r="A2094" s="96">
        <v>3</v>
      </c>
      <c r="B2094" s="97">
        <v>42491</v>
      </c>
      <c r="C2094" s="92">
        <v>735</v>
      </c>
      <c r="D2094" s="113">
        <v>26553</v>
      </c>
      <c r="E2094" s="92">
        <v>1978</v>
      </c>
      <c r="F2094" s="92"/>
      <c r="G2094" s="92">
        <v>1157</v>
      </c>
      <c r="H2094" s="92"/>
    </row>
    <row r="2095" spans="1:8" ht="15.75">
      <c r="A2095" s="96"/>
      <c r="B2095" s="92"/>
      <c r="C2095" s="81"/>
      <c r="D2095" s="81"/>
      <c r="E2095" s="92"/>
      <c r="F2095" s="92"/>
      <c r="G2095" s="92"/>
      <c r="H2095" s="92"/>
    </row>
    <row r="2096" spans="1:8" ht="15.75">
      <c r="A2096" s="96">
        <v>4</v>
      </c>
      <c r="B2096" s="97">
        <v>42522</v>
      </c>
      <c r="C2096" s="92">
        <v>735</v>
      </c>
      <c r="D2096" s="113">
        <v>27248</v>
      </c>
      <c r="E2096" s="92">
        <v>1979</v>
      </c>
      <c r="F2096" s="92"/>
      <c r="G2096" s="92">
        <v>1157</v>
      </c>
      <c r="H2096" s="92"/>
    </row>
    <row r="2097" spans="1:8" ht="15.75">
      <c r="A2097" s="96"/>
      <c r="B2097" s="92"/>
      <c r="C2097" s="92"/>
      <c r="D2097" s="92"/>
      <c r="E2097" s="92"/>
      <c r="F2097" s="92"/>
      <c r="G2097" s="92"/>
      <c r="H2097" s="92"/>
    </row>
    <row r="2098" spans="1:8" ht="15.75">
      <c r="A2098" s="96">
        <v>5</v>
      </c>
      <c r="B2098" s="97">
        <v>42552</v>
      </c>
      <c r="C2098" s="92">
        <v>735</v>
      </c>
      <c r="D2098" s="113">
        <v>28035</v>
      </c>
      <c r="E2098" s="92">
        <v>1979</v>
      </c>
      <c r="F2098" s="92"/>
      <c r="G2098" s="92">
        <v>1192</v>
      </c>
      <c r="H2098" s="92">
        <v>1050</v>
      </c>
    </row>
    <row r="2099" spans="1:8" ht="15.75">
      <c r="A2099" s="96"/>
      <c r="B2099" s="92"/>
      <c r="C2099" s="81"/>
      <c r="E2099" s="92"/>
      <c r="F2099" s="92"/>
      <c r="G2099" s="92"/>
      <c r="H2099" s="92"/>
    </row>
    <row r="2100" spans="1:8" ht="15.75">
      <c r="A2100" s="96">
        <v>6</v>
      </c>
      <c r="B2100" s="97">
        <v>42583</v>
      </c>
      <c r="C2100" s="92">
        <v>890</v>
      </c>
      <c r="D2100" s="113">
        <v>28390</v>
      </c>
      <c r="E2100" s="92">
        <v>1979</v>
      </c>
      <c r="F2100" s="92"/>
      <c r="G2100" s="92">
        <v>1192</v>
      </c>
      <c r="H2100" s="92"/>
    </row>
    <row r="2101" spans="1:8" ht="15.75">
      <c r="A2101" s="96"/>
      <c r="B2101" s="92"/>
      <c r="C2101" s="92"/>
      <c r="D2101" s="92"/>
      <c r="E2101" s="92"/>
      <c r="F2101" s="92"/>
      <c r="G2101" s="92"/>
      <c r="H2101" s="92"/>
    </row>
    <row r="2102" spans="1:8" ht="15.75">
      <c r="A2102" s="96">
        <v>7</v>
      </c>
      <c r="B2102" s="97">
        <v>42614</v>
      </c>
      <c r="C2102" s="92">
        <v>890</v>
      </c>
      <c r="D2102" s="113">
        <v>28390</v>
      </c>
      <c r="E2102" s="92">
        <v>1979</v>
      </c>
      <c r="F2102" s="92"/>
      <c r="G2102" s="92">
        <v>1192</v>
      </c>
      <c r="H2102" s="92"/>
    </row>
    <row r="2103" spans="1:8" ht="15.75">
      <c r="A2103" s="96"/>
      <c r="B2103" s="92"/>
      <c r="C2103" s="81"/>
      <c r="D2103" s="92"/>
      <c r="E2103" s="92"/>
      <c r="F2103" s="92"/>
      <c r="G2103" s="92"/>
      <c r="H2103" s="92"/>
    </row>
    <row r="2104" spans="1:8" ht="15.75">
      <c r="A2104" s="96">
        <v>8</v>
      </c>
      <c r="B2104" s="97">
        <v>42644</v>
      </c>
      <c r="C2104" s="92">
        <v>890</v>
      </c>
      <c r="D2104" s="113">
        <v>28390</v>
      </c>
      <c r="E2104" s="92">
        <v>1979</v>
      </c>
      <c r="F2104" s="92"/>
      <c r="G2104" s="92">
        <v>1192</v>
      </c>
      <c r="H2104" s="92"/>
    </row>
    <row r="2105" spans="1:8" ht="15.75">
      <c r="A2105" s="96"/>
      <c r="B2105" s="92"/>
      <c r="C2105" s="92"/>
      <c r="D2105" s="92"/>
      <c r="E2105" s="92"/>
      <c r="F2105" s="92"/>
      <c r="G2105" s="92"/>
      <c r="H2105" s="92"/>
    </row>
    <row r="2106" spans="1:8" ht="15.75">
      <c r="A2106" s="96">
        <v>9</v>
      </c>
      <c r="B2106" s="97">
        <v>42675</v>
      </c>
      <c r="C2106" s="92">
        <v>890</v>
      </c>
      <c r="D2106" s="113">
        <v>28390</v>
      </c>
      <c r="E2106" s="92">
        <v>1979</v>
      </c>
      <c r="F2106" s="92"/>
      <c r="G2106" s="92">
        <v>1192</v>
      </c>
      <c r="H2106" s="92"/>
    </row>
    <row r="2107" spans="1:8" ht="15.75">
      <c r="A2107" s="96"/>
      <c r="B2107" s="92"/>
      <c r="C2107" s="81"/>
      <c r="D2107" s="92"/>
      <c r="E2107" s="92"/>
      <c r="F2107" s="92"/>
      <c r="G2107" s="92"/>
      <c r="H2107" s="92"/>
    </row>
    <row r="2108" spans="1:8" ht="15.75">
      <c r="A2108" s="96">
        <v>10</v>
      </c>
      <c r="B2108" s="97">
        <v>42705</v>
      </c>
      <c r="C2108" s="92">
        <v>890</v>
      </c>
      <c r="D2108" s="113">
        <v>28390</v>
      </c>
      <c r="E2108" s="92">
        <v>1979</v>
      </c>
      <c r="F2108" s="92"/>
      <c r="G2108" s="92">
        <v>1192</v>
      </c>
      <c r="H2108" s="92"/>
    </row>
    <row r="2109" spans="1:8" ht="15.75">
      <c r="A2109" s="96"/>
      <c r="B2109" s="92"/>
      <c r="C2109" s="92"/>
      <c r="D2109" s="92"/>
      <c r="E2109" s="92"/>
      <c r="F2109" s="92"/>
      <c r="G2109" s="92"/>
      <c r="H2109" s="92"/>
    </row>
    <row r="2110" spans="1:8" ht="15.75">
      <c r="A2110" s="96">
        <v>11</v>
      </c>
      <c r="B2110" s="97">
        <v>42736</v>
      </c>
      <c r="C2110" s="92">
        <v>890</v>
      </c>
      <c r="D2110" s="92">
        <v>29224</v>
      </c>
      <c r="E2110" s="92">
        <v>1979</v>
      </c>
      <c r="F2110" s="92"/>
      <c r="G2110" s="92">
        <v>1500</v>
      </c>
      <c r="H2110" s="92">
        <v>1050</v>
      </c>
    </row>
    <row r="2111" spans="1:8" ht="15.75">
      <c r="A2111" s="96"/>
      <c r="B2111" s="92"/>
      <c r="C2111" s="81"/>
      <c r="D2111" s="92"/>
      <c r="E2111" s="92"/>
      <c r="F2111" s="92"/>
      <c r="G2111" s="92"/>
      <c r="H2111" s="92"/>
    </row>
    <row r="2112" spans="1:8" ht="15.75">
      <c r="A2112" s="96">
        <v>12</v>
      </c>
      <c r="B2112" s="97">
        <v>42767</v>
      </c>
      <c r="C2112" s="92">
        <v>890</v>
      </c>
      <c r="D2112" s="92">
        <v>29224</v>
      </c>
      <c r="E2112" s="92">
        <v>1979</v>
      </c>
      <c r="F2112" s="92"/>
      <c r="G2112" s="92">
        <v>1500</v>
      </c>
      <c r="H2112" s="92"/>
    </row>
    <row r="2113" spans="1:8" ht="15.75">
      <c r="A2113" s="96"/>
      <c r="B2113" s="92"/>
      <c r="C2113" s="92"/>
      <c r="D2113" s="92"/>
      <c r="E2113" s="92"/>
      <c r="F2113" s="92"/>
      <c r="G2113" s="92"/>
      <c r="H2113" s="92"/>
    </row>
    <row r="2114" spans="1:8" ht="15.75">
      <c r="A2114" s="96"/>
      <c r="B2114" s="98" t="s">
        <v>107</v>
      </c>
      <c r="C2114" s="98">
        <v>9905</v>
      </c>
      <c r="D2114" s="98">
        <v>335340</v>
      </c>
      <c r="E2114" s="98">
        <v>23745</v>
      </c>
      <c r="F2114" s="98"/>
      <c r="G2114" s="98">
        <v>14780</v>
      </c>
      <c r="H2114" s="98">
        <v>2100</v>
      </c>
    </row>
    <row r="2115" spans="1:8" ht="15.75">
      <c r="A2115" s="96"/>
      <c r="B2115" s="98"/>
      <c r="C2115" s="92"/>
      <c r="D2115" s="92"/>
      <c r="E2115" s="92"/>
      <c r="F2115" s="92"/>
      <c r="G2115" s="92"/>
      <c r="H2115" s="92"/>
    </row>
    <row r="2116" spans="1:8" ht="25.5">
      <c r="A2116" s="96"/>
      <c r="B2116" s="99" t="s">
        <v>470</v>
      </c>
      <c r="C2116" s="92"/>
      <c r="D2116" s="92"/>
      <c r="E2116" s="92"/>
      <c r="F2116" s="92"/>
      <c r="G2116" s="92"/>
      <c r="H2116" s="92"/>
    </row>
    <row r="2117" spans="1:8" ht="15.75">
      <c r="A2117" s="96"/>
      <c r="B2117" s="100" t="s">
        <v>436</v>
      </c>
      <c r="C2117" s="92"/>
      <c r="D2117" s="92"/>
      <c r="E2117" s="92"/>
      <c r="F2117" s="92"/>
      <c r="G2117" s="92"/>
      <c r="H2117" s="92"/>
    </row>
    <row r="2118" spans="1:8" ht="15.75">
      <c r="A2118" s="96"/>
      <c r="B2118" s="100" t="s">
        <v>107</v>
      </c>
      <c r="C2118" s="92"/>
      <c r="D2118" s="98">
        <v>0</v>
      </c>
      <c r="E2118" s="98"/>
      <c r="F2118" s="98"/>
      <c r="G2118" s="98"/>
      <c r="H2118" s="98"/>
    </row>
    <row r="2119" spans="1:8" ht="31.5">
      <c r="A2119" s="96"/>
      <c r="B2119" s="101" t="s">
        <v>143</v>
      </c>
      <c r="C2119" s="98">
        <v>9905</v>
      </c>
      <c r="D2119" s="98">
        <v>335340</v>
      </c>
      <c r="E2119" s="128">
        <v>23745</v>
      </c>
      <c r="F2119" s="98"/>
      <c r="G2119" s="98">
        <v>14780</v>
      </c>
      <c r="H2119" s="98">
        <v>2100</v>
      </c>
    </row>
    <row r="2120" spans="1:8" ht="15.75">
      <c r="A2120" s="102"/>
      <c r="B2120" s="103"/>
      <c r="C2120" s="105"/>
      <c r="D2120" s="105"/>
      <c r="E2120" s="105"/>
      <c r="F2120" s="105"/>
      <c r="G2120" s="105"/>
      <c r="H2120" s="105"/>
    </row>
    <row r="2121" spans="1:8" ht="15.75">
      <c r="A2121" s="102"/>
      <c r="B2121" s="103"/>
      <c r="C2121" s="105"/>
      <c r="D2121" s="104"/>
      <c r="E2121" s="105"/>
      <c r="F2121" s="104"/>
      <c r="G2121" s="104"/>
      <c r="H2121" s="105"/>
    </row>
    <row r="2122" spans="1:8" ht="15.75">
      <c r="A2122" s="102"/>
      <c r="B2122" s="103"/>
      <c r="C2122" s="104"/>
      <c r="D2122" s="104"/>
      <c r="E2122" s="104"/>
      <c r="F2122" s="104"/>
      <c r="G2122" s="104"/>
      <c r="H2122" s="104"/>
    </row>
    <row r="2127" spans="1:8" ht="18.75">
      <c r="A2127" s="93" t="s">
        <v>443</v>
      </c>
    </row>
    <row r="2128" spans="1:8" ht="15.75">
      <c r="A2128" s="94"/>
    </row>
    <row r="2129" spans="1:8" ht="31.5">
      <c r="A2129" s="95" t="s">
        <v>393</v>
      </c>
      <c r="B2129" s="95" t="s">
        <v>394</v>
      </c>
      <c r="C2129" s="95" t="s">
        <v>5</v>
      </c>
      <c r="D2129" s="95" t="s">
        <v>395</v>
      </c>
      <c r="E2129" s="95" t="s">
        <v>7</v>
      </c>
      <c r="F2129" s="95" t="s">
        <v>8</v>
      </c>
      <c r="G2129" s="95" t="s">
        <v>396</v>
      </c>
      <c r="H2129" s="95" t="s">
        <v>397</v>
      </c>
    </row>
    <row r="2130" spans="1:8" ht="15.75">
      <c r="A2130" s="92"/>
      <c r="B2130" s="92"/>
      <c r="C2130" s="92"/>
      <c r="D2130" s="92"/>
      <c r="E2130" s="92"/>
      <c r="F2130" s="92"/>
      <c r="G2130" s="92"/>
      <c r="H2130" s="92"/>
    </row>
    <row r="2131" spans="1:8" ht="15.75">
      <c r="A2131" s="96">
        <v>1</v>
      </c>
      <c r="B2131" s="97">
        <v>42430</v>
      </c>
      <c r="C2131" s="92">
        <v>735</v>
      </c>
      <c r="D2131" s="113">
        <v>26153</v>
      </c>
      <c r="E2131" s="92">
        <v>4952</v>
      </c>
      <c r="F2131" s="92"/>
      <c r="G2131" s="92">
        <v>2314</v>
      </c>
      <c r="H2131" s="92"/>
    </row>
    <row r="2132" spans="1:8" ht="15.75">
      <c r="A2132" s="96"/>
      <c r="B2132" s="92"/>
      <c r="C2132" s="81"/>
      <c r="D2132" s="81"/>
      <c r="E2132" s="92"/>
      <c r="F2132" s="92"/>
      <c r="G2132" s="92"/>
      <c r="H2132" s="92"/>
    </row>
    <row r="2133" spans="1:8" ht="15.75">
      <c r="A2133" s="96">
        <v>2</v>
      </c>
      <c r="B2133" s="97">
        <v>42461</v>
      </c>
      <c r="C2133" s="92">
        <v>735</v>
      </c>
      <c r="D2133" s="113">
        <v>26153</v>
      </c>
      <c r="E2133" s="92">
        <v>4952</v>
      </c>
      <c r="F2133" s="92"/>
      <c r="G2133" s="92">
        <v>2314</v>
      </c>
      <c r="H2133" s="92"/>
    </row>
    <row r="2134" spans="1:8" ht="15.75">
      <c r="A2134" s="96"/>
      <c r="B2134" s="92"/>
      <c r="C2134" s="92"/>
      <c r="D2134" s="92"/>
      <c r="E2134" s="92"/>
      <c r="F2134" s="92"/>
      <c r="G2134" s="92"/>
      <c r="H2134" s="92"/>
    </row>
    <row r="2135" spans="1:8" ht="15.75">
      <c r="A2135" s="96">
        <v>3</v>
      </c>
      <c r="B2135" s="97">
        <v>42491</v>
      </c>
      <c r="C2135" s="92">
        <v>735</v>
      </c>
      <c r="D2135" s="113">
        <v>26153</v>
      </c>
      <c r="E2135" s="92">
        <v>4952</v>
      </c>
      <c r="F2135" s="92"/>
      <c r="G2135" s="92">
        <v>2314</v>
      </c>
      <c r="H2135" s="92"/>
    </row>
    <row r="2136" spans="1:8" ht="15.75">
      <c r="A2136" s="96"/>
      <c r="B2136" s="92"/>
      <c r="C2136" s="81"/>
      <c r="D2136" s="81"/>
      <c r="E2136" s="92"/>
      <c r="F2136" s="92"/>
      <c r="G2136" s="92"/>
      <c r="H2136" s="92"/>
    </row>
    <row r="2137" spans="1:8" ht="15.75">
      <c r="A2137" s="96">
        <v>4</v>
      </c>
      <c r="B2137" s="97">
        <v>42522</v>
      </c>
      <c r="C2137" s="92">
        <v>735</v>
      </c>
      <c r="D2137" s="113">
        <v>26848</v>
      </c>
      <c r="E2137" s="92">
        <v>4952</v>
      </c>
      <c r="F2137" s="92"/>
      <c r="G2137" s="92">
        <v>2314</v>
      </c>
      <c r="H2137" s="92"/>
    </row>
    <row r="2138" spans="1:8" ht="15.75">
      <c r="A2138" s="96"/>
      <c r="B2138" s="92"/>
      <c r="C2138" s="92"/>
      <c r="D2138" s="92"/>
      <c r="E2138" s="92"/>
      <c r="F2138" s="92"/>
      <c r="G2138" s="92"/>
      <c r="H2138" s="92"/>
    </row>
    <row r="2139" spans="1:8" ht="15.75">
      <c r="A2139" s="96">
        <v>5</v>
      </c>
      <c r="B2139" s="97">
        <v>42552</v>
      </c>
      <c r="C2139" s="92">
        <v>735</v>
      </c>
      <c r="D2139" s="113">
        <v>27635</v>
      </c>
      <c r="E2139" s="92">
        <v>4952</v>
      </c>
      <c r="F2139" s="92"/>
      <c r="G2139" s="92">
        <v>2384</v>
      </c>
      <c r="H2139" s="92">
        <v>1050</v>
      </c>
    </row>
    <row r="2140" spans="1:8" ht="15.75">
      <c r="A2140" s="96"/>
      <c r="B2140" s="92"/>
      <c r="C2140" s="81"/>
      <c r="E2140" s="92"/>
      <c r="F2140" s="92"/>
      <c r="G2140" s="92"/>
      <c r="H2140" s="92"/>
    </row>
    <row r="2141" spans="1:8" ht="15.75">
      <c r="A2141" s="96">
        <v>6</v>
      </c>
      <c r="B2141" s="97">
        <v>42583</v>
      </c>
      <c r="C2141" s="92">
        <v>890</v>
      </c>
      <c r="D2141" s="113">
        <v>27790</v>
      </c>
      <c r="E2141" s="92">
        <v>4952</v>
      </c>
      <c r="F2141" s="92"/>
      <c r="G2141" s="92">
        <v>2384</v>
      </c>
      <c r="H2141" s="92"/>
    </row>
    <row r="2142" spans="1:8" ht="15.75">
      <c r="A2142" s="96"/>
      <c r="B2142" s="92"/>
      <c r="C2142" s="92"/>
      <c r="D2142" s="92"/>
      <c r="E2142" s="92"/>
      <c r="F2142" s="92"/>
      <c r="G2142" s="92"/>
      <c r="H2142" s="92"/>
    </row>
    <row r="2143" spans="1:8" ht="15.75">
      <c r="A2143" s="96">
        <v>7</v>
      </c>
      <c r="B2143" s="97">
        <v>42614</v>
      </c>
      <c r="C2143" s="92">
        <v>890</v>
      </c>
      <c r="D2143" s="113">
        <v>27790</v>
      </c>
      <c r="E2143" s="92">
        <v>4952</v>
      </c>
      <c r="F2143" s="92"/>
      <c r="G2143" s="92">
        <v>2384</v>
      </c>
      <c r="H2143" s="92"/>
    </row>
    <row r="2144" spans="1:8" ht="15.75">
      <c r="A2144" s="96"/>
      <c r="B2144" s="92"/>
      <c r="C2144" s="81"/>
      <c r="E2144" s="92"/>
      <c r="F2144" s="92"/>
      <c r="G2144" s="92"/>
      <c r="H2144" s="92"/>
    </row>
    <row r="2145" spans="1:8" ht="15.75">
      <c r="A2145" s="96">
        <v>8</v>
      </c>
      <c r="B2145" s="97">
        <v>42644</v>
      </c>
      <c r="C2145" s="92">
        <v>890</v>
      </c>
      <c r="D2145" s="113">
        <v>27790</v>
      </c>
      <c r="E2145" s="92">
        <v>4952</v>
      </c>
      <c r="F2145" s="92"/>
      <c r="G2145" s="92">
        <v>5960</v>
      </c>
      <c r="H2145" s="92"/>
    </row>
    <row r="2146" spans="1:8" ht="15.75">
      <c r="A2146" s="96"/>
      <c r="B2146" s="92"/>
      <c r="C2146" s="92"/>
      <c r="D2146" s="92"/>
      <c r="E2146" s="92"/>
      <c r="F2146" s="92"/>
      <c r="G2146" s="92"/>
      <c r="H2146" s="92"/>
    </row>
    <row r="2147" spans="1:8" ht="15.75">
      <c r="A2147" s="96">
        <v>9</v>
      </c>
      <c r="B2147" s="97">
        <v>42675</v>
      </c>
      <c r="C2147" s="92">
        <v>890</v>
      </c>
      <c r="D2147" s="113">
        <v>27790</v>
      </c>
      <c r="E2147" s="92">
        <v>4952</v>
      </c>
      <c r="F2147" s="92"/>
      <c r="G2147" s="92">
        <v>5960</v>
      </c>
      <c r="H2147" s="92"/>
    </row>
    <row r="2148" spans="1:8" ht="15.75">
      <c r="A2148" s="96"/>
      <c r="B2148" s="92"/>
      <c r="C2148" s="81"/>
      <c r="E2148" s="92"/>
      <c r="F2148" s="92"/>
      <c r="G2148" s="92"/>
      <c r="H2148" s="92"/>
    </row>
    <row r="2149" spans="1:8" ht="15.75">
      <c r="A2149" s="96">
        <v>10</v>
      </c>
      <c r="B2149" s="97">
        <v>42705</v>
      </c>
      <c r="C2149" s="92">
        <v>890</v>
      </c>
      <c r="D2149" s="113">
        <v>27790</v>
      </c>
      <c r="E2149" s="92">
        <v>4952</v>
      </c>
      <c r="F2149" s="92"/>
      <c r="G2149" s="92">
        <v>5960</v>
      </c>
      <c r="H2149" s="92"/>
    </row>
    <row r="2150" spans="1:8" ht="15.75">
      <c r="A2150" s="96"/>
      <c r="B2150" s="92"/>
      <c r="C2150" s="92"/>
      <c r="D2150" s="92"/>
      <c r="E2150" s="92"/>
      <c r="F2150" s="92"/>
      <c r="G2150" s="92"/>
      <c r="H2150" s="92"/>
    </row>
    <row r="2151" spans="1:8" ht="15.75">
      <c r="A2151" s="96">
        <v>11</v>
      </c>
      <c r="B2151" s="97">
        <v>42736</v>
      </c>
      <c r="C2151" s="92">
        <v>890</v>
      </c>
      <c r="D2151" s="113">
        <v>28624</v>
      </c>
      <c r="E2151" s="92">
        <v>4952</v>
      </c>
      <c r="F2151" s="92"/>
      <c r="G2151" s="92">
        <v>6000</v>
      </c>
      <c r="H2151" s="92">
        <v>1050</v>
      </c>
    </row>
    <row r="2152" spans="1:8" ht="15.75">
      <c r="A2152" s="96"/>
      <c r="B2152" s="92"/>
      <c r="C2152" s="81"/>
      <c r="E2152" s="92"/>
      <c r="F2152" s="92"/>
      <c r="G2152" s="92"/>
      <c r="H2152" s="92"/>
    </row>
    <row r="2153" spans="1:8" ht="15.75">
      <c r="A2153" s="96">
        <v>12</v>
      </c>
      <c r="B2153" s="97">
        <v>42767</v>
      </c>
      <c r="C2153" s="92">
        <v>890</v>
      </c>
      <c r="D2153" s="113">
        <v>28624</v>
      </c>
      <c r="E2153" s="92">
        <v>4952</v>
      </c>
      <c r="F2153" s="92"/>
      <c r="G2153" s="92">
        <v>6000</v>
      </c>
      <c r="H2153" s="92"/>
    </row>
    <row r="2154" spans="1:8" ht="15.75">
      <c r="A2154" s="96"/>
      <c r="B2154" s="92"/>
      <c r="C2154" s="92"/>
      <c r="D2154" s="92"/>
      <c r="E2154" s="92"/>
      <c r="F2154" s="92"/>
      <c r="G2154" s="92"/>
      <c r="H2154" s="92"/>
    </row>
    <row r="2155" spans="1:8" ht="15.75">
      <c r="A2155" s="96"/>
      <c r="B2155" s="98" t="s">
        <v>107</v>
      </c>
      <c r="C2155" s="98">
        <v>9905</v>
      </c>
      <c r="D2155" s="98">
        <v>329140</v>
      </c>
      <c r="E2155" s="98">
        <v>59424</v>
      </c>
      <c r="F2155" s="98"/>
      <c r="G2155" s="98">
        <v>46288</v>
      </c>
      <c r="H2155" s="98">
        <v>2100</v>
      </c>
    </row>
    <row r="2156" spans="1:8" ht="15.75">
      <c r="A2156" s="96"/>
      <c r="B2156" s="98"/>
      <c r="C2156" s="92"/>
      <c r="D2156" s="92"/>
      <c r="E2156" s="92"/>
      <c r="F2156" s="92"/>
      <c r="G2156" s="92"/>
      <c r="H2156" s="92"/>
    </row>
    <row r="2157" spans="1:8" ht="25.5">
      <c r="A2157" s="96"/>
      <c r="B2157" s="99" t="s">
        <v>470</v>
      </c>
      <c r="C2157" s="92"/>
      <c r="D2157" s="92"/>
      <c r="E2157" s="92"/>
      <c r="F2157" s="92"/>
      <c r="G2157" s="92"/>
      <c r="H2157" s="92"/>
    </row>
    <row r="2158" spans="1:8" ht="15.75">
      <c r="A2158" s="96"/>
      <c r="B2158" s="100" t="s">
        <v>436</v>
      </c>
      <c r="C2158" s="92"/>
      <c r="D2158" s="92">
        <v>6908</v>
      </c>
      <c r="E2158" s="92"/>
      <c r="F2158" s="92"/>
      <c r="G2158" s="92">
        <v>5181</v>
      </c>
      <c r="H2158" s="92"/>
    </row>
    <row r="2159" spans="1:8" ht="15.75">
      <c r="A2159" s="96"/>
      <c r="B2159" s="100" t="s">
        <v>107</v>
      </c>
      <c r="C2159" s="92"/>
      <c r="D2159" s="98">
        <v>6908</v>
      </c>
      <c r="E2159" s="98"/>
      <c r="F2159" s="98"/>
      <c r="G2159" s="98">
        <v>5181</v>
      </c>
      <c r="H2159" s="98"/>
    </row>
    <row r="2160" spans="1:8" ht="31.5">
      <c r="A2160" s="96"/>
      <c r="B2160" s="101" t="s">
        <v>143</v>
      </c>
      <c r="C2160" s="98">
        <v>9905</v>
      </c>
      <c r="D2160" s="98">
        <v>336048</v>
      </c>
      <c r="E2160" s="128">
        <v>59424</v>
      </c>
      <c r="F2160" s="98"/>
      <c r="G2160" s="98">
        <v>51469</v>
      </c>
      <c r="H2160" s="98">
        <v>2100</v>
      </c>
    </row>
    <row r="2161" spans="1:8" ht="15.75">
      <c r="A2161" s="102"/>
      <c r="B2161" s="103"/>
      <c r="C2161" s="105"/>
      <c r="D2161" s="105"/>
      <c r="E2161" s="105"/>
      <c r="F2161" s="105"/>
      <c r="G2161" s="105"/>
      <c r="H2161" s="105"/>
    </row>
    <row r="2162" spans="1:8" ht="15.75">
      <c r="A2162" s="102"/>
      <c r="B2162" s="103"/>
      <c r="C2162" s="105"/>
      <c r="D2162" s="104"/>
      <c r="E2162" s="105"/>
      <c r="F2162" s="104"/>
      <c r="G2162" s="104"/>
      <c r="H2162" s="105"/>
    </row>
    <row r="2163" spans="1:8" ht="15.75">
      <c r="A2163" s="102"/>
      <c r="B2163" s="103"/>
      <c r="C2163" s="104"/>
      <c r="D2163" s="104"/>
      <c r="E2163" s="104"/>
      <c r="F2163" s="104"/>
      <c r="G2163" s="104"/>
      <c r="H2163" s="104"/>
    </row>
    <row r="2167" spans="1:8" ht="18.75">
      <c r="A2167" s="93" t="s">
        <v>475</v>
      </c>
    </row>
    <row r="2168" spans="1:8" ht="15.75">
      <c r="A2168" s="94"/>
    </row>
    <row r="2169" spans="1:8" ht="31.5">
      <c r="A2169" s="95" t="s">
        <v>393</v>
      </c>
      <c r="B2169" s="95" t="s">
        <v>394</v>
      </c>
      <c r="C2169" s="95" t="s">
        <v>5</v>
      </c>
      <c r="D2169" s="95" t="s">
        <v>395</v>
      </c>
      <c r="E2169" s="95" t="s">
        <v>7</v>
      </c>
      <c r="F2169" s="95" t="s">
        <v>8</v>
      </c>
      <c r="G2169" s="95" t="s">
        <v>476</v>
      </c>
      <c r="H2169" s="95" t="s">
        <v>397</v>
      </c>
    </row>
    <row r="2170" spans="1:8" ht="15.75">
      <c r="A2170" s="92"/>
      <c r="B2170" s="92"/>
      <c r="C2170" s="92"/>
      <c r="D2170" s="92"/>
      <c r="E2170" s="92"/>
      <c r="F2170" s="92"/>
      <c r="G2170" s="92"/>
      <c r="H2170" s="92"/>
    </row>
    <row r="2171" spans="1:8" ht="15.75">
      <c r="A2171" s="96">
        <v>1</v>
      </c>
      <c r="B2171" s="97">
        <v>42430</v>
      </c>
      <c r="C2171" s="92">
        <v>580</v>
      </c>
      <c r="D2171" s="113">
        <v>20348</v>
      </c>
      <c r="E2171" s="92"/>
      <c r="F2171" s="92"/>
      <c r="G2171" s="92"/>
      <c r="H2171" s="92"/>
    </row>
    <row r="2172" spans="1:8" ht="15.75">
      <c r="A2172" s="96"/>
      <c r="B2172" s="92"/>
      <c r="C2172" s="81"/>
      <c r="D2172" s="81"/>
      <c r="E2172" s="92"/>
      <c r="F2172" s="92"/>
      <c r="G2172" s="92"/>
      <c r="H2172" s="92"/>
    </row>
    <row r="2173" spans="1:8" ht="15.75">
      <c r="A2173" s="96">
        <v>2</v>
      </c>
      <c r="B2173" s="97">
        <v>42461</v>
      </c>
      <c r="C2173" s="92">
        <v>580</v>
      </c>
      <c r="D2173" s="113">
        <v>20348</v>
      </c>
      <c r="E2173" s="92"/>
      <c r="F2173" s="92"/>
      <c r="G2173" s="92"/>
      <c r="H2173" s="92"/>
    </row>
    <row r="2174" spans="1:8" ht="15.75">
      <c r="A2174" s="96"/>
      <c r="B2174" s="92"/>
      <c r="C2174" s="92"/>
      <c r="D2174" s="92"/>
      <c r="E2174" s="92"/>
      <c r="F2174" s="92"/>
      <c r="G2174" s="92"/>
      <c r="H2174" s="92"/>
    </row>
    <row r="2175" spans="1:8" ht="15.75">
      <c r="A2175" s="96">
        <v>3</v>
      </c>
      <c r="B2175" s="97">
        <v>42491</v>
      </c>
      <c r="C2175" s="92">
        <v>580</v>
      </c>
      <c r="D2175" s="113">
        <v>20348</v>
      </c>
      <c r="E2175" s="92"/>
      <c r="F2175" s="92"/>
      <c r="G2175" s="92"/>
      <c r="H2175" s="92"/>
    </row>
    <row r="2176" spans="1:8" ht="15.75">
      <c r="A2176" s="96"/>
      <c r="B2176" s="92"/>
      <c r="C2176" s="81"/>
      <c r="D2176" s="81"/>
      <c r="E2176" s="92"/>
      <c r="F2176" s="92"/>
      <c r="G2176" s="92"/>
      <c r="H2176" s="92"/>
    </row>
    <row r="2177" spans="1:8" ht="15.75">
      <c r="A2177" s="96">
        <v>4</v>
      </c>
      <c r="B2177" s="97">
        <v>42522</v>
      </c>
      <c r="C2177" s="92">
        <v>580</v>
      </c>
      <c r="D2177" s="113">
        <v>20888</v>
      </c>
      <c r="E2177" s="92"/>
      <c r="F2177" s="92"/>
      <c r="G2177" s="92"/>
      <c r="H2177" s="92"/>
    </row>
    <row r="2178" spans="1:8" ht="15.75">
      <c r="A2178" s="96"/>
      <c r="B2178" s="92"/>
      <c r="C2178" s="92"/>
      <c r="D2178" s="92"/>
      <c r="E2178" s="92"/>
      <c r="F2178" s="92"/>
      <c r="G2178" s="92"/>
      <c r="H2178" s="92"/>
    </row>
    <row r="2179" spans="1:8" ht="15.75">
      <c r="A2179" s="96">
        <v>5</v>
      </c>
      <c r="B2179" s="97">
        <v>42552</v>
      </c>
      <c r="C2179" s="92">
        <v>580</v>
      </c>
      <c r="D2179" s="113">
        <v>21495</v>
      </c>
      <c r="E2179" s="92"/>
      <c r="F2179" s="92"/>
      <c r="G2179" s="92"/>
      <c r="H2179" s="92">
        <v>1050</v>
      </c>
    </row>
    <row r="2180" spans="1:8" ht="15.75">
      <c r="A2180" s="96"/>
      <c r="B2180" s="92"/>
      <c r="C2180" s="81"/>
      <c r="E2180" s="92"/>
      <c r="F2180" s="92"/>
      <c r="G2180" s="92"/>
      <c r="H2180" s="92"/>
    </row>
    <row r="2181" spans="1:8" ht="15.75">
      <c r="A2181" s="96">
        <v>6</v>
      </c>
      <c r="B2181" s="97">
        <v>42583</v>
      </c>
      <c r="C2181" s="92">
        <v>700</v>
      </c>
      <c r="D2181" s="113">
        <v>21615</v>
      </c>
      <c r="E2181" s="92"/>
      <c r="F2181" s="92"/>
      <c r="G2181" s="92"/>
      <c r="H2181" s="92"/>
    </row>
    <row r="2182" spans="1:8" ht="15.75">
      <c r="A2182" s="96"/>
      <c r="B2182" s="92"/>
      <c r="C2182" s="92"/>
      <c r="D2182" s="92"/>
      <c r="E2182" s="92"/>
      <c r="F2182" s="92"/>
      <c r="G2182" s="92"/>
      <c r="H2182" s="92"/>
    </row>
    <row r="2183" spans="1:8" ht="15.75">
      <c r="A2183" s="96">
        <v>7</v>
      </c>
      <c r="B2183" s="97">
        <v>42614</v>
      </c>
      <c r="C2183" s="92">
        <v>700</v>
      </c>
      <c r="D2183" s="113">
        <v>21615</v>
      </c>
      <c r="E2183" s="92"/>
      <c r="F2183" s="92"/>
      <c r="G2183" s="92"/>
      <c r="H2183" s="92"/>
    </row>
    <row r="2184" spans="1:8" ht="15.75">
      <c r="A2184" s="96"/>
      <c r="B2184" s="92"/>
      <c r="C2184" s="81"/>
      <c r="E2184" s="92"/>
      <c r="F2184" s="92"/>
      <c r="G2184" s="92"/>
      <c r="H2184" s="92"/>
    </row>
    <row r="2185" spans="1:8" ht="15.75">
      <c r="A2185" s="96">
        <v>8</v>
      </c>
      <c r="B2185" s="97">
        <v>42644</v>
      </c>
      <c r="C2185" s="92">
        <v>700</v>
      </c>
      <c r="D2185" s="113">
        <v>21615</v>
      </c>
      <c r="E2185" s="92"/>
      <c r="F2185" s="92"/>
      <c r="G2185" s="92"/>
      <c r="H2185" s="92"/>
    </row>
    <row r="2186" spans="1:8" ht="15.75">
      <c r="A2186" s="96"/>
      <c r="B2186" s="92"/>
      <c r="C2186" s="92"/>
      <c r="D2186" s="92"/>
      <c r="E2186" s="92"/>
      <c r="F2186" s="92"/>
      <c r="G2186" s="92"/>
      <c r="H2186" s="92"/>
    </row>
    <row r="2187" spans="1:8" ht="15.75">
      <c r="A2187" s="96">
        <v>9</v>
      </c>
      <c r="B2187" s="97">
        <v>42675</v>
      </c>
      <c r="C2187" s="92">
        <v>700</v>
      </c>
      <c r="D2187" s="113">
        <v>21615</v>
      </c>
      <c r="E2187" s="92"/>
      <c r="F2187" s="92"/>
      <c r="G2187" s="92"/>
      <c r="H2187" s="92"/>
    </row>
    <row r="2188" spans="1:8" ht="15.75">
      <c r="A2188" s="96"/>
      <c r="B2188" s="92"/>
      <c r="C2188" s="81"/>
      <c r="E2188" s="92"/>
      <c r="F2188" s="92"/>
      <c r="G2188" s="92"/>
      <c r="H2188" s="92"/>
    </row>
    <row r="2189" spans="1:8" ht="15.75">
      <c r="A2189" s="96">
        <v>10</v>
      </c>
      <c r="B2189" s="97">
        <v>42705</v>
      </c>
      <c r="C2189" s="92">
        <v>700</v>
      </c>
      <c r="D2189" s="113">
        <v>21615</v>
      </c>
      <c r="E2189" s="92"/>
      <c r="F2189" s="92"/>
      <c r="G2189" s="92"/>
      <c r="H2189" s="92"/>
    </row>
    <row r="2190" spans="1:8" ht="15.75">
      <c r="A2190" s="96"/>
      <c r="B2190" s="92"/>
      <c r="C2190" s="92"/>
      <c r="D2190" s="92"/>
      <c r="E2190" s="92"/>
      <c r="F2190" s="92"/>
      <c r="G2190" s="92"/>
      <c r="H2190" s="92"/>
    </row>
    <row r="2191" spans="1:8" ht="15.75">
      <c r="A2191" s="96">
        <v>11</v>
      </c>
      <c r="B2191" s="97">
        <v>42736</v>
      </c>
      <c r="C2191" s="92">
        <v>700</v>
      </c>
      <c r="D2191" s="92">
        <v>22263</v>
      </c>
      <c r="E2191" s="92"/>
      <c r="F2191" s="92"/>
      <c r="G2191" s="92"/>
      <c r="H2191" s="92">
        <v>1050</v>
      </c>
    </row>
    <row r="2192" spans="1:8" ht="15.75">
      <c r="A2192" s="96"/>
      <c r="B2192" s="92"/>
      <c r="C2192" s="81"/>
      <c r="D2192" s="92"/>
      <c r="E2192" s="92"/>
      <c r="F2192" s="92"/>
      <c r="G2192" s="92"/>
      <c r="H2192" s="92"/>
    </row>
    <row r="2193" spans="1:8" ht="15.75">
      <c r="A2193" s="96">
        <v>12</v>
      </c>
      <c r="B2193" s="97">
        <v>42767</v>
      </c>
      <c r="C2193" s="92">
        <v>700</v>
      </c>
      <c r="D2193" s="92">
        <v>22263</v>
      </c>
      <c r="E2193" s="92"/>
      <c r="F2193" s="92"/>
      <c r="G2193" s="92"/>
      <c r="H2193" s="92"/>
    </row>
    <row r="2194" spans="1:8" ht="15.75">
      <c r="A2194" s="96"/>
      <c r="B2194" s="92"/>
      <c r="C2194" s="92"/>
      <c r="D2194" s="92"/>
      <c r="E2194" s="92"/>
      <c r="F2194" s="92"/>
      <c r="G2194" s="92"/>
      <c r="H2194" s="92"/>
    </row>
    <row r="2195" spans="1:8" ht="15.75">
      <c r="A2195" s="96"/>
      <c r="B2195" s="98" t="s">
        <v>107</v>
      </c>
      <c r="C2195" s="98">
        <v>7800</v>
      </c>
      <c r="D2195" s="98">
        <v>256028</v>
      </c>
      <c r="E2195" s="98">
        <v>0</v>
      </c>
      <c r="F2195" s="98"/>
      <c r="G2195" s="98">
        <v>0</v>
      </c>
      <c r="H2195" s="98">
        <v>2100</v>
      </c>
    </row>
    <row r="2196" spans="1:8" ht="15.75">
      <c r="A2196" s="96"/>
      <c r="B2196" s="98"/>
      <c r="C2196" s="92"/>
      <c r="D2196" s="92"/>
      <c r="E2196" s="92"/>
      <c r="F2196" s="92"/>
      <c r="G2196" s="92"/>
      <c r="H2196" s="92"/>
    </row>
    <row r="2197" spans="1:8" ht="25.5">
      <c r="A2197" s="96"/>
      <c r="B2197" s="99" t="s">
        <v>470</v>
      </c>
      <c r="C2197" s="92"/>
      <c r="D2197" s="92"/>
      <c r="E2197" s="92"/>
      <c r="F2197" s="92"/>
      <c r="G2197" s="92"/>
      <c r="H2197" s="92"/>
    </row>
    <row r="2198" spans="1:8" ht="15.75">
      <c r="A2198" s="96"/>
      <c r="B2198" s="100" t="s">
        <v>436</v>
      </c>
      <c r="C2198" s="92"/>
      <c r="D2198" s="92">
        <v>6908</v>
      </c>
      <c r="E2198" s="92"/>
      <c r="F2198" s="92"/>
      <c r="G2198" s="92">
        <v>5181</v>
      </c>
      <c r="H2198" s="92"/>
    </row>
    <row r="2199" spans="1:8" ht="15.75">
      <c r="A2199" s="96"/>
      <c r="B2199" s="100" t="s">
        <v>107</v>
      </c>
      <c r="C2199" s="92"/>
      <c r="D2199" s="98">
        <v>6908</v>
      </c>
      <c r="E2199" s="98"/>
      <c r="F2199" s="98"/>
      <c r="G2199" s="98">
        <v>5181</v>
      </c>
      <c r="H2199" s="98"/>
    </row>
    <row r="2200" spans="1:8" ht="31.5">
      <c r="A2200" s="96"/>
      <c r="B2200" s="101" t="s">
        <v>143</v>
      </c>
      <c r="C2200" s="98">
        <v>7800</v>
      </c>
      <c r="D2200" s="98">
        <v>262936</v>
      </c>
      <c r="E2200" s="128"/>
      <c r="F2200" s="98"/>
      <c r="G2200" s="98">
        <v>5181</v>
      </c>
      <c r="H2200" s="98">
        <v>2100</v>
      </c>
    </row>
    <row r="2207" spans="1:8" ht="18.75">
      <c r="A2207" s="93" t="s">
        <v>478</v>
      </c>
    </row>
    <row r="2208" spans="1:8" ht="15.75">
      <c r="A2208" s="94"/>
    </row>
    <row r="2209" spans="1:8" ht="31.5">
      <c r="A2209" s="95" t="s">
        <v>393</v>
      </c>
      <c r="B2209" s="95" t="s">
        <v>394</v>
      </c>
      <c r="C2209" s="95" t="s">
        <v>5</v>
      </c>
      <c r="D2209" s="95" t="s">
        <v>395</v>
      </c>
      <c r="E2209" s="95" t="s">
        <v>7</v>
      </c>
      <c r="F2209" s="95" t="s">
        <v>8</v>
      </c>
      <c r="G2209" s="95" t="s">
        <v>396</v>
      </c>
      <c r="H2209" s="95" t="s">
        <v>397</v>
      </c>
    </row>
    <row r="2210" spans="1:8" ht="15.75">
      <c r="A2210" s="92"/>
      <c r="B2210" s="92"/>
      <c r="C2210" s="92"/>
      <c r="D2210" s="92"/>
      <c r="E2210" s="92"/>
      <c r="F2210" s="92"/>
      <c r="G2210" s="92"/>
      <c r="H2210" s="92"/>
    </row>
    <row r="2211" spans="1:8" ht="15.75">
      <c r="A2211" s="96">
        <v>1</v>
      </c>
      <c r="B2211" s="97">
        <v>42430</v>
      </c>
      <c r="C2211" s="92">
        <v>580</v>
      </c>
      <c r="D2211" s="113">
        <v>22420</v>
      </c>
      <c r="E2211" s="92"/>
      <c r="F2211" s="92"/>
      <c r="G2211" s="92">
        <v>3936</v>
      </c>
      <c r="H2211" s="92"/>
    </row>
    <row r="2212" spans="1:8" ht="15.75">
      <c r="A2212" s="96"/>
      <c r="B2212" s="92"/>
      <c r="C2212" s="81"/>
      <c r="D2212" s="81"/>
      <c r="E2212" s="92"/>
      <c r="F2212" s="92"/>
      <c r="G2212" s="92"/>
      <c r="H2212" s="92"/>
    </row>
    <row r="2213" spans="1:8" ht="15.75">
      <c r="A2213" s="96">
        <v>2</v>
      </c>
      <c r="B2213" s="97">
        <v>42461</v>
      </c>
      <c r="C2213" s="92">
        <v>580</v>
      </c>
      <c r="D2213" s="113">
        <v>22420</v>
      </c>
      <c r="E2213" s="92"/>
      <c r="F2213" s="92"/>
      <c r="G2213" s="92">
        <v>3936</v>
      </c>
      <c r="H2213" s="92"/>
    </row>
    <row r="2214" spans="1:8" ht="15.75">
      <c r="A2214" s="96"/>
      <c r="B2214" s="92"/>
      <c r="C2214" s="92"/>
      <c r="D2214" s="92"/>
      <c r="E2214" s="92"/>
      <c r="F2214" s="92"/>
      <c r="G2214" s="92"/>
      <c r="H2214" s="92"/>
    </row>
    <row r="2215" spans="1:8" ht="15.75">
      <c r="A2215" s="96">
        <v>3</v>
      </c>
      <c r="B2215" s="97">
        <v>42491</v>
      </c>
      <c r="C2215" s="92">
        <v>580</v>
      </c>
      <c r="D2215" s="113">
        <v>22420</v>
      </c>
      <c r="E2215" s="92"/>
      <c r="F2215" s="92"/>
      <c r="G2215" s="92">
        <v>3936</v>
      </c>
      <c r="H2215" s="92"/>
    </row>
    <row r="2216" spans="1:8" ht="15.75">
      <c r="A2216" s="96"/>
      <c r="B2216" s="92"/>
      <c r="C2216" s="81"/>
      <c r="D2216" s="81"/>
      <c r="E2216" s="92"/>
      <c r="F2216" s="92"/>
      <c r="G2216" s="92"/>
      <c r="H2216" s="92"/>
    </row>
    <row r="2217" spans="1:8" ht="15.75">
      <c r="A2217" s="96">
        <v>4</v>
      </c>
      <c r="B2217" s="97">
        <v>42522</v>
      </c>
      <c r="C2217" s="92">
        <v>580</v>
      </c>
      <c r="D2217" s="113">
        <v>23010</v>
      </c>
      <c r="E2217" s="92"/>
      <c r="F2217" s="92"/>
      <c r="G2217" s="92">
        <v>3936</v>
      </c>
      <c r="H2217" s="92"/>
    </row>
    <row r="2218" spans="1:8" ht="15.75">
      <c r="A2218" s="96"/>
      <c r="B2218" s="92"/>
      <c r="C2218" s="92"/>
      <c r="D2218" s="92"/>
      <c r="E2218" s="92"/>
      <c r="F2218" s="92"/>
      <c r="G2218" s="92"/>
      <c r="H2218" s="92"/>
    </row>
    <row r="2219" spans="1:8" ht="15.75">
      <c r="A2219" s="96">
        <v>5</v>
      </c>
      <c r="B2219" s="97">
        <v>42552</v>
      </c>
      <c r="C2219" s="92">
        <v>580</v>
      </c>
      <c r="D2219" s="113">
        <v>23685</v>
      </c>
      <c r="E2219" s="92"/>
      <c r="F2219" s="92"/>
      <c r="G2219" s="92">
        <v>4056</v>
      </c>
      <c r="H2219" s="92">
        <v>600</v>
      </c>
    </row>
    <row r="2220" spans="1:8" ht="15.75">
      <c r="A2220" s="96"/>
      <c r="B2220" s="92"/>
      <c r="C2220" s="81"/>
      <c r="E2220" s="92"/>
      <c r="F2220" s="92"/>
      <c r="G2220" s="92"/>
      <c r="H2220" s="92"/>
    </row>
    <row r="2221" spans="1:8" ht="15.75">
      <c r="A2221" s="96">
        <v>6</v>
      </c>
      <c r="B2221" s="97">
        <v>42583</v>
      </c>
      <c r="C2221" s="92">
        <v>700</v>
      </c>
      <c r="D2221" s="113">
        <v>23805</v>
      </c>
      <c r="E2221" s="92"/>
      <c r="F2221" s="92"/>
      <c r="G2221" s="92">
        <v>4056</v>
      </c>
      <c r="H2221" s="92"/>
    </row>
    <row r="2222" spans="1:8" ht="15.75">
      <c r="A2222" s="96"/>
      <c r="B2222" s="92"/>
      <c r="C2222" s="92"/>
      <c r="D2222" s="92"/>
      <c r="E2222" s="92"/>
      <c r="F2222" s="92"/>
      <c r="G2222" s="92"/>
      <c r="H2222" s="92"/>
    </row>
    <row r="2223" spans="1:8" ht="15.75">
      <c r="A2223" s="96">
        <v>7</v>
      </c>
      <c r="B2223" s="97">
        <v>42614</v>
      </c>
      <c r="C2223" s="92">
        <v>700</v>
      </c>
      <c r="D2223" s="113">
        <v>23805</v>
      </c>
      <c r="E2223" s="92"/>
      <c r="F2223" s="92"/>
      <c r="G2223" s="92">
        <v>4056</v>
      </c>
      <c r="H2223" s="92"/>
    </row>
    <row r="2224" spans="1:8" ht="15.75">
      <c r="A2224" s="96"/>
      <c r="B2224" s="92"/>
      <c r="C2224" s="81"/>
      <c r="E2224" s="92"/>
      <c r="F2224" s="92"/>
      <c r="G2224" s="92"/>
      <c r="H2224" s="92"/>
    </row>
    <row r="2225" spans="1:8" ht="15.75">
      <c r="A2225" s="96">
        <v>8</v>
      </c>
      <c r="B2225" s="97">
        <v>42644</v>
      </c>
      <c r="C2225" s="92">
        <v>700</v>
      </c>
      <c r="D2225" s="113">
        <v>23805</v>
      </c>
      <c r="E2225" s="92"/>
      <c r="F2225" s="92"/>
      <c r="G2225" s="92">
        <v>4056</v>
      </c>
      <c r="H2225" s="92"/>
    </row>
    <row r="2226" spans="1:8" ht="15.75">
      <c r="A2226" s="96"/>
      <c r="B2226" s="92"/>
      <c r="C2226" s="92"/>
      <c r="D2226" s="92"/>
      <c r="E2226" s="92"/>
      <c r="F2226" s="92"/>
      <c r="G2226" s="92"/>
      <c r="H2226" s="92"/>
    </row>
    <row r="2227" spans="1:8" ht="15.75">
      <c r="A2227" s="96">
        <v>9</v>
      </c>
      <c r="B2227" s="97">
        <v>42675</v>
      </c>
      <c r="C2227" s="92">
        <v>700</v>
      </c>
      <c r="D2227" s="113">
        <v>23805</v>
      </c>
      <c r="E2227" s="92"/>
      <c r="F2227" s="92"/>
      <c r="G2227" s="92">
        <v>4056</v>
      </c>
      <c r="H2227" s="92"/>
    </row>
    <row r="2228" spans="1:8" ht="15.75">
      <c r="A2228" s="96"/>
      <c r="B2228" s="92"/>
      <c r="C2228" s="81"/>
      <c r="E2228" s="92"/>
      <c r="F2228" s="92"/>
      <c r="G2228" s="92"/>
      <c r="H2228" s="92"/>
    </row>
    <row r="2229" spans="1:8" ht="15.75">
      <c r="A2229" s="96">
        <v>10</v>
      </c>
      <c r="B2229" s="97">
        <v>42705</v>
      </c>
      <c r="C2229" s="92">
        <v>700</v>
      </c>
      <c r="D2229" s="113">
        <v>23805</v>
      </c>
      <c r="E2229" s="92"/>
      <c r="F2229" s="92"/>
      <c r="G2229" s="92">
        <v>4056</v>
      </c>
      <c r="H2229" s="92"/>
    </row>
    <row r="2230" spans="1:8" ht="15.75">
      <c r="A2230" s="96"/>
      <c r="B2230" s="92"/>
      <c r="C2230" s="92"/>
      <c r="D2230" s="92"/>
      <c r="E2230" s="92"/>
      <c r="F2230" s="92"/>
      <c r="G2230" s="92"/>
      <c r="H2230" s="92"/>
    </row>
    <row r="2231" spans="1:8" ht="15.75">
      <c r="A2231" s="96">
        <v>11</v>
      </c>
      <c r="B2231" s="97">
        <v>42736</v>
      </c>
      <c r="C2231" s="92">
        <v>700</v>
      </c>
      <c r="D2231" s="92">
        <v>2515</v>
      </c>
      <c r="E2231" s="92"/>
      <c r="F2231" s="92"/>
      <c r="G2231" s="92">
        <v>2500</v>
      </c>
      <c r="H2231" s="92">
        <v>600</v>
      </c>
    </row>
    <row r="2232" spans="1:8" ht="15.75">
      <c r="A2232" s="96"/>
      <c r="B2232" s="92"/>
      <c r="C2232" s="81"/>
      <c r="D2232" s="92"/>
      <c r="E2232" s="92"/>
      <c r="F2232" s="92"/>
      <c r="G2232" s="92"/>
      <c r="H2232" s="92"/>
    </row>
    <row r="2233" spans="1:8" ht="15.75">
      <c r="A2233" s="96">
        <v>12</v>
      </c>
      <c r="B2233" s="97">
        <v>42767</v>
      </c>
      <c r="C2233" s="92">
        <v>700</v>
      </c>
      <c r="D2233" s="92">
        <v>24515</v>
      </c>
      <c r="E2233" s="92"/>
      <c r="F2233" s="92"/>
      <c r="G2233" s="92">
        <v>2500</v>
      </c>
      <c r="H2233" s="92"/>
    </row>
    <row r="2234" spans="1:8" ht="15.75">
      <c r="A2234" s="96"/>
      <c r="B2234" s="92"/>
      <c r="C2234" s="92"/>
      <c r="D2234" s="92"/>
      <c r="E2234" s="92"/>
      <c r="F2234" s="92"/>
      <c r="G2234" s="92"/>
      <c r="H2234" s="92"/>
    </row>
    <row r="2235" spans="1:8" ht="15.75">
      <c r="A2235" s="96"/>
      <c r="B2235" s="98" t="s">
        <v>107</v>
      </c>
      <c r="C2235" s="98">
        <v>7800</v>
      </c>
      <c r="D2235" s="98">
        <v>260010</v>
      </c>
      <c r="E2235" s="98"/>
      <c r="F2235" s="98"/>
      <c r="G2235" s="98">
        <v>45080</v>
      </c>
      <c r="H2235" s="98">
        <v>1200</v>
      </c>
    </row>
    <row r="2236" spans="1:8" ht="15.75">
      <c r="A2236" s="96"/>
      <c r="B2236" s="98"/>
      <c r="C2236" s="92"/>
      <c r="D2236" s="92"/>
      <c r="E2236" s="92"/>
      <c r="F2236" s="92"/>
      <c r="G2236" s="92"/>
      <c r="H2236" s="92"/>
    </row>
    <row r="2237" spans="1:8" ht="25.5">
      <c r="A2237" s="96"/>
      <c r="B2237" s="99" t="s">
        <v>470</v>
      </c>
      <c r="C2237" s="92"/>
      <c r="D2237" s="92"/>
      <c r="E2237" s="92"/>
      <c r="F2237" s="92"/>
      <c r="G2237" s="92"/>
      <c r="H2237" s="92"/>
    </row>
    <row r="2238" spans="1:8" ht="15.75">
      <c r="A2238" s="96"/>
      <c r="B2238" s="100" t="s">
        <v>436</v>
      </c>
      <c r="C2238" s="92"/>
      <c r="D2238" s="92">
        <v>6908</v>
      </c>
      <c r="E2238" s="92"/>
      <c r="F2238" s="92"/>
      <c r="G2238" s="92">
        <v>5181</v>
      </c>
      <c r="H2238" s="92"/>
    </row>
    <row r="2239" spans="1:8" ht="15.75">
      <c r="A2239" s="96"/>
      <c r="B2239" s="100" t="s">
        <v>107</v>
      </c>
      <c r="C2239" s="92"/>
      <c r="D2239" s="98">
        <v>6908</v>
      </c>
      <c r="E2239" s="98"/>
      <c r="F2239" s="98"/>
      <c r="G2239" s="98">
        <v>5181</v>
      </c>
      <c r="H2239" s="98"/>
    </row>
    <row r="2240" spans="1:8" ht="31.5">
      <c r="A2240" s="96"/>
      <c r="B2240" s="101" t="s">
        <v>143</v>
      </c>
      <c r="C2240" s="98">
        <v>7800</v>
      </c>
      <c r="D2240" s="98">
        <v>266918</v>
      </c>
      <c r="E2240" s="118"/>
      <c r="F2240" s="98"/>
      <c r="G2240" s="98">
        <v>50261</v>
      </c>
      <c r="H2240" s="98">
        <v>1200</v>
      </c>
    </row>
    <row r="2247" spans="1:8" ht="18.75">
      <c r="A2247" s="93"/>
    </row>
    <row r="2248" spans="1:8" ht="18.75">
      <c r="A2248" s="93" t="s">
        <v>444</v>
      </c>
    </row>
    <row r="2249" spans="1:8" ht="15.75">
      <c r="A2249" s="94"/>
    </row>
    <row r="2250" spans="1:8" ht="31.5">
      <c r="A2250" s="95" t="s">
        <v>393</v>
      </c>
      <c r="B2250" s="95" t="s">
        <v>394</v>
      </c>
      <c r="C2250" s="95" t="s">
        <v>5</v>
      </c>
      <c r="D2250" s="95" t="s">
        <v>395</v>
      </c>
      <c r="E2250" s="95" t="s">
        <v>7</v>
      </c>
      <c r="F2250" s="95" t="s">
        <v>8</v>
      </c>
      <c r="G2250" s="95" t="s">
        <v>396</v>
      </c>
      <c r="H2250" s="95" t="s">
        <v>397</v>
      </c>
    </row>
    <row r="2251" spans="1:8" ht="15.75">
      <c r="A2251" s="92"/>
      <c r="B2251" s="92"/>
      <c r="C2251" s="92"/>
      <c r="D2251" s="92"/>
      <c r="E2251" s="92"/>
      <c r="F2251" s="92"/>
      <c r="G2251" s="92"/>
      <c r="H2251" s="92"/>
    </row>
    <row r="2252" spans="1:8" ht="15.75">
      <c r="A2252" s="96">
        <v>1</v>
      </c>
      <c r="B2252" s="97">
        <v>42430</v>
      </c>
      <c r="C2252" s="92">
        <v>1010</v>
      </c>
      <c r="D2252" s="113">
        <v>38338</v>
      </c>
      <c r="E2252" s="92"/>
      <c r="F2252" s="92"/>
      <c r="G2252" s="92">
        <v>1699</v>
      </c>
      <c r="H2252" s="92"/>
    </row>
    <row r="2253" spans="1:8" ht="15.75">
      <c r="A2253" s="96"/>
      <c r="B2253" s="92"/>
      <c r="C2253" s="81"/>
      <c r="D2253" s="81"/>
      <c r="E2253" s="92"/>
      <c r="F2253" s="92"/>
      <c r="G2253" s="92"/>
      <c r="H2253" s="92"/>
    </row>
    <row r="2254" spans="1:8" ht="15.75">
      <c r="A2254" s="96">
        <v>2</v>
      </c>
      <c r="B2254" s="97">
        <v>42461</v>
      </c>
      <c r="C2254" s="92">
        <v>1010</v>
      </c>
      <c r="D2254" s="113">
        <v>38338</v>
      </c>
      <c r="E2254" s="92"/>
      <c r="F2254" s="92"/>
      <c r="G2254" s="92">
        <v>1699</v>
      </c>
      <c r="H2254" s="92"/>
    </row>
    <row r="2255" spans="1:8" ht="15.75">
      <c r="A2255" s="96"/>
      <c r="B2255" s="92"/>
      <c r="C2255" s="92"/>
      <c r="D2255" s="92"/>
      <c r="E2255" s="92"/>
      <c r="F2255" s="92"/>
      <c r="G2255" s="92"/>
      <c r="H2255" s="92"/>
    </row>
    <row r="2256" spans="1:8" ht="15.75">
      <c r="A2256" s="96">
        <v>3</v>
      </c>
      <c r="B2256" s="97">
        <v>42491</v>
      </c>
      <c r="C2256" s="92">
        <v>1010</v>
      </c>
      <c r="D2256" s="113">
        <v>38338</v>
      </c>
      <c r="E2256" s="92"/>
      <c r="F2256" s="92"/>
      <c r="G2256" s="92">
        <v>1699</v>
      </c>
      <c r="H2256" s="92"/>
    </row>
    <row r="2257" spans="1:8" ht="15.75">
      <c r="A2257" s="96"/>
      <c r="B2257" s="92"/>
      <c r="C2257" s="92"/>
      <c r="D2257" s="81"/>
      <c r="E2257" s="92"/>
      <c r="F2257" s="92"/>
      <c r="G2257" s="92"/>
      <c r="H2257" s="92"/>
    </row>
    <row r="2258" spans="1:8" ht="15.75">
      <c r="A2258" s="96">
        <v>4</v>
      </c>
      <c r="B2258" s="97">
        <v>42522</v>
      </c>
      <c r="C2258" s="92">
        <v>1010</v>
      </c>
      <c r="D2258" s="113">
        <v>39358</v>
      </c>
      <c r="E2258" s="92"/>
      <c r="F2258" s="92"/>
      <c r="G2258" s="92">
        <v>1699</v>
      </c>
      <c r="H2258" s="92"/>
    </row>
    <row r="2259" spans="1:8" ht="15.75">
      <c r="A2259" s="96"/>
      <c r="B2259" s="92"/>
      <c r="C2259" s="81"/>
      <c r="D2259" s="92"/>
      <c r="E2259" s="92"/>
      <c r="F2259" s="92"/>
      <c r="G2259" s="92"/>
      <c r="H2259" s="92"/>
    </row>
    <row r="2260" spans="1:8" ht="15.75">
      <c r="A2260" s="96">
        <v>5</v>
      </c>
      <c r="B2260" s="97">
        <v>42552</v>
      </c>
      <c r="C2260" s="92">
        <v>1010</v>
      </c>
      <c r="D2260" s="113">
        <v>40505</v>
      </c>
      <c r="E2260" s="92"/>
      <c r="F2260" s="92"/>
      <c r="G2260" s="92">
        <v>1750</v>
      </c>
      <c r="H2260" s="92">
        <v>1050</v>
      </c>
    </row>
    <row r="2261" spans="1:8" ht="15.75">
      <c r="A2261" s="96"/>
      <c r="B2261" s="92"/>
      <c r="C2261" s="92"/>
      <c r="E2261" s="92"/>
      <c r="F2261" s="92"/>
      <c r="G2261" s="92"/>
      <c r="H2261" s="92"/>
    </row>
    <row r="2262" spans="1:8" ht="15.75">
      <c r="A2262" s="96">
        <v>6</v>
      </c>
      <c r="B2262" s="97">
        <v>42583</v>
      </c>
      <c r="C2262" s="92">
        <v>1220</v>
      </c>
      <c r="D2262" s="113">
        <v>40715</v>
      </c>
      <c r="E2262" s="92"/>
      <c r="F2262" s="92"/>
      <c r="G2262" s="92">
        <v>1750</v>
      </c>
      <c r="H2262" s="92"/>
    </row>
    <row r="2263" spans="1:8" ht="15.75">
      <c r="A2263" s="96"/>
      <c r="B2263" s="92"/>
      <c r="C2263" s="92"/>
      <c r="D2263" s="92"/>
      <c r="E2263" s="92"/>
      <c r="F2263" s="92"/>
      <c r="G2263" s="92"/>
      <c r="H2263" s="92"/>
    </row>
    <row r="2264" spans="1:8" ht="15.75">
      <c r="A2264" s="96">
        <v>7</v>
      </c>
      <c r="B2264" s="97">
        <v>42614</v>
      </c>
      <c r="C2264" s="92">
        <v>1220</v>
      </c>
      <c r="D2264" s="113">
        <v>40715</v>
      </c>
      <c r="E2264" s="92"/>
      <c r="F2264" s="92"/>
      <c r="G2264" s="92">
        <v>1750</v>
      </c>
      <c r="H2264" s="92"/>
    </row>
    <row r="2265" spans="1:8" ht="15.75">
      <c r="A2265" s="96"/>
      <c r="B2265" s="92"/>
      <c r="C2265" s="81"/>
      <c r="D2265" s="92"/>
      <c r="E2265" s="92"/>
      <c r="F2265" s="92"/>
      <c r="G2265" s="92"/>
      <c r="H2265" s="92"/>
    </row>
    <row r="2266" spans="1:8" ht="15.75">
      <c r="A2266" s="96">
        <v>8</v>
      </c>
      <c r="B2266" s="97">
        <v>42644</v>
      </c>
      <c r="C2266" s="92">
        <v>1220</v>
      </c>
      <c r="D2266" s="113">
        <v>40715</v>
      </c>
      <c r="E2266" s="92"/>
      <c r="F2266" s="92"/>
      <c r="G2266" s="92">
        <v>1750</v>
      </c>
      <c r="H2266" s="92"/>
    </row>
    <row r="2267" spans="1:8" ht="15.75">
      <c r="A2267" s="96"/>
      <c r="B2267" s="92"/>
      <c r="C2267" s="92"/>
      <c r="D2267" s="92"/>
      <c r="E2267" s="92"/>
      <c r="F2267" s="92"/>
      <c r="G2267" s="92"/>
      <c r="H2267" s="92"/>
    </row>
    <row r="2268" spans="1:8" ht="15.75">
      <c r="A2268" s="96">
        <v>9</v>
      </c>
      <c r="B2268" s="97">
        <v>42675</v>
      </c>
      <c r="C2268" s="92">
        <v>1220</v>
      </c>
      <c r="D2268" s="113">
        <v>40715</v>
      </c>
      <c r="E2268" s="92"/>
      <c r="F2268" s="92"/>
      <c r="G2268" s="92">
        <v>1750</v>
      </c>
      <c r="H2268" s="92"/>
    </row>
    <row r="2269" spans="1:8" ht="15.75">
      <c r="A2269" s="96"/>
      <c r="B2269" s="92"/>
      <c r="C2269" s="81"/>
      <c r="D2269" s="92"/>
      <c r="E2269" s="92"/>
      <c r="F2269" s="92"/>
      <c r="G2269" s="92"/>
      <c r="H2269" s="92"/>
    </row>
    <row r="2270" spans="1:8" ht="15.75">
      <c r="A2270" s="96">
        <v>10</v>
      </c>
      <c r="B2270" s="97">
        <v>42705</v>
      </c>
      <c r="C2270" s="92">
        <v>1220</v>
      </c>
      <c r="D2270" s="113">
        <v>40715</v>
      </c>
      <c r="E2270" s="92"/>
      <c r="F2270" s="92"/>
      <c r="G2270" s="92">
        <v>1750</v>
      </c>
      <c r="H2270" s="92"/>
    </row>
    <row r="2271" spans="1:8" ht="15.75">
      <c r="A2271" s="96"/>
      <c r="B2271" s="92"/>
      <c r="C2271" s="92"/>
      <c r="D2271" s="92"/>
      <c r="E2271" s="92"/>
      <c r="F2271" s="92"/>
      <c r="G2271" s="92"/>
      <c r="H2271" s="92"/>
    </row>
    <row r="2272" spans="1:8" ht="15.75">
      <c r="A2272" s="96">
        <v>11</v>
      </c>
      <c r="B2272" s="97">
        <v>42736</v>
      </c>
      <c r="C2272" s="92">
        <v>1220</v>
      </c>
      <c r="D2272" s="92">
        <v>41940</v>
      </c>
      <c r="E2272" s="92"/>
      <c r="F2272" s="92"/>
      <c r="G2272" s="92">
        <v>2000</v>
      </c>
      <c r="H2272" s="92">
        <v>1050</v>
      </c>
    </row>
    <row r="2273" spans="1:8" ht="15.75">
      <c r="A2273" s="96"/>
      <c r="B2273" s="92"/>
      <c r="C2273" s="81"/>
      <c r="D2273" s="92"/>
      <c r="E2273" s="92"/>
      <c r="F2273" s="92"/>
      <c r="G2273" s="92"/>
      <c r="H2273" s="92"/>
    </row>
    <row r="2274" spans="1:8" ht="15.75">
      <c r="A2274" s="96">
        <v>12</v>
      </c>
      <c r="B2274" s="97">
        <v>42767</v>
      </c>
      <c r="C2274" s="92">
        <v>1220</v>
      </c>
      <c r="D2274" s="92">
        <v>41940</v>
      </c>
      <c r="E2274" s="92"/>
      <c r="F2274" s="92"/>
      <c r="G2274" s="92">
        <v>2000</v>
      </c>
      <c r="H2274" s="92"/>
    </row>
    <row r="2275" spans="1:8" ht="15.75">
      <c r="A2275" s="96"/>
      <c r="B2275" s="92"/>
      <c r="C2275" s="92"/>
      <c r="D2275" s="92"/>
      <c r="E2275" s="92"/>
      <c r="F2275" s="92"/>
      <c r="G2275" s="92"/>
      <c r="H2275" s="92"/>
    </row>
    <row r="2276" spans="1:8" ht="15.75">
      <c r="A2276" s="96"/>
      <c r="B2276" s="98" t="s">
        <v>107</v>
      </c>
      <c r="C2276" s="98">
        <v>13590</v>
      </c>
      <c r="D2276" s="98">
        <v>482332</v>
      </c>
      <c r="E2276" s="98">
        <v>0</v>
      </c>
      <c r="F2276" s="98">
        <v>0</v>
      </c>
      <c r="G2276" s="98">
        <v>21296</v>
      </c>
      <c r="H2276" s="98">
        <v>2100</v>
      </c>
    </row>
    <row r="2277" spans="1:8" ht="15.75">
      <c r="A2277" s="96"/>
      <c r="B2277" s="98"/>
      <c r="C2277" s="92"/>
      <c r="D2277" s="92"/>
      <c r="E2277" s="92"/>
      <c r="F2277" s="92"/>
      <c r="G2277" s="92"/>
      <c r="H2277" s="92"/>
    </row>
    <row r="2278" spans="1:8" ht="25.5">
      <c r="A2278" s="96"/>
      <c r="B2278" s="99" t="s">
        <v>470</v>
      </c>
      <c r="C2278" s="92"/>
      <c r="D2278" s="92"/>
      <c r="E2278" s="92"/>
      <c r="F2278" s="92"/>
      <c r="G2278" s="92"/>
      <c r="H2278" s="92"/>
    </row>
    <row r="2279" spans="1:8" ht="15.75">
      <c r="A2279" s="96"/>
      <c r="B2279" s="100" t="s">
        <v>436</v>
      </c>
      <c r="C2279" s="92"/>
      <c r="D2279" s="92">
        <v>6908</v>
      </c>
      <c r="E2279" s="92"/>
      <c r="F2279" s="92"/>
      <c r="G2279" s="92">
        <v>5181</v>
      </c>
      <c r="H2279" s="92"/>
    </row>
    <row r="2280" spans="1:8" ht="15.75">
      <c r="A2280" s="96"/>
      <c r="B2280" s="100" t="s">
        <v>107</v>
      </c>
      <c r="C2280" s="92"/>
      <c r="D2280" s="98">
        <v>6908</v>
      </c>
      <c r="E2280" s="98"/>
      <c r="F2280" s="98">
        <v>0</v>
      </c>
      <c r="G2280" s="98">
        <v>5181</v>
      </c>
      <c r="H2280" s="98"/>
    </row>
    <row r="2281" spans="1:8" ht="31.5">
      <c r="A2281" s="96"/>
      <c r="B2281" s="101" t="s">
        <v>143</v>
      </c>
      <c r="C2281" s="98">
        <v>13590</v>
      </c>
      <c r="D2281" s="98">
        <v>489240</v>
      </c>
      <c r="E2281" s="118">
        <v>0</v>
      </c>
      <c r="F2281" s="98">
        <v>0</v>
      </c>
      <c r="G2281" s="98">
        <v>26477</v>
      </c>
      <c r="H2281" s="98">
        <v>2100</v>
      </c>
    </row>
    <row r="2282" spans="1:8" ht="15.75">
      <c r="A2282" s="102"/>
      <c r="B2282" s="103"/>
      <c r="C2282" s="105"/>
      <c r="D2282" s="105"/>
      <c r="E2282" s="105"/>
      <c r="F2282" s="105"/>
      <c r="G2282" s="105"/>
      <c r="H2282" s="105"/>
    </row>
    <row r="2283" spans="1:8" ht="15.75">
      <c r="A2283" s="102"/>
      <c r="B2283" s="103"/>
      <c r="C2283" s="105"/>
      <c r="D2283" s="104"/>
      <c r="E2283" s="105"/>
      <c r="F2283" s="104"/>
      <c r="G2283" s="104"/>
      <c r="H2283" s="105"/>
    </row>
    <row r="2284" spans="1:8" ht="15.75">
      <c r="A2284" s="102"/>
      <c r="B2284" s="103"/>
      <c r="C2284" s="104"/>
      <c r="D2284" s="104"/>
      <c r="E2284" s="104"/>
      <c r="F2284" s="104"/>
      <c r="G2284" s="104"/>
      <c r="H2284" s="104"/>
    </row>
    <row r="2290" spans="1:8" ht="18.75">
      <c r="A2290" s="93" t="s">
        <v>445</v>
      </c>
    </row>
    <row r="2291" spans="1:8" ht="15.75">
      <c r="A2291" s="94"/>
    </row>
    <row r="2292" spans="1:8" ht="31.5">
      <c r="A2292" s="95" t="s">
        <v>393</v>
      </c>
      <c r="B2292" s="95" t="s">
        <v>394</v>
      </c>
      <c r="C2292" s="95" t="s">
        <v>5</v>
      </c>
      <c r="D2292" s="95" t="s">
        <v>395</v>
      </c>
      <c r="E2292" s="95" t="s">
        <v>7</v>
      </c>
      <c r="F2292" s="95" t="s">
        <v>8</v>
      </c>
      <c r="G2292" s="95" t="s">
        <v>396</v>
      </c>
      <c r="H2292" s="95" t="s">
        <v>397</v>
      </c>
    </row>
    <row r="2293" spans="1:8" ht="15.75">
      <c r="A2293" s="92"/>
      <c r="B2293" s="92"/>
      <c r="C2293" s="92"/>
      <c r="D2293" s="92"/>
      <c r="E2293" s="92"/>
      <c r="F2293" s="92"/>
      <c r="G2293" s="92"/>
      <c r="H2293" s="92"/>
    </row>
    <row r="2294" spans="1:8" ht="15.75">
      <c r="A2294" s="96">
        <v>1</v>
      </c>
      <c r="B2294" s="97">
        <v>42430</v>
      </c>
      <c r="C2294" s="92">
        <v>1010</v>
      </c>
      <c r="D2294" s="113">
        <v>39258</v>
      </c>
      <c r="E2294" s="92"/>
      <c r="F2294" s="92"/>
      <c r="G2294" s="92">
        <v>1741</v>
      </c>
      <c r="H2294" s="92"/>
    </row>
    <row r="2295" spans="1:8" ht="15.75">
      <c r="A2295" s="96"/>
      <c r="B2295" s="92"/>
      <c r="C2295" s="81"/>
      <c r="D2295" s="81"/>
      <c r="E2295" s="92"/>
      <c r="F2295" s="92"/>
      <c r="G2295" s="92"/>
      <c r="H2295" s="92"/>
    </row>
    <row r="2296" spans="1:8" ht="15.75">
      <c r="A2296" s="96">
        <v>2</v>
      </c>
      <c r="B2296" s="97">
        <v>42461</v>
      </c>
      <c r="C2296" s="92">
        <v>1010</v>
      </c>
      <c r="D2296" s="113">
        <v>39258</v>
      </c>
      <c r="E2296" s="92"/>
      <c r="F2296" s="92"/>
      <c r="G2296" s="92">
        <v>1741</v>
      </c>
      <c r="H2296" s="92"/>
    </row>
    <row r="2297" spans="1:8" ht="15.75">
      <c r="A2297" s="96"/>
      <c r="B2297" s="92"/>
      <c r="C2297" s="92"/>
      <c r="D2297" s="92"/>
      <c r="E2297" s="92"/>
      <c r="F2297" s="92"/>
      <c r="G2297" s="92"/>
      <c r="H2297" s="92"/>
    </row>
    <row r="2298" spans="1:8" ht="15.75">
      <c r="A2298" s="96">
        <v>3</v>
      </c>
      <c r="B2298" s="97">
        <v>42491</v>
      </c>
      <c r="C2298" s="92">
        <v>1010</v>
      </c>
      <c r="D2298" s="113">
        <v>39258</v>
      </c>
      <c r="E2298" s="92"/>
      <c r="F2298" s="92"/>
      <c r="G2298" s="92">
        <v>1741</v>
      </c>
      <c r="H2298" s="92"/>
    </row>
    <row r="2299" spans="1:8" ht="15.75">
      <c r="A2299" s="96"/>
      <c r="B2299" s="92"/>
      <c r="C2299" s="92"/>
      <c r="D2299" s="81"/>
      <c r="E2299" s="92"/>
      <c r="F2299" s="92"/>
      <c r="G2299" s="92"/>
      <c r="H2299" s="92"/>
    </row>
    <row r="2300" spans="1:8" ht="15.75">
      <c r="A2300" s="96">
        <v>4</v>
      </c>
      <c r="B2300" s="97">
        <v>42522</v>
      </c>
      <c r="C2300" s="92">
        <v>1010</v>
      </c>
      <c r="D2300" s="113">
        <v>40303</v>
      </c>
      <c r="E2300" s="92"/>
      <c r="F2300" s="92"/>
      <c r="G2300" s="92">
        <v>1741</v>
      </c>
      <c r="H2300" s="92"/>
    </row>
    <row r="2301" spans="1:8" ht="15.75">
      <c r="A2301" s="96"/>
      <c r="B2301" s="92"/>
      <c r="C2301" s="81"/>
      <c r="D2301" s="92"/>
      <c r="E2301" s="92"/>
      <c r="F2301" s="92"/>
      <c r="G2301" s="92"/>
      <c r="H2301" s="92"/>
    </row>
    <row r="2302" spans="1:8" ht="15.75">
      <c r="A2302" s="96">
        <v>5</v>
      </c>
      <c r="B2302" s="97">
        <v>42552</v>
      </c>
      <c r="C2302" s="92">
        <v>1010</v>
      </c>
      <c r="D2302" s="113">
        <v>41493</v>
      </c>
      <c r="E2302" s="92"/>
      <c r="F2302" s="92"/>
      <c r="G2302" s="92">
        <v>1794</v>
      </c>
      <c r="H2302" s="92">
        <v>1050</v>
      </c>
    </row>
    <row r="2303" spans="1:8" ht="15.75">
      <c r="A2303" s="96"/>
      <c r="B2303" s="92"/>
      <c r="C2303" s="92"/>
      <c r="E2303" s="92"/>
      <c r="F2303" s="92"/>
      <c r="G2303" s="92"/>
      <c r="H2303" s="92"/>
    </row>
    <row r="2304" spans="1:8" ht="15.75">
      <c r="A2304" s="96">
        <v>6</v>
      </c>
      <c r="B2304" s="97">
        <v>42583</v>
      </c>
      <c r="C2304" s="92">
        <v>1220</v>
      </c>
      <c r="D2304" s="113">
        <v>41705</v>
      </c>
      <c r="E2304" s="92"/>
      <c r="F2304" s="92"/>
      <c r="G2304" s="92">
        <v>1794</v>
      </c>
      <c r="H2304" s="92"/>
    </row>
    <row r="2305" spans="1:8" ht="15.75">
      <c r="A2305" s="96"/>
      <c r="B2305" s="92"/>
      <c r="C2305" s="92"/>
      <c r="D2305" s="92"/>
      <c r="E2305" s="92"/>
      <c r="F2305" s="92"/>
      <c r="G2305" s="92"/>
      <c r="H2305" s="92"/>
    </row>
    <row r="2306" spans="1:8" ht="15.75">
      <c r="A2306" s="96">
        <v>7</v>
      </c>
      <c r="B2306" s="97">
        <v>42614</v>
      </c>
      <c r="C2306" s="92">
        <v>1220</v>
      </c>
      <c r="D2306" s="113">
        <v>41705</v>
      </c>
      <c r="E2306" s="92"/>
      <c r="F2306" s="92"/>
      <c r="G2306" s="92">
        <v>1794</v>
      </c>
      <c r="H2306" s="92"/>
    </row>
    <row r="2307" spans="1:8" ht="15.75">
      <c r="A2307" s="96"/>
      <c r="B2307" s="92"/>
      <c r="C2307" s="81"/>
      <c r="D2307" s="92"/>
      <c r="E2307" s="92"/>
      <c r="F2307" s="92"/>
      <c r="G2307" s="92"/>
      <c r="H2307" s="92"/>
    </row>
    <row r="2308" spans="1:8" ht="15.75">
      <c r="A2308" s="96">
        <v>8</v>
      </c>
      <c r="B2308" s="97">
        <v>42644</v>
      </c>
      <c r="C2308" s="92">
        <v>1220</v>
      </c>
      <c r="D2308" s="113">
        <v>41705</v>
      </c>
      <c r="E2308" s="92"/>
      <c r="F2308" s="92"/>
      <c r="G2308" s="92">
        <v>1794</v>
      </c>
      <c r="H2308" s="92"/>
    </row>
    <row r="2309" spans="1:8" ht="15.75">
      <c r="A2309" s="96"/>
      <c r="B2309" s="92"/>
      <c r="C2309" s="92"/>
      <c r="D2309" s="92"/>
      <c r="E2309" s="92"/>
      <c r="F2309" s="92"/>
      <c r="G2309" s="92"/>
      <c r="H2309" s="92"/>
    </row>
    <row r="2310" spans="1:8" ht="15.75">
      <c r="A2310" s="96">
        <v>9</v>
      </c>
      <c r="B2310" s="97">
        <v>42675</v>
      </c>
      <c r="C2310" s="92">
        <v>1220</v>
      </c>
      <c r="D2310" s="113">
        <v>41705</v>
      </c>
      <c r="E2310" s="92"/>
      <c r="F2310" s="92"/>
      <c r="G2310" s="92">
        <v>1794</v>
      </c>
      <c r="H2310" s="92"/>
    </row>
    <row r="2311" spans="1:8" ht="15.75">
      <c r="A2311" s="96"/>
      <c r="B2311" s="92"/>
      <c r="C2311" s="81"/>
      <c r="D2311" s="92"/>
      <c r="E2311" s="92"/>
      <c r="F2311" s="92"/>
      <c r="G2311" s="92"/>
      <c r="H2311" s="92"/>
    </row>
    <row r="2312" spans="1:8" ht="15.75">
      <c r="A2312" s="96">
        <v>10</v>
      </c>
      <c r="B2312" s="97">
        <v>42705</v>
      </c>
      <c r="C2312" s="92">
        <v>1220</v>
      </c>
      <c r="D2312" s="113">
        <v>41705</v>
      </c>
      <c r="E2312" s="92"/>
      <c r="F2312" s="92"/>
      <c r="G2312" s="92">
        <v>1794</v>
      </c>
      <c r="H2312" s="92"/>
    </row>
    <row r="2313" spans="1:8" ht="15.75">
      <c r="A2313" s="96"/>
      <c r="B2313" s="92"/>
      <c r="C2313" s="92"/>
      <c r="D2313" s="92"/>
      <c r="E2313" s="92"/>
      <c r="F2313" s="92"/>
      <c r="G2313" s="92"/>
      <c r="H2313" s="92"/>
    </row>
    <row r="2314" spans="1:8" ht="15.75">
      <c r="A2314" s="96">
        <v>11</v>
      </c>
      <c r="B2314" s="97">
        <v>42736</v>
      </c>
      <c r="C2314" s="92">
        <v>1220</v>
      </c>
      <c r="D2314" s="92">
        <v>42961</v>
      </c>
      <c r="E2314" s="92"/>
      <c r="F2314" s="92"/>
      <c r="G2314" s="92">
        <v>2000</v>
      </c>
      <c r="H2314" s="92">
        <v>1050</v>
      </c>
    </row>
    <row r="2315" spans="1:8" ht="15.75">
      <c r="A2315" s="96"/>
      <c r="B2315" s="92"/>
      <c r="C2315" s="81"/>
      <c r="D2315" s="92"/>
      <c r="E2315" s="92"/>
      <c r="F2315" s="92"/>
      <c r="G2315" s="92"/>
      <c r="H2315" s="92"/>
    </row>
    <row r="2316" spans="1:8" ht="15.75">
      <c r="A2316" s="96">
        <v>12</v>
      </c>
      <c r="B2316" s="97">
        <v>42767</v>
      </c>
      <c r="C2316" s="92">
        <v>1220</v>
      </c>
      <c r="D2316" s="92">
        <v>42961</v>
      </c>
      <c r="E2316" s="92"/>
      <c r="F2316" s="92"/>
      <c r="G2316" s="92">
        <v>2000</v>
      </c>
      <c r="H2316" s="92"/>
    </row>
    <row r="2317" spans="1:8" ht="15.75">
      <c r="A2317" s="96"/>
      <c r="B2317" s="92"/>
      <c r="C2317" s="92"/>
      <c r="D2317" s="92"/>
      <c r="E2317" s="92"/>
      <c r="F2317" s="92"/>
      <c r="G2317" s="92"/>
      <c r="H2317" s="92"/>
    </row>
    <row r="2318" spans="1:8" ht="15.75">
      <c r="A2318" s="96"/>
      <c r="B2318" s="98" t="s">
        <v>107</v>
      </c>
      <c r="C2318" s="98">
        <v>13590</v>
      </c>
      <c r="D2318" s="98">
        <v>494017</v>
      </c>
      <c r="E2318" s="98">
        <v>0</v>
      </c>
      <c r="F2318" s="98">
        <v>0</v>
      </c>
      <c r="G2318" s="98">
        <v>21728</v>
      </c>
      <c r="H2318" s="98">
        <v>2100</v>
      </c>
    </row>
    <row r="2319" spans="1:8" ht="15.75">
      <c r="A2319" s="96"/>
      <c r="B2319" s="98"/>
      <c r="C2319" s="92"/>
      <c r="D2319" s="92"/>
      <c r="E2319" s="92"/>
      <c r="F2319" s="92"/>
      <c r="G2319" s="92"/>
      <c r="H2319" s="92"/>
    </row>
    <row r="2320" spans="1:8" ht="25.5">
      <c r="A2320" s="96"/>
      <c r="B2320" s="99" t="s">
        <v>470</v>
      </c>
      <c r="C2320" s="92"/>
      <c r="D2320" s="92"/>
      <c r="E2320" s="92"/>
      <c r="F2320" s="92"/>
      <c r="G2320" s="92"/>
      <c r="H2320" s="92"/>
    </row>
    <row r="2321" spans="1:8" ht="15.75">
      <c r="A2321" s="96"/>
      <c r="B2321" s="100" t="s">
        <v>436</v>
      </c>
      <c r="C2321" s="92"/>
      <c r="D2321" s="92">
        <v>6809</v>
      </c>
      <c r="E2321" s="92"/>
      <c r="F2321" s="92"/>
      <c r="G2321" s="92">
        <v>5181</v>
      </c>
      <c r="H2321" s="92"/>
    </row>
    <row r="2322" spans="1:8" ht="15.75">
      <c r="A2322" s="96"/>
      <c r="B2322" s="100" t="s">
        <v>107</v>
      </c>
      <c r="C2322" s="92"/>
      <c r="D2322" s="98">
        <v>6809</v>
      </c>
      <c r="E2322" s="98"/>
      <c r="F2322" s="98">
        <v>0</v>
      </c>
      <c r="G2322" s="98">
        <v>5181</v>
      </c>
      <c r="H2322" s="98"/>
    </row>
    <row r="2323" spans="1:8" ht="31.5">
      <c r="A2323" s="96"/>
      <c r="B2323" s="101" t="s">
        <v>143</v>
      </c>
      <c r="C2323" s="98">
        <v>13590</v>
      </c>
      <c r="D2323" s="98">
        <v>500826</v>
      </c>
      <c r="E2323" s="118">
        <v>0</v>
      </c>
      <c r="F2323" s="98">
        <v>0</v>
      </c>
      <c r="G2323" s="98">
        <v>26909</v>
      </c>
      <c r="H2323" s="98">
        <v>2100</v>
      </c>
    </row>
    <row r="2324" spans="1:8" ht="15.75">
      <c r="A2324" s="102"/>
      <c r="B2324" s="103"/>
      <c r="C2324" s="105"/>
      <c r="D2324" s="105"/>
      <c r="E2324" s="105"/>
      <c r="F2324" s="105"/>
      <c r="G2324" s="105"/>
      <c r="H2324" s="105"/>
    </row>
    <row r="2325" spans="1:8" ht="15.75">
      <c r="A2325" s="102"/>
      <c r="B2325" s="103"/>
      <c r="C2325" s="105"/>
      <c r="D2325" s="104"/>
      <c r="E2325" s="105"/>
      <c r="F2325" s="104"/>
      <c r="G2325" s="104"/>
      <c r="H2325" s="105"/>
    </row>
    <row r="2328" spans="1:8" ht="18.75">
      <c r="A2328" s="93" t="s">
        <v>446</v>
      </c>
    </row>
    <row r="2329" spans="1:8" ht="15.75">
      <c r="A2329" s="94"/>
    </row>
    <row r="2330" spans="1:8" ht="31.5">
      <c r="A2330" s="95" t="s">
        <v>393</v>
      </c>
      <c r="B2330" s="95" t="s">
        <v>394</v>
      </c>
      <c r="C2330" s="95" t="s">
        <v>5</v>
      </c>
      <c r="D2330" s="95" t="s">
        <v>395</v>
      </c>
      <c r="E2330" s="95" t="s">
        <v>7</v>
      </c>
      <c r="F2330" s="95" t="s">
        <v>8</v>
      </c>
      <c r="G2330" s="95" t="s">
        <v>396</v>
      </c>
      <c r="H2330" s="95" t="s">
        <v>397</v>
      </c>
    </row>
    <row r="2331" spans="1:8" ht="15.75">
      <c r="A2331" s="92"/>
      <c r="B2331" s="92"/>
      <c r="C2331" s="92"/>
      <c r="D2331" s="92"/>
      <c r="E2331" s="92"/>
      <c r="F2331" s="92"/>
      <c r="G2331" s="92"/>
      <c r="H2331" s="92"/>
    </row>
    <row r="2332" spans="1:8" ht="15.75">
      <c r="A2332" s="96">
        <v>1</v>
      </c>
      <c r="B2332" s="97">
        <v>42430</v>
      </c>
      <c r="C2332" s="92"/>
      <c r="D2332" s="113">
        <v>50715</v>
      </c>
      <c r="E2332" s="92"/>
      <c r="F2332" s="92">
        <v>1000</v>
      </c>
      <c r="G2332" s="92">
        <v>2292</v>
      </c>
      <c r="H2332" s="92"/>
    </row>
    <row r="2333" spans="1:8" ht="15.75">
      <c r="A2333" s="96"/>
      <c r="B2333" s="92"/>
      <c r="C2333" s="81"/>
      <c r="D2333" s="81"/>
      <c r="E2333" s="92"/>
      <c r="F2333" s="92"/>
      <c r="G2333" s="92"/>
      <c r="H2333" s="92"/>
    </row>
    <row r="2334" spans="1:8" ht="15.75">
      <c r="A2334" s="96">
        <v>2</v>
      </c>
      <c r="B2334" s="97">
        <v>42461</v>
      </c>
      <c r="C2334" s="92"/>
      <c r="D2334" s="113">
        <v>50715</v>
      </c>
      <c r="E2334" s="92"/>
      <c r="F2334" s="92">
        <v>1000</v>
      </c>
      <c r="G2334" s="92">
        <v>2292</v>
      </c>
      <c r="H2334" s="92"/>
    </row>
    <row r="2335" spans="1:8" ht="15.75">
      <c r="A2335" s="96"/>
      <c r="B2335" s="92"/>
      <c r="C2335" s="92"/>
      <c r="D2335" s="92"/>
      <c r="E2335" s="92"/>
      <c r="F2335" s="92"/>
      <c r="G2335" s="92"/>
      <c r="H2335" s="92"/>
    </row>
    <row r="2336" spans="1:8" ht="15.75">
      <c r="A2336" s="96">
        <v>3</v>
      </c>
      <c r="B2336" s="97">
        <v>42491</v>
      </c>
      <c r="C2336" s="92"/>
      <c r="D2336" s="113">
        <v>50715</v>
      </c>
      <c r="E2336" s="92"/>
      <c r="F2336" s="92">
        <v>1000</v>
      </c>
      <c r="G2336" s="92">
        <v>2292</v>
      </c>
      <c r="H2336" s="92"/>
    </row>
    <row r="2337" spans="1:8" ht="15.75">
      <c r="A2337" s="96"/>
      <c r="B2337" s="92"/>
      <c r="C2337" s="81"/>
      <c r="D2337" s="81"/>
      <c r="E2337" s="92"/>
      <c r="F2337" s="92"/>
      <c r="G2337" s="92"/>
      <c r="H2337" s="92"/>
    </row>
    <row r="2338" spans="1:8" ht="15.75">
      <c r="A2338" s="96">
        <v>4</v>
      </c>
      <c r="B2338" s="97">
        <v>42522</v>
      </c>
      <c r="C2338" s="92"/>
      <c r="D2338" s="113">
        <v>52090</v>
      </c>
      <c r="E2338" s="92"/>
      <c r="F2338" s="92">
        <v>1000</v>
      </c>
      <c r="G2338" s="92">
        <v>2292</v>
      </c>
      <c r="H2338" s="92"/>
    </row>
    <row r="2339" spans="1:8" ht="15.75">
      <c r="A2339" s="96"/>
      <c r="B2339" s="92"/>
      <c r="C2339" s="92"/>
      <c r="D2339" s="92"/>
      <c r="E2339" s="92"/>
      <c r="F2339" s="92"/>
      <c r="G2339" s="92"/>
      <c r="H2339" s="92"/>
    </row>
    <row r="2340" spans="1:8" ht="15.75">
      <c r="A2340" s="96">
        <v>5</v>
      </c>
      <c r="B2340" s="97">
        <v>42552</v>
      </c>
      <c r="C2340" s="92"/>
      <c r="D2340" s="113">
        <v>53643</v>
      </c>
      <c r="E2340" s="92"/>
      <c r="F2340" s="92">
        <v>1000</v>
      </c>
      <c r="G2340" s="92">
        <v>2361</v>
      </c>
      <c r="H2340" s="92">
        <v>1050</v>
      </c>
    </row>
    <row r="2341" spans="1:8" ht="15.75">
      <c r="A2341" s="96"/>
      <c r="B2341" s="92"/>
      <c r="C2341" s="81"/>
      <c r="E2341" s="92"/>
      <c r="F2341" s="92"/>
      <c r="G2341" s="92"/>
      <c r="H2341" s="92"/>
    </row>
    <row r="2342" spans="1:8" ht="15.75">
      <c r="A2342" s="96">
        <v>6</v>
      </c>
      <c r="B2342" s="97">
        <v>42583</v>
      </c>
      <c r="C2342" s="92"/>
      <c r="D2342" s="113">
        <v>53643</v>
      </c>
      <c r="E2342" s="92"/>
      <c r="F2342" s="92">
        <v>1000</v>
      </c>
      <c r="G2342" s="92">
        <v>2361</v>
      </c>
      <c r="H2342" s="92"/>
    </row>
    <row r="2343" spans="1:8" ht="15.75">
      <c r="A2343" s="96"/>
      <c r="B2343" s="92"/>
      <c r="C2343" s="92"/>
      <c r="D2343" s="92"/>
      <c r="E2343" s="92"/>
      <c r="F2343" s="92"/>
      <c r="G2343" s="92"/>
      <c r="H2343" s="92"/>
    </row>
    <row r="2344" spans="1:8" ht="15.75">
      <c r="A2344" s="96">
        <v>7</v>
      </c>
      <c r="B2344" s="97">
        <v>42614</v>
      </c>
      <c r="C2344" s="92"/>
      <c r="D2344" s="113">
        <v>53643</v>
      </c>
      <c r="E2344" s="92"/>
      <c r="F2344" s="92">
        <v>1000</v>
      </c>
      <c r="G2344" s="92">
        <v>2361</v>
      </c>
      <c r="H2344" s="92"/>
    </row>
    <row r="2345" spans="1:8" ht="15.75">
      <c r="A2345" s="96"/>
      <c r="B2345" s="92"/>
      <c r="C2345" s="81"/>
      <c r="E2345" s="92"/>
      <c r="F2345" s="92"/>
      <c r="G2345" s="92"/>
      <c r="H2345" s="92"/>
    </row>
    <row r="2346" spans="1:8" ht="15.75">
      <c r="A2346" s="96">
        <v>8</v>
      </c>
      <c r="B2346" s="97">
        <v>42644</v>
      </c>
      <c r="C2346" s="92"/>
      <c r="D2346" s="113">
        <v>53643</v>
      </c>
      <c r="E2346" s="92"/>
      <c r="F2346" s="92">
        <v>1000</v>
      </c>
      <c r="G2346" s="92">
        <v>2361</v>
      </c>
      <c r="H2346" s="92"/>
    </row>
    <row r="2347" spans="1:8" ht="15.75">
      <c r="A2347" s="96"/>
      <c r="B2347" s="92"/>
      <c r="C2347" s="92"/>
      <c r="D2347" s="92"/>
      <c r="E2347" s="92"/>
      <c r="F2347" s="92"/>
      <c r="G2347" s="92"/>
      <c r="H2347" s="92"/>
    </row>
    <row r="2348" spans="1:8" ht="15.75">
      <c r="A2348" s="96">
        <v>9</v>
      </c>
      <c r="B2348" s="97">
        <v>42675</v>
      </c>
      <c r="C2348" s="92"/>
      <c r="D2348" s="113">
        <v>53643</v>
      </c>
      <c r="E2348" s="92"/>
      <c r="F2348" s="92">
        <v>1000</v>
      </c>
      <c r="G2348" s="92">
        <v>2361</v>
      </c>
      <c r="H2348" s="92"/>
    </row>
    <row r="2349" spans="1:8" ht="15.75">
      <c r="A2349" s="96"/>
      <c r="B2349" s="92"/>
      <c r="C2349" s="81"/>
      <c r="E2349" s="92"/>
      <c r="F2349" s="92"/>
      <c r="G2349" s="92"/>
      <c r="H2349" s="92"/>
    </row>
    <row r="2350" spans="1:8" ht="15.75">
      <c r="A2350" s="96">
        <v>10</v>
      </c>
      <c r="B2350" s="97">
        <v>42705</v>
      </c>
      <c r="C2350" s="92"/>
      <c r="D2350" s="113">
        <v>53643</v>
      </c>
      <c r="E2350" s="92"/>
      <c r="F2350" s="92">
        <v>1000</v>
      </c>
      <c r="G2350" s="92">
        <v>2361</v>
      </c>
      <c r="H2350" s="92"/>
    </row>
    <row r="2351" spans="1:8" ht="15.75">
      <c r="A2351" s="96"/>
      <c r="B2351" s="92"/>
      <c r="C2351" s="92"/>
      <c r="D2351" s="92"/>
      <c r="E2351" s="92"/>
      <c r="F2351" s="92"/>
      <c r="G2351" s="92"/>
      <c r="H2351" s="92"/>
    </row>
    <row r="2352" spans="1:8" ht="15.75">
      <c r="A2352" s="96">
        <v>11</v>
      </c>
      <c r="B2352" s="97">
        <v>42736</v>
      </c>
      <c r="C2352" s="92">
        <v>1405</v>
      </c>
      <c r="D2352" s="92">
        <v>56700</v>
      </c>
      <c r="E2352" s="92"/>
      <c r="F2352" s="92">
        <v>1000</v>
      </c>
      <c r="G2352" s="92">
        <v>5000</v>
      </c>
      <c r="H2352" s="92">
        <v>1050</v>
      </c>
    </row>
    <row r="2353" spans="1:8" ht="15.75">
      <c r="A2353" s="96"/>
      <c r="B2353" s="92"/>
      <c r="C2353" s="81"/>
      <c r="D2353" s="92"/>
      <c r="E2353" s="92"/>
      <c r="F2353" s="92"/>
      <c r="G2353" s="92"/>
      <c r="H2353" s="92"/>
    </row>
    <row r="2354" spans="1:8" ht="15.75">
      <c r="A2354" s="96">
        <v>12</v>
      </c>
      <c r="B2354" s="97">
        <v>42767</v>
      </c>
      <c r="C2354" s="92">
        <v>1405</v>
      </c>
      <c r="D2354" s="92">
        <v>56700</v>
      </c>
      <c r="E2354" s="92"/>
      <c r="F2354" s="92">
        <v>1000</v>
      </c>
      <c r="G2354" s="92">
        <v>5000</v>
      </c>
      <c r="H2354" s="92"/>
    </row>
    <row r="2355" spans="1:8" ht="15.75">
      <c r="A2355" s="96"/>
      <c r="B2355" s="92"/>
      <c r="C2355" s="92"/>
      <c r="D2355" s="92"/>
      <c r="E2355" s="92"/>
      <c r="F2355" s="92"/>
      <c r="G2355" s="92"/>
      <c r="H2355" s="92"/>
    </row>
    <row r="2356" spans="1:8" ht="15.75">
      <c r="A2356" s="96"/>
      <c r="B2356" s="98" t="s">
        <v>107</v>
      </c>
      <c r="C2356" s="98">
        <v>2810</v>
      </c>
      <c r="D2356" s="98">
        <v>639493</v>
      </c>
      <c r="E2356" s="98">
        <v>0</v>
      </c>
      <c r="F2356" s="98">
        <v>12000</v>
      </c>
      <c r="G2356" s="98">
        <v>33334</v>
      </c>
      <c r="H2356" s="98">
        <v>2100</v>
      </c>
    </row>
    <row r="2357" spans="1:8" ht="15.75">
      <c r="A2357" s="96"/>
      <c r="B2357" s="98"/>
      <c r="C2357" s="92"/>
      <c r="D2357" s="92"/>
      <c r="E2357" s="92"/>
      <c r="F2357" s="92"/>
      <c r="G2357" s="92"/>
      <c r="H2357" s="92"/>
    </row>
    <row r="2358" spans="1:8" ht="25.5">
      <c r="A2358" s="96"/>
      <c r="B2358" s="99" t="s">
        <v>470</v>
      </c>
      <c r="C2358" s="92"/>
      <c r="D2358" s="92"/>
      <c r="E2358" s="92"/>
      <c r="F2358" s="92"/>
      <c r="G2358" s="92"/>
      <c r="H2358" s="92"/>
    </row>
    <row r="2359" spans="1:8" ht="15.75">
      <c r="A2359" s="96"/>
      <c r="B2359" s="100" t="s">
        <v>436</v>
      </c>
      <c r="C2359" s="92"/>
      <c r="D2359" s="92">
        <v>6908</v>
      </c>
      <c r="E2359" s="92"/>
      <c r="F2359" s="92"/>
      <c r="G2359" s="92">
        <v>5181</v>
      </c>
      <c r="H2359" s="92"/>
    </row>
    <row r="2360" spans="1:8" ht="15.75">
      <c r="A2360" s="96"/>
      <c r="B2360" s="100" t="s">
        <v>107</v>
      </c>
      <c r="C2360" s="92"/>
      <c r="D2360" s="98">
        <v>6908</v>
      </c>
      <c r="E2360" s="98"/>
      <c r="F2360" s="98">
        <v>0</v>
      </c>
      <c r="G2360" s="98">
        <v>5181</v>
      </c>
      <c r="H2360" s="98"/>
    </row>
    <row r="2361" spans="1:8" ht="31.5">
      <c r="A2361" s="96"/>
      <c r="B2361" s="101" t="s">
        <v>143</v>
      </c>
      <c r="C2361" s="98">
        <v>2810</v>
      </c>
      <c r="D2361" s="98">
        <v>646401</v>
      </c>
      <c r="E2361" s="118">
        <v>0</v>
      </c>
      <c r="F2361" s="98">
        <v>12000</v>
      </c>
      <c r="G2361" s="98">
        <v>38515</v>
      </c>
      <c r="H2361" s="98">
        <v>2100</v>
      </c>
    </row>
    <row r="2362" spans="1:8" ht="15.75">
      <c r="A2362" s="102"/>
      <c r="B2362" s="103"/>
      <c r="C2362" s="105"/>
      <c r="D2362" s="105"/>
      <c r="E2362" s="105"/>
      <c r="F2362" s="105"/>
      <c r="G2362" s="105"/>
      <c r="H2362" s="105"/>
    </row>
    <row r="2363" spans="1:8" ht="15.75">
      <c r="A2363" s="102"/>
      <c r="B2363" s="103"/>
      <c r="C2363" s="105"/>
      <c r="D2363" s="104"/>
      <c r="E2363" s="105"/>
      <c r="F2363" s="104"/>
      <c r="G2363" s="104"/>
      <c r="H2363" s="105"/>
    </row>
    <row r="2364" spans="1:8" ht="15.75">
      <c r="A2364" s="102"/>
      <c r="B2364" s="103"/>
      <c r="C2364" s="104"/>
      <c r="D2364" s="104"/>
      <c r="E2364" s="104"/>
      <c r="F2364" s="104"/>
      <c r="G2364" s="104"/>
      <c r="H2364" s="104"/>
    </row>
    <row r="2368" spans="1:8" ht="18.75">
      <c r="A2368" s="93" t="s">
        <v>463</v>
      </c>
    </row>
    <row r="2369" spans="1:8" ht="15.75">
      <c r="A2369" s="94"/>
    </row>
    <row r="2370" spans="1:8" ht="31.5">
      <c r="A2370" s="95" t="s">
        <v>393</v>
      </c>
      <c r="B2370" s="95" t="s">
        <v>394</v>
      </c>
      <c r="C2370" s="95" t="s">
        <v>5</v>
      </c>
      <c r="D2370" s="95" t="s">
        <v>395</v>
      </c>
      <c r="E2370" s="95" t="s">
        <v>7</v>
      </c>
      <c r="F2370" s="95" t="s">
        <v>8</v>
      </c>
      <c r="G2370" s="95" t="s">
        <v>396</v>
      </c>
      <c r="H2370" s="95" t="s">
        <v>397</v>
      </c>
    </row>
    <row r="2371" spans="1:8" ht="15.75">
      <c r="A2371" s="92"/>
      <c r="B2371" s="92"/>
      <c r="C2371" s="92"/>
      <c r="D2371" s="92"/>
      <c r="E2371" s="92"/>
      <c r="F2371" s="92"/>
      <c r="G2371" s="92"/>
      <c r="H2371" s="92"/>
    </row>
    <row r="2372" spans="1:8" ht="15.75">
      <c r="A2372" s="96">
        <v>1</v>
      </c>
      <c r="B2372" s="97">
        <v>42430</v>
      </c>
      <c r="C2372" s="92">
        <v>580</v>
      </c>
      <c r="D2372" s="113">
        <v>21910</v>
      </c>
      <c r="E2372" s="92">
        <v>362</v>
      </c>
      <c r="F2372" s="92"/>
      <c r="G2372" s="92">
        <v>2056</v>
      </c>
      <c r="H2372" s="92"/>
    </row>
    <row r="2373" spans="1:8" ht="15.75">
      <c r="A2373" s="96"/>
      <c r="B2373" s="92"/>
      <c r="C2373" s="81"/>
      <c r="D2373" s="81"/>
      <c r="E2373" s="92"/>
      <c r="F2373" s="92"/>
      <c r="G2373" s="92"/>
      <c r="H2373" s="92"/>
    </row>
    <row r="2374" spans="1:8" ht="15.75">
      <c r="A2374" s="96">
        <v>2</v>
      </c>
      <c r="B2374" s="97">
        <v>42461</v>
      </c>
      <c r="C2374" s="92">
        <v>580</v>
      </c>
      <c r="D2374" s="113">
        <v>21910</v>
      </c>
      <c r="E2374" s="92">
        <v>362</v>
      </c>
      <c r="F2374" s="92"/>
      <c r="G2374" s="92">
        <v>2056</v>
      </c>
      <c r="H2374" s="92"/>
    </row>
    <row r="2375" spans="1:8" ht="15.75">
      <c r="A2375" s="96"/>
      <c r="B2375" s="92"/>
      <c r="C2375" s="92"/>
      <c r="D2375" s="92"/>
      <c r="E2375" s="92"/>
      <c r="F2375" s="92"/>
      <c r="G2375" s="92"/>
      <c r="H2375" s="92"/>
    </row>
    <row r="2376" spans="1:8" ht="15.75">
      <c r="A2376" s="96">
        <v>3</v>
      </c>
      <c r="B2376" s="97">
        <v>42491</v>
      </c>
      <c r="C2376" s="92">
        <v>580</v>
      </c>
      <c r="D2376" s="113">
        <v>21910</v>
      </c>
      <c r="E2376" s="92">
        <v>362</v>
      </c>
      <c r="F2376" s="92"/>
      <c r="G2376" s="92">
        <v>2056</v>
      </c>
      <c r="H2376" s="92"/>
    </row>
    <row r="2377" spans="1:8" ht="15.75">
      <c r="A2377" s="96"/>
      <c r="B2377" s="92"/>
      <c r="C2377" s="81"/>
      <c r="D2377" s="81"/>
      <c r="E2377" s="92"/>
      <c r="F2377" s="92"/>
      <c r="G2377" s="92"/>
      <c r="H2377" s="92"/>
    </row>
    <row r="2378" spans="1:8" ht="15.75">
      <c r="A2378" s="96">
        <v>4</v>
      </c>
      <c r="B2378" s="97">
        <v>42522</v>
      </c>
      <c r="C2378" s="92">
        <v>580</v>
      </c>
      <c r="D2378" s="113">
        <v>22526</v>
      </c>
      <c r="E2378" s="92">
        <v>362</v>
      </c>
      <c r="F2378" s="92"/>
      <c r="G2378" s="92">
        <v>2056</v>
      </c>
      <c r="H2378" s="92"/>
    </row>
    <row r="2379" spans="1:8" ht="15.75">
      <c r="A2379" s="96"/>
      <c r="B2379" s="92"/>
      <c r="C2379" s="92"/>
      <c r="D2379" s="92"/>
      <c r="E2379" s="92"/>
      <c r="F2379" s="92"/>
      <c r="G2379" s="92"/>
      <c r="H2379" s="92"/>
    </row>
    <row r="2380" spans="1:8" ht="15.75">
      <c r="A2380" s="96">
        <v>5</v>
      </c>
      <c r="B2380" s="97">
        <v>42552</v>
      </c>
      <c r="C2380" s="92">
        <v>580</v>
      </c>
      <c r="D2380" s="113">
        <v>23187</v>
      </c>
      <c r="E2380" s="92">
        <v>362</v>
      </c>
      <c r="F2380" s="92"/>
      <c r="G2380" s="92">
        <v>2118</v>
      </c>
      <c r="H2380" s="92">
        <v>600</v>
      </c>
    </row>
    <row r="2381" spans="1:8" ht="15.75">
      <c r="A2381" s="96"/>
      <c r="B2381" s="92"/>
      <c r="C2381" s="81"/>
      <c r="E2381" s="92"/>
      <c r="F2381" s="92"/>
      <c r="G2381" s="92"/>
      <c r="H2381" s="92"/>
    </row>
    <row r="2382" spans="1:8" ht="15.75">
      <c r="A2382" s="96">
        <v>6</v>
      </c>
      <c r="B2382" s="97">
        <v>42583</v>
      </c>
      <c r="C2382" s="92">
        <v>580</v>
      </c>
      <c r="D2382" s="113">
        <v>23187</v>
      </c>
      <c r="E2382" s="92">
        <v>362</v>
      </c>
      <c r="F2382" s="92"/>
      <c r="G2382" s="92">
        <v>2118</v>
      </c>
      <c r="H2382" s="92"/>
    </row>
    <row r="2383" spans="1:8" ht="15.75">
      <c r="A2383" s="96"/>
      <c r="B2383" s="92"/>
      <c r="C2383" s="92"/>
      <c r="D2383" s="92"/>
      <c r="E2383" s="92"/>
      <c r="F2383" s="92"/>
      <c r="G2383" s="92"/>
      <c r="H2383" s="92"/>
    </row>
    <row r="2384" spans="1:8" ht="15.75">
      <c r="A2384" s="96">
        <v>7</v>
      </c>
      <c r="B2384" s="97">
        <v>42614</v>
      </c>
      <c r="C2384" s="92">
        <v>580</v>
      </c>
      <c r="D2384" s="113">
        <v>25544</v>
      </c>
      <c r="E2384" s="92">
        <v>362</v>
      </c>
      <c r="F2384" s="92"/>
      <c r="G2384" s="92">
        <v>2322</v>
      </c>
      <c r="H2384" s="92"/>
    </row>
    <row r="2385" spans="1:8" ht="15.75">
      <c r="A2385" s="96"/>
      <c r="B2385" s="92"/>
      <c r="C2385" s="81"/>
      <c r="E2385" s="92"/>
      <c r="F2385" s="92"/>
      <c r="G2385" s="92"/>
      <c r="H2385" s="92"/>
    </row>
    <row r="2386" spans="1:8" ht="15.75">
      <c r="A2386" s="96">
        <v>8</v>
      </c>
      <c r="B2386" s="97">
        <v>42644</v>
      </c>
      <c r="C2386" s="92">
        <v>580</v>
      </c>
      <c r="D2386" s="113">
        <v>25544</v>
      </c>
      <c r="E2386" s="92">
        <v>362</v>
      </c>
      <c r="F2386" s="92"/>
      <c r="G2386" s="92">
        <v>2322</v>
      </c>
      <c r="H2386" s="92"/>
    </row>
    <row r="2387" spans="1:8" ht="15.75">
      <c r="A2387" s="96"/>
      <c r="B2387" s="92"/>
      <c r="C2387" s="92"/>
      <c r="D2387" s="92"/>
      <c r="E2387" s="92"/>
      <c r="F2387" s="92"/>
      <c r="G2387" s="92"/>
      <c r="H2387" s="92"/>
    </row>
    <row r="2388" spans="1:8" ht="15.75">
      <c r="A2388" s="96">
        <v>9</v>
      </c>
      <c r="B2388" s="97">
        <v>42675</v>
      </c>
      <c r="C2388" s="92">
        <v>580</v>
      </c>
      <c r="D2388" s="113">
        <v>25544</v>
      </c>
      <c r="E2388" s="92">
        <v>362</v>
      </c>
      <c r="F2388" s="92"/>
      <c r="G2388" s="92">
        <v>2322</v>
      </c>
      <c r="H2388" s="92"/>
    </row>
    <row r="2389" spans="1:8" ht="15.75">
      <c r="A2389" s="96"/>
      <c r="B2389" s="92"/>
      <c r="C2389" s="81"/>
      <c r="D2389" s="92"/>
      <c r="E2389" s="92"/>
      <c r="F2389" s="92"/>
      <c r="G2389" s="92"/>
      <c r="H2389" s="92"/>
    </row>
    <row r="2390" spans="1:8" ht="15.75">
      <c r="A2390" s="96">
        <v>10</v>
      </c>
      <c r="B2390" s="97">
        <v>42705</v>
      </c>
      <c r="C2390" s="92">
        <v>580</v>
      </c>
      <c r="D2390" s="92">
        <v>26241</v>
      </c>
      <c r="E2390" s="92">
        <v>362</v>
      </c>
      <c r="F2390" s="92"/>
      <c r="G2390" s="92">
        <v>2322</v>
      </c>
      <c r="H2390" s="92"/>
    </row>
    <row r="2391" spans="1:8" ht="15.75">
      <c r="A2391" s="96"/>
      <c r="B2391" s="92"/>
      <c r="C2391" s="92"/>
      <c r="D2391" s="92"/>
      <c r="E2391" s="92"/>
      <c r="F2391" s="92"/>
      <c r="G2391" s="92"/>
      <c r="H2391" s="92"/>
    </row>
    <row r="2392" spans="1:8" ht="15.75">
      <c r="A2392" s="96">
        <v>11</v>
      </c>
      <c r="B2392" s="97">
        <v>42736</v>
      </c>
      <c r="C2392" s="92">
        <v>580</v>
      </c>
      <c r="D2392" s="92">
        <v>26241</v>
      </c>
      <c r="E2392" s="92">
        <v>362</v>
      </c>
      <c r="F2392" s="92"/>
      <c r="G2392" s="92">
        <v>2322</v>
      </c>
      <c r="H2392" s="92">
        <v>600</v>
      </c>
    </row>
    <row r="2393" spans="1:8" ht="15.75">
      <c r="A2393" s="96"/>
      <c r="B2393" s="92"/>
      <c r="C2393" s="81"/>
      <c r="D2393" s="92"/>
      <c r="E2393" s="92"/>
      <c r="F2393" s="92"/>
      <c r="G2393" s="92"/>
      <c r="H2393" s="92"/>
    </row>
    <row r="2394" spans="1:8" ht="15.75">
      <c r="A2394" s="96">
        <v>12</v>
      </c>
      <c r="B2394" s="97">
        <v>42767</v>
      </c>
      <c r="C2394" s="92">
        <v>580</v>
      </c>
      <c r="D2394" s="92">
        <v>26241</v>
      </c>
      <c r="E2394" s="92">
        <v>362</v>
      </c>
      <c r="F2394" s="92"/>
      <c r="G2394" s="92">
        <v>2322</v>
      </c>
      <c r="H2394" s="92"/>
    </row>
    <row r="2395" spans="1:8" ht="15.75">
      <c r="A2395" s="96"/>
      <c r="B2395" s="92"/>
      <c r="C2395" s="92"/>
      <c r="D2395" s="92"/>
      <c r="E2395" s="92"/>
      <c r="F2395" s="92"/>
      <c r="G2395" s="92"/>
      <c r="H2395" s="92"/>
    </row>
    <row r="2396" spans="1:8" ht="15.75">
      <c r="A2396" s="96"/>
      <c r="B2396" s="98" t="s">
        <v>107</v>
      </c>
      <c r="C2396" s="98">
        <v>6960</v>
      </c>
      <c r="D2396" s="98">
        <v>289985</v>
      </c>
      <c r="E2396" s="98">
        <v>4344</v>
      </c>
      <c r="F2396" s="98">
        <v>0</v>
      </c>
      <c r="G2396" s="98">
        <v>26392</v>
      </c>
      <c r="H2396" s="98">
        <v>1200</v>
      </c>
    </row>
    <row r="2397" spans="1:8" ht="15.75">
      <c r="A2397" s="96"/>
      <c r="B2397" s="98"/>
      <c r="C2397" s="92"/>
      <c r="D2397" s="92"/>
      <c r="E2397" s="92"/>
      <c r="F2397" s="92"/>
      <c r="G2397" s="92"/>
      <c r="H2397" s="92"/>
    </row>
    <row r="2398" spans="1:8" ht="25.5">
      <c r="A2398" s="96"/>
      <c r="B2398" s="99" t="s">
        <v>470</v>
      </c>
      <c r="C2398" s="92"/>
      <c r="D2398" s="92"/>
      <c r="E2398" s="92"/>
      <c r="F2398" s="92"/>
      <c r="G2398" s="92"/>
      <c r="H2398" s="92"/>
    </row>
    <row r="2399" spans="1:8" ht="15.75">
      <c r="A2399" s="96"/>
      <c r="B2399" s="100" t="s">
        <v>436</v>
      </c>
      <c r="C2399" s="92"/>
      <c r="D2399" s="92">
        <v>3454</v>
      </c>
      <c r="E2399" s="92"/>
      <c r="F2399" s="92"/>
      <c r="G2399" s="92">
        <v>1727</v>
      </c>
      <c r="H2399" s="92"/>
    </row>
    <row r="2400" spans="1:8" ht="15.75">
      <c r="A2400" s="96"/>
      <c r="B2400" s="100" t="s">
        <v>107</v>
      </c>
      <c r="C2400" s="92"/>
      <c r="D2400" s="98">
        <v>3454</v>
      </c>
      <c r="E2400" s="98"/>
      <c r="F2400" s="98"/>
      <c r="G2400" s="98">
        <v>1727</v>
      </c>
      <c r="H2400" s="98"/>
    </row>
    <row r="2401" spans="1:8" ht="31.5">
      <c r="A2401" s="96"/>
      <c r="B2401" s="101" t="s">
        <v>143</v>
      </c>
      <c r="C2401" s="98">
        <v>6960</v>
      </c>
      <c r="D2401" s="98">
        <v>293439</v>
      </c>
      <c r="E2401" s="128">
        <v>4344</v>
      </c>
      <c r="F2401" s="98"/>
      <c r="G2401" s="98">
        <v>28119</v>
      </c>
      <c r="H2401" s="98">
        <v>1200</v>
      </c>
    </row>
    <row r="2402" spans="1:8" ht="15.75">
      <c r="A2402" s="102"/>
      <c r="B2402" s="103"/>
      <c r="C2402" s="105"/>
      <c r="D2402" s="105"/>
      <c r="E2402" s="105"/>
      <c r="F2402" s="105"/>
      <c r="G2402" s="105"/>
      <c r="H2402" s="105"/>
    </row>
    <row r="2403" spans="1:8" ht="15.75">
      <c r="A2403" s="102"/>
      <c r="B2403" s="103"/>
      <c r="C2403" s="105"/>
      <c r="D2403" s="104"/>
      <c r="E2403" s="105"/>
      <c r="F2403" s="104"/>
      <c r="G2403" s="104"/>
      <c r="H2403" s="105"/>
    </row>
    <row r="2404" spans="1:8" ht="15.75">
      <c r="A2404" s="102"/>
      <c r="B2404" s="103"/>
      <c r="C2404" s="104"/>
      <c r="D2404" s="104"/>
      <c r="E2404" s="104"/>
      <c r="F2404" s="104"/>
      <c r="G2404" s="104"/>
      <c r="H2404" s="104"/>
    </row>
    <row r="2409" spans="1:8" ht="18.75">
      <c r="A2409" s="93" t="s">
        <v>447</v>
      </c>
    </row>
    <row r="2410" spans="1:8" ht="15.75">
      <c r="A2410" s="94"/>
    </row>
    <row r="2411" spans="1:8" ht="31.5">
      <c r="A2411" s="95" t="s">
        <v>393</v>
      </c>
      <c r="B2411" s="95" t="s">
        <v>394</v>
      </c>
      <c r="C2411" s="95" t="s">
        <v>5</v>
      </c>
      <c r="D2411" s="95" t="s">
        <v>395</v>
      </c>
      <c r="E2411" s="95" t="s">
        <v>7</v>
      </c>
      <c r="F2411" s="95" t="s">
        <v>8</v>
      </c>
      <c r="G2411" s="95" t="s">
        <v>396</v>
      </c>
      <c r="H2411" s="95" t="s">
        <v>397</v>
      </c>
    </row>
    <row r="2412" spans="1:8" ht="15.75">
      <c r="A2412" s="92"/>
      <c r="B2412" s="92"/>
      <c r="C2412" s="92"/>
      <c r="D2412" s="92"/>
      <c r="E2412" s="92"/>
      <c r="F2412" s="92"/>
      <c r="H2412" s="92"/>
    </row>
    <row r="2413" spans="1:8" ht="15.75">
      <c r="A2413" s="96">
        <v>1</v>
      </c>
      <c r="B2413" s="97">
        <v>42430</v>
      </c>
      <c r="C2413" s="92">
        <v>1010</v>
      </c>
      <c r="D2413" s="113">
        <v>41470</v>
      </c>
      <c r="E2413" s="92"/>
      <c r="F2413" s="92"/>
      <c r="G2413" s="92">
        <v>7368</v>
      </c>
      <c r="H2413" s="92"/>
    </row>
    <row r="2414" spans="1:8" ht="15.75">
      <c r="A2414" s="96"/>
      <c r="B2414" s="92"/>
      <c r="C2414" s="81"/>
      <c r="D2414" s="81"/>
      <c r="E2414" s="92"/>
      <c r="F2414" s="92"/>
      <c r="G2414" s="92"/>
      <c r="H2414" s="92"/>
    </row>
    <row r="2415" spans="1:8" ht="15.75">
      <c r="A2415" s="96">
        <v>2</v>
      </c>
      <c r="B2415" s="97">
        <v>42461</v>
      </c>
      <c r="C2415" s="92">
        <v>1010</v>
      </c>
      <c r="D2415" s="113">
        <v>41470</v>
      </c>
      <c r="E2415" s="92"/>
      <c r="F2415" s="92"/>
      <c r="G2415" s="92">
        <v>7368</v>
      </c>
      <c r="H2415" s="92"/>
    </row>
    <row r="2416" spans="1:8" ht="15.75">
      <c r="A2416" s="96"/>
      <c r="B2416" s="92"/>
      <c r="C2416" s="92"/>
      <c r="D2416" s="92"/>
      <c r="E2416" s="92"/>
      <c r="F2416" s="92"/>
      <c r="G2416" s="92"/>
      <c r="H2416" s="92"/>
    </row>
    <row r="2417" spans="1:8" ht="15.75">
      <c r="A2417" s="96">
        <v>3</v>
      </c>
      <c r="B2417" s="97">
        <v>42491</v>
      </c>
      <c r="C2417" s="92">
        <v>1010</v>
      </c>
      <c r="D2417" s="113">
        <v>41470</v>
      </c>
      <c r="E2417" s="92"/>
      <c r="F2417" s="92"/>
      <c r="G2417" s="92">
        <v>7368</v>
      </c>
      <c r="H2417" s="92"/>
    </row>
    <row r="2418" spans="1:8" ht="15.75">
      <c r="A2418" s="96"/>
      <c r="B2418" s="92"/>
      <c r="C2418" s="81"/>
      <c r="D2418" s="81"/>
      <c r="E2418" s="92"/>
      <c r="F2418" s="92"/>
      <c r="G2418" s="92"/>
      <c r="H2418" s="92"/>
    </row>
    <row r="2419" spans="1:8" ht="15.75">
      <c r="A2419" s="96">
        <v>4</v>
      </c>
      <c r="B2419" s="97">
        <v>42522</v>
      </c>
      <c r="C2419" s="92">
        <v>1010</v>
      </c>
      <c r="D2419" s="113">
        <v>42575</v>
      </c>
      <c r="E2419" s="92"/>
      <c r="F2419" s="92"/>
      <c r="G2419" s="92">
        <v>7368</v>
      </c>
      <c r="H2419" s="92"/>
    </row>
    <row r="2420" spans="1:8" ht="15.75">
      <c r="A2420" s="96"/>
      <c r="B2420" s="92"/>
      <c r="C2420" s="81"/>
      <c r="D2420" s="92"/>
      <c r="E2420" s="92"/>
      <c r="F2420" s="92"/>
      <c r="G2420" s="92"/>
      <c r="H2420" s="92"/>
    </row>
    <row r="2421" spans="1:8" ht="15.75">
      <c r="A2421" s="96">
        <v>5</v>
      </c>
      <c r="B2421" s="97">
        <v>42552</v>
      </c>
      <c r="C2421" s="92">
        <v>1010</v>
      </c>
      <c r="D2421" s="113">
        <v>43835</v>
      </c>
      <c r="E2421" s="92"/>
      <c r="F2421" s="92"/>
      <c r="G2421" s="92">
        <v>7592</v>
      </c>
      <c r="H2421" s="92">
        <v>1050</v>
      </c>
    </row>
    <row r="2422" spans="1:8" ht="15.75">
      <c r="A2422" s="96"/>
      <c r="B2422" s="92"/>
      <c r="C2422" s="81"/>
      <c r="E2422" s="92"/>
      <c r="F2422" s="92"/>
      <c r="G2422" s="92"/>
      <c r="H2422" s="92"/>
    </row>
    <row r="2423" spans="1:8" ht="15.75">
      <c r="A2423" s="96">
        <v>6</v>
      </c>
      <c r="B2423" s="97">
        <v>42583</v>
      </c>
      <c r="C2423" s="92">
        <v>1220</v>
      </c>
      <c r="D2423" s="113">
        <v>44045</v>
      </c>
      <c r="E2423" s="92"/>
      <c r="F2423" s="92"/>
      <c r="G2423" s="92">
        <v>7592</v>
      </c>
      <c r="H2423" s="92"/>
    </row>
    <row r="2424" spans="1:8" ht="15.75">
      <c r="A2424" s="96"/>
      <c r="B2424" s="92"/>
      <c r="C2424" s="92"/>
      <c r="D2424" s="92"/>
      <c r="E2424" s="92"/>
      <c r="F2424" s="92"/>
      <c r="G2424" s="92"/>
      <c r="H2424" s="92"/>
    </row>
    <row r="2425" spans="1:8" ht="15.75">
      <c r="A2425" s="96">
        <v>7</v>
      </c>
      <c r="B2425" s="97">
        <v>42614</v>
      </c>
      <c r="C2425" s="92">
        <v>1220</v>
      </c>
      <c r="D2425" s="113">
        <v>44045</v>
      </c>
      <c r="E2425" s="92"/>
      <c r="F2425" s="92"/>
      <c r="G2425" s="92">
        <v>7592</v>
      </c>
      <c r="H2425" s="92"/>
    </row>
    <row r="2426" spans="1:8" ht="15.75">
      <c r="A2426" s="96"/>
      <c r="B2426" s="92"/>
      <c r="C2426" s="81"/>
      <c r="D2426" s="92"/>
      <c r="E2426" s="92"/>
      <c r="F2426" s="92"/>
      <c r="G2426" s="92"/>
      <c r="H2426" s="92"/>
    </row>
    <row r="2427" spans="1:8" ht="15.75">
      <c r="A2427" s="96">
        <v>8</v>
      </c>
      <c r="B2427" s="97">
        <v>42644</v>
      </c>
      <c r="C2427" s="92">
        <v>1220</v>
      </c>
      <c r="D2427" s="113">
        <v>44045</v>
      </c>
      <c r="E2427" s="92"/>
      <c r="F2427" s="92"/>
      <c r="G2427" s="92">
        <v>7592</v>
      </c>
      <c r="H2427" s="92"/>
    </row>
    <row r="2428" spans="1:8" ht="15.75">
      <c r="A2428" s="96"/>
      <c r="B2428" s="92"/>
      <c r="C2428" s="92"/>
      <c r="D2428" s="92"/>
      <c r="E2428" s="92"/>
      <c r="F2428" s="92"/>
      <c r="G2428" s="92"/>
      <c r="H2428" s="92"/>
    </row>
    <row r="2429" spans="1:8" ht="15.75">
      <c r="A2429" s="96">
        <v>9</v>
      </c>
      <c r="B2429" s="97">
        <v>42675</v>
      </c>
      <c r="C2429" s="92">
        <v>1220</v>
      </c>
      <c r="D2429" s="113">
        <v>44045</v>
      </c>
      <c r="E2429" s="92"/>
      <c r="F2429" s="92"/>
      <c r="G2429" s="92">
        <v>7592</v>
      </c>
      <c r="H2429" s="92"/>
    </row>
    <row r="2430" spans="1:8" ht="15.75">
      <c r="A2430" s="96"/>
      <c r="B2430" s="92"/>
      <c r="C2430" s="81"/>
      <c r="D2430" s="92"/>
      <c r="E2430" s="92"/>
      <c r="F2430" s="92"/>
      <c r="G2430" s="92"/>
      <c r="H2430" s="92"/>
    </row>
    <row r="2431" spans="1:8" ht="15.75">
      <c r="A2431" s="96">
        <v>10</v>
      </c>
      <c r="B2431" s="97">
        <v>42705</v>
      </c>
      <c r="C2431" s="92">
        <v>1220</v>
      </c>
      <c r="D2431" s="113">
        <v>44045</v>
      </c>
      <c r="E2431" s="92"/>
      <c r="F2431" s="92"/>
      <c r="G2431" s="92">
        <v>7592</v>
      </c>
      <c r="H2431" s="92"/>
    </row>
    <row r="2432" spans="1:8" ht="15.75">
      <c r="A2432" s="96"/>
      <c r="B2432" s="92"/>
      <c r="C2432" s="92"/>
      <c r="D2432" s="92"/>
      <c r="E2432" s="92"/>
      <c r="F2432" s="92"/>
      <c r="G2432" s="92"/>
      <c r="H2432" s="92"/>
    </row>
    <row r="2433" spans="1:8" ht="15.75">
      <c r="A2433" s="96">
        <v>11</v>
      </c>
      <c r="B2433" s="97">
        <v>42736</v>
      </c>
      <c r="C2433" s="92">
        <v>1220</v>
      </c>
      <c r="D2433" s="113">
        <v>45374</v>
      </c>
      <c r="E2433" s="92"/>
      <c r="F2433" s="92"/>
      <c r="G2433" s="92">
        <v>8000</v>
      </c>
      <c r="H2433" s="92">
        <v>1050</v>
      </c>
    </row>
    <row r="2434" spans="1:8" ht="15.75">
      <c r="A2434" s="96"/>
      <c r="B2434" s="92"/>
      <c r="C2434" s="81"/>
      <c r="D2434" s="92"/>
      <c r="E2434" s="92"/>
      <c r="F2434" s="92"/>
      <c r="G2434" s="92"/>
      <c r="H2434" s="92"/>
    </row>
    <row r="2435" spans="1:8" ht="15.75">
      <c r="A2435" s="96">
        <v>12</v>
      </c>
      <c r="B2435" s="97">
        <v>42767</v>
      </c>
      <c r="C2435" s="92">
        <v>1220</v>
      </c>
      <c r="D2435" s="113">
        <v>45374</v>
      </c>
      <c r="E2435" s="92"/>
      <c r="F2435" s="92"/>
      <c r="G2435" s="92">
        <v>8000</v>
      </c>
      <c r="H2435" s="92"/>
    </row>
    <row r="2436" spans="1:8" ht="15.75">
      <c r="A2436" s="96"/>
      <c r="B2436" s="92"/>
      <c r="C2436" s="92"/>
      <c r="D2436" s="92"/>
      <c r="E2436" s="92"/>
      <c r="F2436" s="92"/>
      <c r="G2436" s="92"/>
      <c r="H2436" s="92"/>
    </row>
    <row r="2437" spans="1:8" ht="15.75">
      <c r="A2437" s="96"/>
      <c r="B2437" s="98" t="s">
        <v>107</v>
      </c>
      <c r="C2437" s="98">
        <v>13590</v>
      </c>
      <c r="D2437" s="98">
        <v>521793</v>
      </c>
      <c r="E2437" s="98"/>
      <c r="F2437" s="98"/>
      <c r="G2437" s="98">
        <v>91024</v>
      </c>
      <c r="H2437" s="98">
        <v>2100</v>
      </c>
    </row>
    <row r="2438" spans="1:8" ht="15.75">
      <c r="A2438" s="96"/>
      <c r="B2438" s="98"/>
      <c r="C2438" s="92"/>
      <c r="D2438" s="92"/>
      <c r="E2438" s="92"/>
      <c r="F2438" s="92"/>
      <c r="G2438" s="92"/>
      <c r="H2438" s="92"/>
    </row>
    <row r="2439" spans="1:8" ht="25.5">
      <c r="A2439" s="96"/>
      <c r="B2439" s="99" t="s">
        <v>470</v>
      </c>
      <c r="C2439" s="92"/>
      <c r="D2439" s="92"/>
      <c r="E2439" s="92"/>
      <c r="F2439" s="92"/>
      <c r="G2439" s="92"/>
      <c r="H2439" s="92"/>
    </row>
    <row r="2440" spans="1:8" ht="15.75">
      <c r="A2440" s="96"/>
      <c r="B2440" s="100" t="s">
        <v>436</v>
      </c>
      <c r="C2440" s="92"/>
      <c r="D2440" s="92">
        <v>6908</v>
      </c>
      <c r="E2440" s="92"/>
      <c r="F2440" s="92"/>
      <c r="G2440" s="92">
        <v>5181</v>
      </c>
      <c r="H2440" s="92"/>
    </row>
    <row r="2441" spans="1:8" ht="15.75">
      <c r="A2441" s="96"/>
      <c r="B2441" s="100" t="s">
        <v>107</v>
      </c>
      <c r="C2441" s="92"/>
      <c r="D2441" s="98">
        <v>6908</v>
      </c>
      <c r="E2441" s="98"/>
      <c r="F2441" s="98"/>
      <c r="G2441" s="98">
        <v>5181</v>
      </c>
      <c r="H2441" s="98"/>
    </row>
    <row r="2442" spans="1:8" ht="31.5">
      <c r="A2442" s="96"/>
      <c r="B2442" s="101" t="s">
        <v>143</v>
      </c>
      <c r="C2442" s="98">
        <v>13590</v>
      </c>
      <c r="D2442" s="98">
        <v>528701</v>
      </c>
      <c r="E2442" s="118"/>
      <c r="F2442" s="98"/>
      <c r="G2442" s="98">
        <v>96205</v>
      </c>
      <c r="H2442" s="98">
        <v>2100</v>
      </c>
    </row>
    <row r="2443" spans="1:8" ht="15.75">
      <c r="A2443" s="102"/>
      <c r="B2443" s="103"/>
      <c r="C2443" s="105"/>
      <c r="D2443" s="105"/>
      <c r="E2443" s="105"/>
      <c r="F2443" s="105"/>
      <c r="G2443" s="105"/>
      <c r="H2443" s="105"/>
    </row>
    <row r="2444" spans="1:8" ht="15.75">
      <c r="A2444" s="102"/>
      <c r="B2444" s="103"/>
      <c r="C2444" s="105"/>
      <c r="D2444" s="104"/>
      <c r="E2444" s="105"/>
      <c r="F2444" s="104"/>
      <c r="G2444" s="104"/>
      <c r="H2444" s="105"/>
    </row>
    <row r="2445" spans="1:8" ht="15.75">
      <c r="A2445" s="102"/>
      <c r="B2445" s="103"/>
      <c r="C2445" s="104"/>
      <c r="D2445" s="104"/>
      <c r="E2445" s="104"/>
      <c r="F2445" s="104"/>
      <c r="G2445" s="104"/>
      <c r="H2445" s="104"/>
    </row>
    <row r="2449" spans="1:8" ht="18.75">
      <c r="A2449" s="93"/>
    </row>
    <row r="2450" spans="1:8" ht="18.75">
      <c r="A2450" s="93" t="s">
        <v>448</v>
      </c>
    </row>
    <row r="2451" spans="1:8" ht="15.75">
      <c r="A2451" s="94"/>
    </row>
    <row r="2452" spans="1:8" ht="31.5">
      <c r="A2452" s="95" t="s">
        <v>393</v>
      </c>
      <c r="B2452" s="95" t="s">
        <v>394</v>
      </c>
      <c r="C2452" s="95" t="s">
        <v>5</v>
      </c>
      <c r="D2452" s="95" t="s">
        <v>395</v>
      </c>
      <c r="E2452" s="95" t="s">
        <v>7</v>
      </c>
      <c r="F2452" s="95" t="s">
        <v>8</v>
      </c>
      <c r="G2452" s="95" t="s">
        <v>396</v>
      </c>
      <c r="H2452" s="95" t="s">
        <v>397</v>
      </c>
    </row>
    <row r="2453" spans="1:8" ht="15.75">
      <c r="A2453" s="92"/>
      <c r="B2453" s="92"/>
      <c r="C2453" s="92"/>
      <c r="D2453" s="92"/>
      <c r="E2453" s="92"/>
      <c r="F2453" s="92"/>
      <c r="G2453" s="92"/>
      <c r="H2453" s="92"/>
    </row>
    <row r="2454" spans="1:8" ht="15.75">
      <c r="A2454" s="96">
        <v>1</v>
      </c>
      <c r="B2454" s="97">
        <v>42430</v>
      </c>
      <c r="C2454" s="92">
        <v>1010</v>
      </c>
      <c r="D2454" s="113">
        <v>41045</v>
      </c>
      <c r="E2454" s="92"/>
      <c r="F2454" s="92"/>
      <c r="G2454" s="92"/>
      <c r="H2454" s="92"/>
    </row>
    <row r="2455" spans="1:8" ht="15.75">
      <c r="A2455" s="96"/>
      <c r="B2455" s="92"/>
      <c r="C2455" s="81"/>
      <c r="D2455" s="81"/>
      <c r="E2455" s="92"/>
      <c r="F2455" s="92"/>
      <c r="G2455" s="92"/>
      <c r="H2455" s="92"/>
    </row>
    <row r="2456" spans="1:8" ht="15.75">
      <c r="A2456" s="96">
        <v>2</v>
      </c>
      <c r="B2456" s="97">
        <v>42461</v>
      </c>
      <c r="C2456" s="92">
        <v>1010</v>
      </c>
      <c r="D2456" s="113">
        <v>41045</v>
      </c>
      <c r="E2456" s="92"/>
      <c r="F2456" s="92"/>
      <c r="G2456" s="92"/>
      <c r="H2456" s="92"/>
    </row>
    <row r="2457" spans="1:8" ht="15.75">
      <c r="A2457" s="96"/>
      <c r="B2457" s="92"/>
      <c r="C2457" s="92"/>
      <c r="D2457" s="92"/>
      <c r="E2457" s="92"/>
      <c r="F2457" s="92"/>
      <c r="G2457" s="92"/>
      <c r="H2457" s="92"/>
    </row>
    <row r="2458" spans="1:8" ht="15.75">
      <c r="A2458" s="96">
        <v>3</v>
      </c>
      <c r="B2458" s="97">
        <v>42491</v>
      </c>
      <c r="C2458" s="92">
        <v>1010</v>
      </c>
      <c r="D2458" s="113">
        <v>41045</v>
      </c>
      <c r="E2458" s="92"/>
      <c r="F2458" s="92"/>
      <c r="G2458" s="92"/>
      <c r="H2458" s="92"/>
    </row>
    <row r="2459" spans="1:8" ht="15.75">
      <c r="A2459" s="96"/>
      <c r="B2459" s="92"/>
      <c r="C2459" s="81"/>
      <c r="D2459" s="81"/>
      <c r="E2459" s="92"/>
      <c r="F2459" s="92"/>
      <c r="G2459" s="92"/>
      <c r="H2459" s="92"/>
    </row>
    <row r="2460" spans="1:8" ht="15.75">
      <c r="A2460" s="96">
        <v>4</v>
      </c>
      <c r="B2460" s="97">
        <v>42522</v>
      </c>
      <c r="C2460" s="92">
        <v>1010</v>
      </c>
      <c r="D2460" s="113">
        <v>42133</v>
      </c>
      <c r="E2460" s="92"/>
      <c r="F2460" s="92"/>
      <c r="G2460" s="92"/>
      <c r="H2460" s="92"/>
    </row>
    <row r="2461" spans="1:8" ht="15.75">
      <c r="A2461" s="96"/>
      <c r="B2461" s="92"/>
      <c r="C2461" s="92"/>
      <c r="D2461" s="92"/>
      <c r="E2461" s="92"/>
      <c r="F2461" s="92"/>
      <c r="G2461" s="92"/>
      <c r="H2461" s="92"/>
    </row>
    <row r="2462" spans="1:8" ht="15.75">
      <c r="A2462" s="96">
        <v>5</v>
      </c>
      <c r="B2462" s="97">
        <v>42552</v>
      </c>
      <c r="C2462" s="92">
        <v>1010</v>
      </c>
      <c r="D2462" s="113">
        <v>43370</v>
      </c>
      <c r="E2462" s="92"/>
      <c r="F2462" s="92"/>
      <c r="G2462" s="92"/>
      <c r="H2462" s="92">
        <v>1050</v>
      </c>
    </row>
    <row r="2463" spans="1:8" ht="15.75">
      <c r="A2463" s="96"/>
      <c r="B2463" s="92"/>
      <c r="C2463" s="81"/>
      <c r="D2463" s="92"/>
      <c r="E2463" s="92"/>
      <c r="F2463" s="92"/>
      <c r="G2463" s="92"/>
      <c r="H2463" s="92"/>
    </row>
    <row r="2464" spans="1:8" ht="15.75">
      <c r="A2464" s="96">
        <v>6</v>
      </c>
      <c r="B2464" s="97">
        <v>42583</v>
      </c>
      <c r="C2464" s="92"/>
      <c r="D2464" s="113"/>
      <c r="E2464" s="92"/>
      <c r="F2464" s="92"/>
      <c r="G2464" s="92"/>
      <c r="H2464" s="92"/>
    </row>
    <row r="2465" spans="1:8" ht="15.75">
      <c r="A2465" s="96"/>
      <c r="B2465" s="92"/>
      <c r="C2465" s="92"/>
      <c r="D2465" s="92"/>
      <c r="E2465" s="92"/>
      <c r="F2465" s="92"/>
      <c r="G2465" s="92"/>
      <c r="H2465" s="92"/>
    </row>
    <row r="2466" spans="1:8" ht="15.75">
      <c r="A2466" s="96">
        <v>7</v>
      </c>
      <c r="B2466" s="97">
        <v>42614</v>
      </c>
      <c r="C2466" s="92"/>
      <c r="D2466" s="113"/>
      <c r="E2466" s="92"/>
      <c r="F2466" s="92"/>
      <c r="G2466" s="92"/>
      <c r="H2466" s="92"/>
    </row>
    <row r="2467" spans="1:8" ht="15.75">
      <c r="A2467" s="96"/>
      <c r="B2467" s="92"/>
      <c r="C2467" s="81"/>
      <c r="D2467" s="92"/>
      <c r="E2467" s="92"/>
      <c r="F2467" s="92"/>
      <c r="G2467" s="92"/>
      <c r="H2467" s="92"/>
    </row>
    <row r="2468" spans="1:8" ht="15.75">
      <c r="A2468" s="96">
        <v>8</v>
      </c>
      <c r="B2468" s="97">
        <v>42644</v>
      </c>
      <c r="C2468" s="92"/>
      <c r="D2468" s="113"/>
      <c r="E2468" s="92"/>
      <c r="F2468" s="92"/>
      <c r="G2468" s="92"/>
      <c r="H2468" s="92"/>
    </row>
    <row r="2469" spans="1:8" ht="15.75">
      <c r="A2469" s="96"/>
      <c r="B2469" s="92"/>
      <c r="C2469" s="92"/>
      <c r="D2469" s="92"/>
      <c r="E2469" s="92"/>
      <c r="F2469" s="92"/>
      <c r="G2469" s="92"/>
      <c r="H2469" s="92"/>
    </row>
    <row r="2470" spans="1:8" ht="15.75">
      <c r="A2470" s="96">
        <v>9</v>
      </c>
      <c r="B2470" s="97">
        <v>42675</v>
      </c>
      <c r="C2470" s="92"/>
      <c r="D2470" s="113"/>
      <c r="E2470" s="92"/>
      <c r="F2470" s="92"/>
      <c r="G2470" s="92"/>
      <c r="H2470" s="92"/>
    </row>
    <row r="2471" spans="1:8" ht="15.75">
      <c r="A2471" s="96"/>
      <c r="B2471" s="92"/>
      <c r="C2471" s="81"/>
      <c r="D2471" s="92"/>
      <c r="E2471" s="92"/>
      <c r="F2471" s="92"/>
      <c r="G2471" s="92"/>
      <c r="H2471" s="92"/>
    </row>
    <row r="2472" spans="1:8" ht="15.75">
      <c r="A2472" s="96">
        <v>10</v>
      </c>
      <c r="B2472" s="97">
        <v>42705</v>
      </c>
      <c r="C2472" s="92"/>
      <c r="D2472" s="92"/>
      <c r="E2472" s="92"/>
      <c r="F2472" s="92"/>
      <c r="G2472" s="92"/>
      <c r="H2472" s="92"/>
    </row>
    <row r="2473" spans="1:8" ht="15.75">
      <c r="A2473" s="96"/>
      <c r="B2473" s="92"/>
      <c r="C2473" s="92"/>
      <c r="D2473" s="92"/>
      <c r="E2473" s="92"/>
      <c r="F2473" s="92"/>
      <c r="G2473" s="92"/>
      <c r="H2473" s="92"/>
    </row>
    <row r="2474" spans="1:8" ht="15.75">
      <c r="A2474" s="96">
        <v>11</v>
      </c>
      <c r="B2474" s="97">
        <v>42736</v>
      </c>
      <c r="C2474" s="92"/>
      <c r="D2474" s="92"/>
      <c r="E2474" s="92"/>
      <c r="F2474" s="92"/>
      <c r="G2474" s="92"/>
      <c r="H2474" s="92"/>
    </row>
    <row r="2475" spans="1:8" ht="15.75">
      <c r="A2475" s="96"/>
      <c r="B2475" s="92"/>
      <c r="C2475" s="81"/>
      <c r="D2475" s="92"/>
      <c r="E2475" s="92"/>
      <c r="F2475" s="92"/>
      <c r="G2475" s="92"/>
      <c r="H2475" s="92"/>
    </row>
    <row r="2476" spans="1:8" ht="15.75">
      <c r="A2476" s="96">
        <v>12</v>
      </c>
      <c r="B2476" s="97">
        <v>42767</v>
      </c>
      <c r="C2476" s="92"/>
      <c r="D2476" s="92"/>
      <c r="E2476" s="92"/>
      <c r="F2476" s="92"/>
      <c r="G2476" s="92"/>
      <c r="H2476" s="92"/>
    </row>
    <row r="2477" spans="1:8" ht="15.75">
      <c r="A2477" s="96"/>
      <c r="B2477" s="92"/>
      <c r="C2477" s="92"/>
      <c r="D2477" s="92"/>
      <c r="E2477" s="92"/>
      <c r="F2477" s="92"/>
      <c r="G2477" s="92"/>
      <c r="H2477" s="92"/>
    </row>
    <row r="2478" spans="1:8" ht="15.75">
      <c r="A2478" s="96"/>
      <c r="B2478" s="98" t="s">
        <v>107</v>
      </c>
      <c r="C2478" s="98">
        <v>5050</v>
      </c>
      <c r="D2478" s="98">
        <v>208638</v>
      </c>
      <c r="E2478" s="98">
        <v>0</v>
      </c>
      <c r="F2478" s="98">
        <v>0</v>
      </c>
      <c r="G2478" s="98">
        <v>0</v>
      </c>
      <c r="H2478" s="98">
        <v>1050</v>
      </c>
    </row>
    <row r="2479" spans="1:8" ht="15.75">
      <c r="A2479" s="96"/>
      <c r="B2479" s="98"/>
      <c r="C2479" s="92"/>
      <c r="D2479" s="92"/>
      <c r="E2479" s="92"/>
      <c r="F2479" s="92"/>
      <c r="G2479" s="92"/>
      <c r="H2479" s="92"/>
    </row>
    <row r="2480" spans="1:8" ht="25.5">
      <c r="A2480" s="96"/>
      <c r="B2480" s="99" t="s">
        <v>470</v>
      </c>
      <c r="C2480" s="92"/>
      <c r="D2480" s="92"/>
      <c r="E2480" s="92"/>
      <c r="F2480" s="92"/>
      <c r="G2480" s="92"/>
      <c r="H2480" s="92"/>
    </row>
    <row r="2481" spans="1:8" ht="15.75">
      <c r="A2481" s="96"/>
      <c r="B2481" s="100" t="s">
        <v>436</v>
      </c>
      <c r="C2481" s="92"/>
      <c r="D2481" s="92">
        <v>6908</v>
      </c>
      <c r="E2481" s="92"/>
      <c r="F2481" s="92"/>
      <c r="G2481" s="92"/>
      <c r="H2481" s="92"/>
    </row>
    <row r="2482" spans="1:8" ht="15.75">
      <c r="A2482" s="96"/>
      <c r="B2482" s="100" t="s">
        <v>107</v>
      </c>
      <c r="C2482" s="92"/>
      <c r="D2482" s="98">
        <v>6908</v>
      </c>
      <c r="E2482" s="98"/>
      <c r="F2482" s="98">
        <v>0</v>
      </c>
      <c r="G2482" s="98">
        <v>0</v>
      </c>
      <c r="H2482" s="98"/>
    </row>
    <row r="2483" spans="1:8" ht="31.5">
      <c r="A2483" s="96"/>
      <c r="B2483" s="101" t="s">
        <v>143</v>
      </c>
      <c r="C2483" s="98">
        <v>5050</v>
      </c>
      <c r="D2483" s="98">
        <v>215546</v>
      </c>
      <c r="E2483" s="118">
        <v>0</v>
      </c>
      <c r="F2483" s="98">
        <v>0</v>
      </c>
      <c r="G2483" s="98">
        <v>0</v>
      </c>
      <c r="H2483" s="98">
        <v>1050</v>
      </c>
    </row>
    <row r="2484" spans="1:8" ht="15.75">
      <c r="A2484" s="102"/>
      <c r="B2484" s="103"/>
      <c r="C2484" s="105"/>
      <c r="D2484" s="105"/>
      <c r="E2484" s="105"/>
      <c r="F2484" s="105"/>
      <c r="G2484" s="105"/>
      <c r="H2484" s="105"/>
    </row>
    <row r="2485" spans="1:8" ht="15.75">
      <c r="A2485" s="102"/>
      <c r="B2485" s="103"/>
      <c r="C2485" s="105"/>
      <c r="D2485" s="105"/>
      <c r="E2485" s="105"/>
      <c r="F2485" s="105"/>
      <c r="G2485" s="105"/>
      <c r="H2485" s="105"/>
    </row>
    <row r="2487" spans="1:8" ht="18.75">
      <c r="A2487" s="93"/>
    </row>
    <row r="2488" spans="1:8" ht="18.75">
      <c r="A2488" s="93" t="s">
        <v>449</v>
      </c>
    </row>
    <row r="2489" spans="1:8" ht="15.75">
      <c r="A2489" s="94"/>
    </row>
    <row r="2490" spans="1:8" ht="31.5">
      <c r="A2490" s="95" t="s">
        <v>393</v>
      </c>
      <c r="B2490" s="95" t="s">
        <v>394</v>
      </c>
      <c r="C2490" s="95" t="s">
        <v>5</v>
      </c>
      <c r="D2490" s="95" t="s">
        <v>395</v>
      </c>
      <c r="E2490" s="95" t="s">
        <v>7</v>
      </c>
      <c r="F2490" s="95" t="s">
        <v>8</v>
      </c>
      <c r="G2490" s="95" t="s">
        <v>396</v>
      </c>
      <c r="H2490" s="95" t="s">
        <v>397</v>
      </c>
    </row>
    <row r="2491" spans="1:8" ht="15.75">
      <c r="A2491" s="92"/>
      <c r="B2491" s="92"/>
      <c r="C2491" s="92"/>
      <c r="D2491" s="92"/>
      <c r="E2491" s="92"/>
      <c r="F2491" s="92"/>
      <c r="H2491" s="92"/>
    </row>
    <row r="2492" spans="1:8" ht="15.75">
      <c r="A2492" s="96">
        <v>1</v>
      </c>
      <c r="B2492" s="97">
        <v>42430</v>
      </c>
      <c r="C2492" s="92">
        <v>1010</v>
      </c>
      <c r="D2492" s="113">
        <v>40024</v>
      </c>
      <c r="E2492" s="92"/>
      <c r="F2492" s="92"/>
      <c r="G2492" s="92">
        <v>7104</v>
      </c>
      <c r="H2492" s="92"/>
    </row>
    <row r="2493" spans="1:8" ht="15.75">
      <c r="A2493" s="96"/>
      <c r="B2493" s="92"/>
      <c r="C2493" s="92"/>
      <c r="D2493" s="81"/>
      <c r="E2493" s="92"/>
      <c r="F2493" s="92"/>
      <c r="G2493" s="92"/>
      <c r="H2493" s="92"/>
    </row>
    <row r="2494" spans="1:8" ht="15.75">
      <c r="A2494" s="96">
        <v>2</v>
      </c>
      <c r="B2494" s="97">
        <v>42461</v>
      </c>
      <c r="C2494" s="92">
        <v>1010</v>
      </c>
      <c r="D2494" s="113">
        <v>40024</v>
      </c>
      <c r="E2494" s="92"/>
      <c r="F2494" s="92"/>
      <c r="G2494" s="92">
        <v>7104</v>
      </c>
      <c r="H2494" s="92"/>
    </row>
    <row r="2495" spans="1:8" ht="15.75">
      <c r="A2495" s="96"/>
      <c r="B2495" s="92"/>
      <c r="C2495" s="81"/>
      <c r="D2495" s="92"/>
      <c r="E2495" s="92"/>
      <c r="F2495" s="92"/>
      <c r="G2495" s="92"/>
      <c r="H2495" s="92"/>
    </row>
    <row r="2496" spans="1:8" ht="15.75">
      <c r="A2496" s="96">
        <v>3</v>
      </c>
      <c r="B2496" s="97">
        <v>42491</v>
      </c>
      <c r="C2496" s="92">
        <v>1010</v>
      </c>
      <c r="D2496" s="113">
        <v>40024</v>
      </c>
      <c r="E2496" s="92"/>
      <c r="F2496" s="92"/>
      <c r="G2496" s="92">
        <v>7104</v>
      </c>
      <c r="H2496" s="92"/>
    </row>
    <row r="2497" spans="1:8" ht="15.75">
      <c r="A2497" s="96"/>
      <c r="B2497" s="92"/>
      <c r="C2497" s="92"/>
      <c r="D2497" s="81"/>
      <c r="E2497" s="92"/>
      <c r="F2497" s="92"/>
      <c r="G2497" s="92"/>
      <c r="H2497" s="92"/>
    </row>
    <row r="2498" spans="1:8" ht="15.75">
      <c r="A2498" s="96">
        <v>4</v>
      </c>
      <c r="B2498" s="97">
        <v>42522</v>
      </c>
      <c r="C2498" s="92">
        <v>1010</v>
      </c>
      <c r="D2498" s="113">
        <v>41090</v>
      </c>
      <c r="E2498" s="92"/>
      <c r="F2498" s="92"/>
      <c r="G2498" s="92">
        <v>7104</v>
      </c>
      <c r="H2498" s="92"/>
    </row>
    <row r="2499" spans="1:8" ht="15.75">
      <c r="A2499" s="96"/>
      <c r="B2499" s="92"/>
      <c r="C2499" s="92"/>
      <c r="D2499" s="92"/>
      <c r="E2499" s="92"/>
      <c r="F2499" s="92"/>
      <c r="G2499" s="92"/>
      <c r="H2499" s="92"/>
    </row>
    <row r="2500" spans="1:8" ht="15.75">
      <c r="A2500" s="96">
        <v>5</v>
      </c>
      <c r="B2500" s="97">
        <v>42552</v>
      </c>
      <c r="C2500" s="92">
        <v>1010</v>
      </c>
      <c r="D2500" s="113">
        <v>42305</v>
      </c>
      <c r="E2500" s="92"/>
      <c r="F2500" s="92"/>
      <c r="G2500" s="92">
        <v>7304</v>
      </c>
      <c r="H2500" s="92">
        <v>1050</v>
      </c>
    </row>
    <row r="2501" spans="1:8" ht="15.75">
      <c r="A2501" s="96"/>
      <c r="B2501" s="92"/>
      <c r="C2501" s="81"/>
      <c r="E2501" s="92"/>
      <c r="F2501" s="92"/>
      <c r="G2501" s="92"/>
      <c r="H2501" s="92"/>
    </row>
    <row r="2502" spans="1:8" ht="15.75">
      <c r="A2502" s="96">
        <v>6</v>
      </c>
      <c r="B2502" s="97">
        <v>42583</v>
      </c>
      <c r="C2502" s="92">
        <v>1220</v>
      </c>
      <c r="D2502" s="113">
        <v>42515</v>
      </c>
      <c r="E2502" s="92"/>
      <c r="F2502" s="92"/>
      <c r="G2502" s="92">
        <v>7304</v>
      </c>
      <c r="H2502" s="92"/>
    </row>
    <row r="2503" spans="1:8" ht="15.75">
      <c r="A2503" s="96"/>
      <c r="B2503" s="92"/>
      <c r="C2503" s="92"/>
      <c r="E2503" s="92"/>
      <c r="F2503" s="92"/>
      <c r="G2503" s="92"/>
      <c r="H2503" s="92"/>
    </row>
    <row r="2504" spans="1:8" ht="15.75">
      <c r="A2504" s="96">
        <v>7</v>
      </c>
      <c r="B2504" s="97">
        <v>42614</v>
      </c>
      <c r="C2504" s="92">
        <v>1220</v>
      </c>
      <c r="D2504" s="113">
        <v>42515</v>
      </c>
      <c r="E2504" s="92"/>
      <c r="F2504" s="92"/>
      <c r="G2504" s="92">
        <v>7304</v>
      </c>
      <c r="H2504" s="92"/>
    </row>
    <row r="2505" spans="1:8" ht="15.75">
      <c r="A2505" s="96"/>
      <c r="B2505" s="92"/>
      <c r="C2505" s="81"/>
      <c r="E2505" s="92"/>
      <c r="F2505" s="92"/>
      <c r="G2505" s="92"/>
      <c r="H2505" s="92"/>
    </row>
    <row r="2506" spans="1:8" ht="15.75">
      <c r="A2506" s="96">
        <v>8</v>
      </c>
      <c r="B2506" s="97">
        <v>42644</v>
      </c>
      <c r="C2506" s="92">
        <v>1220</v>
      </c>
      <c r="D2506" s="113">
        <v>42515</v>
      </c>
      <c r="E2506" s="92"/>
      <c r="F2506" s="92"/>
      <c r="G2506" s="92">
        <v>7304</v>
      </c>
      <c r="H2506" s="92"/>
    </row>
    <row r="2507" spans="1:8" ht="15.75">
      <c r="A2507" s="96"/>
      <c r="B2507" s="92"/>
      <c r="C2507" s="92"/>
      <c r="E2507" s="92"/>
      <c r="F2507" s="92"/>
      <c r="G2507" s="92"/>
      <c r="H2507" s="92"/>
    </row>
    <row r="2508" spans="1:8" ht="15.75">
      <c r="A2508" s="96">
        <v>9</v>
      </c>
      <c r="B2508" s="97">
        <v>42675</v>
      </c>
      <c r="C2508" s="92">
        <v>1220</v>
      </c>
      <c r="D2508" s="113">
        <v>42515</v>
      </c>
      <c r="E2508" s="92"/>
      <c r="F2508" s="92"/>
      <c r="G2508" s="92">
        <v>7304</v>
      </c>
      <c r="H2508" s="92"/>
    </row>
    <row r="2509" spans="1:8" ht="15.75">
      <c r="A2509" s="96"/>
      <c r="B2509" s="92"/>
      <c r="C2509" s="81"/>
      <c r="E2509" s="92"/>
      <c r="F2509" s="92"/>
      <c r="G2509" s="92"/>
      <c r="H2509" s="92"/>
    </row>
    <row r="2510" spans="1:8" ht="15.75">
      <c r="A2510" s="96">
        <v>10</v>
      </c>
      <c r="B2510" s="97">
        <v>42705</v>
      </c>
      <c r="C2510" s="92">
        <v>1220</v>
      </c>
      <c r="D2510" s="113">
        <v>42515</v>
      </c>
      <c r="E2510" s="92"/>
      <c r="F2510" s="92"/>
      <c r="G2510" s="92">
        <v>7304</v>
      </c>
      <c r="H2510" s="92"/>
    </row>
    <row r="2511" spans="1:8" ht="15.75">
      <c r="A2511" s="96"/>
      <c r="B2511" s="92"/>
      <c r="C2511" s="92"/>
      <c r="D2511" s="92"/>
      <c r="E2511" s="92"/>
      <c r="F2511" s="92"/>
      <c r="G2511" s="92"/>
      <c r="H2511" s="92"/>
    </row>
    <row r="2512" spans="1:8" ht="15.75">
      <c r="A2512" s="96">
        <v>11</v>
      </c>
      <c r="B2512" s="97">
        <v>42736</v>
      </c>
      <c r="C2512" s="92">
        <v>1220</v>
      </c>
      <c r="D2512" s="92">
        <v>43796</v>
      </c>
      <c r="E2512" s="92"/>
      <c r="F2512" s="92"/>
      <c r="G2512" s="92">
        <v>7500</v>
      </c>
      <c r="H2512" s="92">
        <v>1050</v>
      </c>
    </row>
    <row r="2513" spans="1:8" ht="15.75">
      <c r="A2513" s="96"/>
      <c r="B2513" s="92"/>
      <c r="C2513" s="81"/>
      <c r="D2513" s="92"/>
      <c r="E2513" s="92"/>
      <c r="F2513" s="92"/>
      <c r="G2513" s="92"/>
      <c r="H2513" s="92"/>
    </row>
    <row r="2514" spans="1:8" ht="15.75">
      <c r="A2514" s="96">
        <v>12</v>
      </c>
      <c r="B2514" s="97">
        <v>42767</v>
      </c>
      <c r="C2514" s="92">
        <v>1220</v>
      </c>
      <c r="D2514" s="92">
        <v>43796</v>
      </c>
      <c r="E2514" s="92"/>
      <c r="F2514" s="92"/>
      <c r="G2514" s="92">
        <v>7500</v>
      </c>
      <c r="H2514" s="92"/>
    </row>
    <row r="2515" spans="1:8" ht="15.75">
      <c r="A2515" s="96"/>
      <c r="B2515" s="92"/>
      <c r="C2515" s="92"/>
      <c r="D2515" s="92"/>
      <c r="E2515" s="92"/>
      <c r="F2515" s="92"/>
      <c r="G2515" s="92"/>
      <c r="H2515" s="92"/>
    </row>
    <row r="2516" spans="1:8" ht="15.75">
      <c r="A2516" s="96"/>
      <c r="B2516" s="98" t="s">
        <v>107</v>
      </c>
      <c r="C2516" s="98">
        <v>13590</v>
      </c>
      <c r="D2516" s="98">
        <v>503634</v>
      </c>
      <c r="E2516" s="98">
        <v>0</v>
      </c>
      <c r="F2516" s="98">
        <v>0</v>
      </c>
      <c r="G2516" s="98">
        <v>87240</v>
      </c>
      <c r="H2516" s="98">
        <v>2100</v>
      </c>
    </row>
    <row r="2517" spans="1:8" ht="15.75">
      <c r="A2517" s="96"/>
      <c r="B2517" s="98"/>
      <c r="C2517" s="92"/>
      <c r="D2517" s="92"/>
      <c r="E2517" s="92"/>
      <c r="F2517" s="92"/>
      <c r="G2517" s="92"/>
      <c r="H2517" s="92"/>
    </row>
    <row r="2518" spans="1:8" ht="25.5">
      <c r="A2518" s="96"/>
      <c r="B2518" s="99" t="s">
        <v>470</v>
      </c>
      <c r="C2518" s="92"/>
      <c r="D2518" s="92"/>
      <c r="E2518" s="92"/>
      <c r="F2518" s="92"/>
      <c r="G2518" s="92"/>
      <c r="H2518" s="92"/>
    </row>
    <row r="2519" spans="1:8" ht="15.75">
      <c r="A2519" s="96"/>
      <c r="B2519" s="100" t="s">
        <v>436</v>
      </c>
      <c r="C2519" s="92"/>
      <c r="D2519" s="92">
        <v>6908</v>
      </c>
      <c r="E2519" s="92"/>
      <c r="F2519" s="92"/>
      <c r="G2519" s="92">
        <v>5181</v>
      </c>
      <c r="H2519" s="92"/>
    </row>
    <row r="2520" spans="1:8" ht="15.75">
      <c r="A2520" s="96"/>
      <c r="B2520" s="100" t="s">
        <v>107</v>
      </c>
      <c r="C2520" s="92"/>
      <c r="D2520" s="98">
        <v>6908</v>
      </c>
      <c r="E2520" s="98"/>
      <c r="F2520" s="98">
        <v>0</v>
      </c>
      <c r="G2520" s="98">
        <v>5181</v>
      </c>
      <c r="H2520" s="98"/>
    </row>
    <row r="2521" spans="1:8" ht="31.5">
      <c r="A2521" s="96"/>
      <c r="B2521" s="101" t="s">
        <v>143</v>
      </c>
      <c r="C2521" s="98">
        <v>13590</v>
      </c>
      <c r="D2521" s="98">
        <v>510542</v>
      </c>
      <c r="E2521" s="118">
        <v>0</v>
      </c>
      <c r="F2521" s="98">
        <v>0</v>
      </c>
      <c r="G2521" s="98">
        <v>92421</v>
      </c>
      <c r="H2521" s="98">
        <v>2100</v>
      </c>
    </row>
    <row r="2522" spans="1:8" ht="15.75">
      <c r="A2522" s="102"/>
      <c r="B2522" s="103"/>
      <c r="C2522" s="105"/>
      <c r="D2522" s="105"/>
      <c r="E2522" s="105"/>
      <c r="F2522" s="105"/>
      <c r="G2522" s="105"/>
      <c r="H2522" s="105"/>
    </row>
    <row r="2523" spans="1:8" ht="15.75">
      <c r="A2523" s="102"/>
      <c r="B2523" s="103"/>
      <c r="C2523" s="105"/>
      <c r="D2523" s="104"/>
      <c r="E2523" s="105"/>
      <c r="F2523" s="104"/>
      <c r="G2523" s="104"/>
      <c r="H2523" s="105"/>
    </row>
    <row r="2524" spans="1:8" ht="15.75">
      <c r="A2524" s="102"/>
      <c r="B2524" s="103"/>
      <c r="C2524" s="104"/>
      <c r="D2524" s="104"/>
      <c r="E2524" s="104"/>
      <c r="F2524" s="104"/>
      <c r="G2524" s="104"/>
      <c r="H2524" s="104"/>
    </row>
    <row r="2527" spans="1:8" ht="18.75">
      <c r="A2527" s="93" t="s">
        <v>450</v>
      </c>
    </row>
    <row r="2528" spans="1:8" ht="15.75">
      <c r="A2528" s="94"/>
    </row>
    <row r="2529" spans="1:8" ht="31.5">
      <c r="A2529" s="95" t="s">
        <v>393</v>
      </c>
      <c r="B2529" s="95" t="s">
        <v>394</v>
      </c>
      <c r="C2529" s="95" t="s">
        <v>5</v>
      </c>
      <c r="D2529" s="95" t="s">
        <v>395</v>
      </c>
      <c r="E2529" s="95" t="s">
        <v>7</v>
      </c>
      <c r="F2529" s="95" t="s">
        <v>8</v>
      </c>
      <c r="G2529" s="95" t="s">
        <v>396</v>
      </c>
      <c r="H2529" s="95" t="s">
        <v>397</v>
      </c>
    </row>
    <row r="2530" spans="1:8" ht="15.75">
      <c r="A2530" s="92"/>
      <c r="B2530" s="92"/>
      <c r="C2530" s="92"/>
      <c r="D2530" s="92"/>
      <c r="E2530" s="92"/>
      <c r="F2530" s="92"/>
      <c r="G2530" s="92"/>
      <c r="H2530" s="92"/>
    </row>
    <row r="2531" spans="1:8" ht="15.75">
      <c r="A2531" s="96">
        <v>1</v>
      </c>
      <c r="B2531" s="97">
        <v>42430</v>
      </c>
      <c r="C2531" s="92">
        <v>1010</v>
      </c>
      <c r="D2531" s="113">
        <v>39258</v>
      </c>
      <c r="E2531" s="92"/>
      <c r="F2531" s="92"/>
      <c r="G2531" s="92">
        <v>6964</v>
      </c>
      <c r="H2531" s="92"/>
    </row>
    <row r="2532" spans="1:8" ht="15.75">
      <c r="A2532" s="96"/>
      <c r="B2532" s="92"/>
      <c r="C2532" s="92"/>
      <c r="D2532" s="81"/>
      <c r="E2532" s="92"/>
      <c r="F2532" s="92"/>
      <c r="G2532" s="92"/>
      <c r="H2532" s="92"/>
    </row>
    <row r="2533" spans="1:8" ht="15.75">
      <c r="A2533" s="96">
        <v>2</v>
      </c>
      <c r="B2533" s="97">
        <v>42461</v>
      </c>
      <c r="C2533" s="92">
        <v>1010</v>
      </c>
      <c r="D2533" s="113">
        <v>39258</v>
      </c>
      <c r="E2533" s="92"/>
      <c r="F2533" s="92"/>
      <c r="G2533" s="92">
        <v>6964</v>
      </c>
      <c r="H2533" s="92"/>
    </row>
    <row r="2534" spans="1:8" ht="15.75">
      <c r="A2534" s="96"/>
      <c r="B2534" s="92"/>
      <c r="C2534" s="81"/>
      <c r="D2534" s="92"/>
      <c r="E2534" s="92"/>
      <c r="F2534" s="92"/>
      <c r="G2534" s="92"/>
      <c r="H2534" s="92"/>
    </row>
    <row r="2535" spans="1:8" ht="15.75">
      <c r="A2535" s="96">
        <v>3</v>
      </c>
      <c r="B2535" s="97">
        <v>42491</v>
      </c>
      <c r="C2535" s="92">
        <v>1010</v>
      </c>
      <c r="D2535" s="113">
        <v>39258</v>
      </c>
      <c r="E2535" s="92"/>
      <c r="F2535" s="92"/>
      <c r="G2535" s="92">
        <v>6964</v>
      </c>
      <c r="H2535" s="92"/>
    </row>
    <row r="2536" spans="1:8" ht="15.75">
      <c r="A2536" s="96"/>
      <c r="B2536" s="92"/>
      <c r="C2536" s="92"/>
      <c r="D2536" s="81"/>
      <c r="E2536" s="92"/>
      <c r="F2536" s="92"/>
      <c r="G2536" s="92"/>
      <c r="H2536" s="92"/>
    </row>
    <row r="2537" spans="1:8" ht="15.75">
      <c r="A2537" s="96">
        <v>4</v>
      </c>
      <c r="B2537" s="97">
        <v>42522</v>
      </c>
      <c r="C2537" s="92">
        <v>1010</v>
      </c>
      <c r="D2537" s="113">
        <v>40303</v>
      </c>
      <c r="E2537" s="92"/>
      <c r="F2537" s="92"/>
      <c r="G2537" s="92">
        <v>6964</v>
      </c>
      <c r="H2537" s="92"/>
    </row>
    <row r="2538" spans="1:8" ht="15.75">
      <c r="A2538" s="96"/>
      <c r="B2538" s="92"/>
      <c r="C2538" s="81"/>
      <c r="D2538" s="92"/>
      <c r="E2538" s="92"/>
      <c r="F2538" s="92"/>
      <c r="G2538" s="92"/>
      <c r="H2538" s="92"/>
    </row>
    <row r="2539" spans="1:8" ht="15.75">
      <c r="A2539" s="96">
        <v>5</v>
      </c>
      <c r="B2539" s="97">
        <v>42552</v>
      </c>
      <c r="C2539" s="92">
        <v>1010</v>
      </c>
      <c r="D2539" s="113">
        <v>41495</v>
      </c>
      <c r="E2539" s="92"/>
      <c r="F2539" s="92"/>
      <c r="G2539" s="92">
        <v>7176</v>
      </c>
      <c r="H2539" s="92">
        <v>1050</v>
      </c>
    </row>
    <row r="2540" spans="1:8" ht="15.75">
      <c r="A2540" s="96"/>
      <c r="B2540" s="92"/>
      <c r="C2540" s="92"/>
      <c r="D2540" s="92"/>
      <c r="E2540" s="92"/>
      <c r="F2540" s="92"/>
      <c r="G2540" s="92"/>
      <c r="H2540" s="92"/>
    </row>
    <row r="2541" spans="1:8" ht="15.75">
      <c r="A2541" s="96">
        <v>6</v>
      </c>
      <c r="B2541" s="97">
        <v>42583</v>
      </c>
      <c r="C2541" s="92">
        <v>1220</v>
      </c>
      <c r="D2541" s="113">
        <v>41705</v>
      </c>
      <c r="E2541" s="92"/>
      <c r="F2541" s="92"/>
      <c r="G2541" s="92">
        <v>7176</v>
      </c>
      <c r="H2541" s="92"/>
    </row>
    <row r="2542" spans="1:8" ht="15.75">
      <c r="A2542" s="96"/>
      <c r="B2542" s="92"/>
      <c r="C2542" s="81"/>
      <c r="D2542" s="92"/>
      <c r="E2542" s="92"/>
      <c r="F2542" s="92"/>
      <c r="G2542" s="92"/>
      <c r="H2542" s="92"/>
    </row>
    <row r="2543" spans="1:8" ht="15.75">
      <c r="A2543" s="96">
        <v>7</v>
      </c>
      <c r="B2543" s="97">
        <v>42614</v>
      </c>
      <c r="C2543" s="92">
        <v>1220</v>
      </c>
      <c r="D2543" s="113">
        <v>41705</v>
      </c>
      <c r="E2543" s="92"/>
      <c r="F2543" s="92"/>
      <c r="G2543" s="92">
        <v>7176</v>
      </c>
      <c r="H2543" s="92"/>
    </row>
    <row r="2544" spans="1:8" ht="15.75">
      <c r="A2544" s="96"/>
      <c r="B2544" s="92"/>
      <c r="C2544" s="92"/>
      <c r="D2544" s="92"/>
      <c r="E2544" s="92"/>
      <c r="F2544" s="92"/>
      <c r="G2544" s="92"/>
      <c r="H2544" s="92"/>
    </row>
    <row r="2545" spans="1:8" ht="15.75">
      <c r="A2545" s="96">
        <v>8</v>
      </c>
      <c r="B2545" s="97">
        <v>42644</v>
      </c>
      <c r="C2545" s="92">
        <v>1220</v>
      </c>
      <c r="D2545" s="113">
        <v>41705</v>
      </c>
      <c r="E2545" s="92"/>
      <c r="F2545" s="92"/>
      <c r="G2545" s="92">
        <v>7176</v>
      </c>
      <c r="H2545" s="92"/>
    </row>
    <row r="2546" spans="1:8" ht="15.75">
      <c r="A2546" s="96"/>
      <c r="B2546" s="92"/>
      <c r="C2546" s="81"/>
      <c r="D2546" s="92"/>
      <c r="E2546" s="92"/>
      <c r="F2546" s="92"/>
      <c r="G2546" s="92"/>
      <c r="H2546" s="92"/>
    </row>
    <row r="2547" spans="1:8" ht="15.75">
      <c r="A2547" s="96">
        <v>9</v>
      </c>
      <c r="B2547" s="97">
        <v>42675</v>
      </c>
      <c r="C2547" s="92">
        <v>1220</v>
      </c>
      <c r="D2547" s="113">
        <v>41705</v>
      </c>
      <c r="E2547" s="92"/>
      <c r="F2547" s="92"/>
      <c r="G2547" s="92">
        <v>7176</v>
      </c>
      <c r="H2547" s="92"/>
    </row>
    <row r="2548" spans="1:8" ht="15.75">
      <c r="A2548" s="96"/>
      <c r="B2548" s="92"/>
      <c r="C2548" s="92"/>
      <c r="D2548" s="92"/>
      <c r="E2548" s="92"/>
      <c r="F2548" s="92"/>
      <c r="G2548" s="92"/>
      <c r="H2548" s="92"/>
    </row>
    <row r="2549" spans="1:8" ht="15.75">
      <c r="A2549" s="96">
        <v>10</v>
      </c>
      <c r="B2549" s="97">
        <v>42705</v>
      </c>
      <c r="C2549" s="92">
        <v>1220</v>
      </c>
      <c r="D2549" s="113">
        <v>41705</v>
      </c>
      <c r="E2549" s="92"/>
      <c r="F2549" s="92"/>
      <c r="G2549" s="92">
        <v>7176</v>
      </c>
      <c r="H2549" s="92"/>
    </row>
    <row r="2550" spans="1:8" ht="15.75">
      <c r="A2550" s="96"/>
      <c r="B2550" s="92"/>
      <c r="C2550" s="81"/>
      <c r="D2550" s="92"/>
      <c r="E2550" s="92"/>
      <c r="F2550" s="92"/>
      <c r="G2550" s="92"/>
      <c r="H2550" s="92"/>
    </row>
    <row r="2551" spans="1:8" ht="15.75">
      <c r="A2551" s="96">
        <v>11</v>
      </c>
      <c r="B2551" s="97">
        <v>42736</v>
      </c>
      <c r="C2551" s="92">
        <v>1220</v>
      </c>
      <c r="D2551" s="92">
        <v>42961</v>
      </c>
      <c r="E2551" s="92"/>
      <c r="F2551" s="92"/>
      <c r="G2551" s="92">
        <v>7500</v>
      </c>
      <c r="H2551" s="92">
        <v>1050</v>
      </c>
    </row>
    <row r="2552" spans="1:8" ht="15.75">
      <c r="A2552" s="96"/>
      <c r="B2552" s="92"/>
      <c r="C2552" s="92"/>
      <c r="D2552" s="92"/>
      <c r="E2552" s="92"/>
      <c r="F2552" s="92"/>
      <c r="G2552" s="92"/>
      <c r="H2552" s="92"/>
    </row>
    <row r="2553" spans="1:8" ht="15.75">
      <c r="A2553" s="96">
        <v>12</v>
      </c>
      <c r="B2553" s="97">
        <v>42767</v>
      </c>
      <c r="C2553" s="92">
        <v>1220</v>
      </c>
      <c r="D2553" s="92">
        <v>42961</v>
      </c>
      <c r="E2553" s="92"/>
      <c r="F2553" s="92"/>
      <c r="G2553" s="92">
        <v>7500</v>
      </c>
      <c r="H2553" s="92"/>
    </row>
    <row r="2554" spans="1:8" ht="15.75">
      <c r="A2554" s="96"/>
      <c r="B2554" s="92"/>
      <c r="C2554" s="92"/>
      <c r="D2554" s="92"/>
      <c r="E2554" s="92"/>
      <c r="F2554" s="92"/>
      <c r="G2554" s="92"/>
      <c r="H2554" s="92"/>
    </row>
    <row r="2555" spans="1:8" ht="15.75">
      <c r="A2555" s="96"/>
      <c r="B2555" s="98" t="s">
        <v>107</v>
      </c>
      <c r="C2555" s="98">
        <v>13590</v>
      </c>
      <c r="D2555" s="98">
        <v>494019</v>
      </c>
      <c r="E2555" s="98">
        <v>0</v>
      </c>
      <c r="F2555" s="98">
        <v>0</v>
      </c>
      <c r="G2555" s="98">
        <v>85912</v>
      </c>
      <c r="H2555" s="98">
        <v>2100</v>
      </c>
    </row>
    <row r="2556" spans="1:8" ht="15.75">
      <c r="A2556" s="96"/>
      <c r="B2556" s="98"/>
      <c r="C2556" s="92"/>
      <c r="D2556" s="92"/>
      <c r="E2556" s="92"/>
      <c r="F2556" s="92"/>
      <c r="G2556" s="92"/>
      <c r="H2556" s="92"/>
    </row>
    <row r="2557" spans="1:8" ht="25.5">
      <c r="A2557" s="96"/>
      <c r="B2557" s="99" t="s">
        <v>470</v>
      </c>
      <c r="C2557" s="92"/>
      <c r="D2557" s="92"/>
      <c r="E2557" s="92"/>
      <c r="F2557" s="92"/>
      <c r="G2557" s="92"/>
      <c r="H2557" s="92"/>
    </row>
    <row r="2558" spans="1:8" ht="15.75">
      <c r="A2558" s="96"/>
      <c r="B2558" s="100" t="s">
        <v>436</v>
      </c>
      <c r="C2558" s="92"/>
      <c r="D2558" s="92">
        <v>6908</v>
      </c>
      <c r="E2558" s="92"/>
      <c r="F2558" s="92"/>
      <c r="G2558" s="92">
        <v>5181</v>
      </c>
      <c r="H2558" s="92"/>
    </row>
    <row r="2559" spans="1:8" ht="15.75">
      <c r="A2559" s="96"/>
      <c r="B2559" s="100" t="s">
        <v>107</v>
      </c>
      <c r="C2559" s="92"/>
      <c r="D2559" s="98">
        <v>6908</v>
      </c>
      <c r="E2559" s="98"/>
      <c r="F2559" s="98">
        <v>0</v>
      </c>
      <c r="G2559" s="98">
        <v>5181</v>
      </c>
      <c r="H2559" s="98"/>
    </row>
    <row r="2560" spans="1:8" ht="31.5">
      <c r="A2560" s="96"/>
      <c r="B2560" s="101" t="s">
        <v>143</v>
      </c>
      <c r="C2560" s="98">
        <v>13590</v>
      </c>
      <c r="D2560" s="98">
        <v>500927</v>
      </c>
      <c r="E2560" s="118">
        <v>0</v>
      </c>
      <c r="F2560" s="98">
        <v>0</v>
      </c>
      <c r="G2560" s="98">
        <v>91093</v>
      </c>
      <c r="H2560" s="98">
        <v>2100</v>
      </c>
    </row>
    <row r="2561" spans="1:8" ht="15.75">
      <c r="A2561" s="102"/>
      <c r="B2561" s="103"/>
      <c r="C2561" s="105"/>
      <c r="D2561" s="105"/>
      <c r="E2561" s="105"/>
      <c r="F2561" s="105"/>
      <c r="G2561" s="105"/>
      <c r="H2561" s="105"/>
    </row>
    <row r="2562" spans="1:8" ht="15.75">
      <c r="A2562" s="102"/>
      <c r="B2562" s="103"/>
      <c r="C2562" s="105"/>
      <c r="D2562" s="104"/>
      <c r="E2562" s="105"/>
      <c r="F2562" s="104"/>
      <c r="G2562" s="104"/>
      <c r="H2562" s="105"/>
    </row>
    <row r="2565" spans="1:8" ht="18.75">
      <c r="A2565" s="93" t="s">
        <v>451</v>
      </c>
    </row>
    <row r="2566" spans="1:8" ht="15.75">
      <c r="A2566" s="94"/>
    </row>
    <row r="2567" spans="1:8" ht="31.5">
      <c r="A2567" s="95" t="s">
        <v>393</v>
      </c>
      <c r="B2567" s="95" t="s">
        <v>394</v>
      </c>
      <c r="C2567" s="95" t="s">
        <v>5</v>
      </c>
      <c r="D2567" s="95" t="s">
        <v>395</v>
      </c>
      <c r="E2567" s="95" t="s">
        <v>7</v>
      </c>
      <c r="F2567" s="95" t="s">
        <v>8</v>
      </c>
      <c r="G2567" s="95" t="s">
        <v>396</v>
      </c>
      <c r="H2567" s="95" t="s">
        <v>397</v>
      </c>
    </row>
    <row r="2568" spans="1:8" ht="15.75">
      <c r="A2568" s="92"/>
      <c r="B2568" s="92"/>
      <c r="C2568" s="92"/>
      <c r="D2568" s="92"/>
      <c r="E2568" s="92"/>
      <c r="F2568" s="92"/>
      <c r="G2568" s="92"/>
      <c r="H2568" s="92"/>
    </row>
    <row r="2569" spans="1:8" ht="15.75">
      <c r="A2569" s="96">
        <v>1</v>
      </c>
      <c r="B2569" s="97">
        <v>42430</v>
      </c>
      <c r="C2569" s="92"/>
      <c r="D2569" s="113">
        <v>38248</v>
      </c>
      <c r="E2569" s="92"/>
      <c r="F2569" s="92"/>
      <c r="G2569" s="92">
        <v>6964</v>
      </c>
      <c r="H2569" s="92"/>
    </row>
    <row r="2570" spans="1:8" ht="15.75">
      <c r="A2570" s="96"/>
      <c r="B2570" s="92"/>
      <c r="C2570" s="81"/>
      <c r="D2570" s="81"/>
      <c r="E2570" s="92"/>
      <c r="F2570" s="92"/>
      <c r="G2570" s="92"/>
      <c r="H2570" s="92"/>
    </row>
    <row r="2571" spans="1:8" ht="15.75">
      <c r="A2571" s="96">
        <v>2</v>
      </c>
      <c r="B2571" s="97">
        <v>42461</v>
      </c>
      <c r="C2571" s="92"/>
      <c r="D2571" s="113">
        <v>38248</v>
      </c>
      <c r="E2571" s="92"/>
      <c r="F2571" s="92"/>
      <c r="G2571" s="92">
        <v>6964</v>
      </c>
      <c r="H2571" s="92"/>
    </row>
    <row r="2572" spans="1:8" ht="15.75">
      <c r="A2572" s="96"/>
      <c r="B2572" s="92"/>
      <c r="C2572" s="92"/>
      <c r="D2572" s="92"/>
      <c r="E2572" s="92"/>
      <c r="F2572" s="92"/>
      <c r="G2572" s="92"/>
      <c r="H2572" s="92"/>
    </row>
    <row r="2573" spans="1:8" ht="15.75">
      <c r="A2573" s="96">
        <v>3</v>
      </c>
      <c r="B2573" s="97">
        <v>42491</v>
      </c>
      <c r="C2573" s="92"/>
      <c r="D2573" s="113">
        <v>38248</v>
      </c>
      <c r="E2573" s="92"/>
      <c r="F2573" s="92"/>
      <c r="G2573" s="92">
        <v>6964</v>
      </c>
      <c r="H2573" s="92"/>
    </row>
    <row r="2574" spans="1:8" ht="15.75">
      <c r="A2574" s="96"/>
      <c r="B2574" s="92"/>
      <c r="C2574" s="81"/>
      <c r="D2574" s="81"/>
      <c r="E2574" s="92"/>
      <c r="F2574" s="92"/>
      <c r="G2574" s="92"/>
      <c r="H2574" s="92"/>
    </row>
    <row r="2575" spans="1:8" ht="15.75">
      <c r="A2575" s="96">
        <v>4</v>
      </c>
      <c r="B2575" s="97">
        <v>42522</v>
      </c>
      <c r="C2575" s="92"/>
      <c r="D2575" s="113">
        <v>39293</v>
      </c>
      <c r="E2575" s="92"/>
      <c r="F2575" s="92"/>
      <c r="G2575" s="92">
        <v>6964</v>
      </c>
      <c r="H2575" s="92"/>
    </row>
    <row r="2576" spans="1:8" ht="15.75">
      <c r="A2576" s="96"/>
      <c r="B2576" s="92"/>
      <c r="C2576" s="92"/>
      <c r="D2576" s="92"/>
      <c r="E2576" s="92"/>
      <c r="F2576" s="92"/>
      <c r="G2576" s="92"/>
      <c r="H2576" s="92"/>
    </row>
    <row r="2577" spans="1:8" ht="15.75">
      <c r="A2577" s="96">
        <v>5</v>
      </c>
      <c r="B2577" s="97">
        <v>42552</v>
      </c>
      <c r="C2577" s="92"/>
      <c r="D2577" s="113">
        <v>40485</v>
      </c>
      <c r="E2577" s="92"/>
      <c r="F2577" s="92"/>
      <c r="G2577" s="92">
        <v>7176</v>
      </c>
      <c r="H2577" s="92">
        <v>1050</v>
      </c>
    </row>
    <row r="2578" spans="1:8" ht="15.75">
      <c r="A2578" s="96"/>
      <c r="B2578" s="92"/>
      <c r="C2578" s="81"/>
      <c r="D2578" s="92"/>
      <c r="E2578" s="92"/>
      <c r="F2578" s="92"/>
      <c r="G2578" s="92"/>
      <c r="H2578" s="92"/>
    </row>
    <row r="2579" spans="1:8" ht="15.75">
      <c r="A2579" s="96">
        <v>6</v>
      </c>
      <c r="B2579" s="97">
        <v>42583</v>
      </c>
      <c r="C2579" s="92"/>
      <c r="D2579" s="113">
        <v>40485</v>
      </c>
      <c r="E2579" s="92"/>
      <c r="F2579" s="92"/>
      <c r="G2579" s="92">
        <v>7176</v>
      </c>
      <c r="H2579" s="92"/>
    </row>
    <row r="2580" spans="1:8" ht="15.75">
      <c r="A2580" s="96"/>
      <c r="B2580" s="92"/>
      <c r="C2580" s="92"/>
      <c r="D2580" s="92"/>
      <c r="E2580" s="92"/>
      <c r="F2580" s="92"/>
      <c r="G2580" s="92"/>
      <c r="H2580" s="92"/>
    </row>
    <row r="2581" spans="1:8" ht="15.75">
      <c r="A2581" s="96">
        <v>7</v>
      </c>
      <c r="B2581" s="97">
        <v>42614</v>
      </c>
      <c r="C2581" s="92"/>
      <c r="D2581" s="113">
        <v>40485</v>
      </c>
      <c r="E2581" s="92"/>
      <c r="F2581" s="92"/>
      <c r="G2581" s="92">
        <v>7176</v>
      </c>
      <c r="H2581" s="92"/>
    </row>
    <row r="2582" spans="1:8" ht="15.75">
      <c r="A2582" s="96"/>
      <c r="B2582" s="92"/>
      <c r="C2582" s="81"/>
      <c r="D2582" s="92"/>
      <c r="E2582" s="92"/>
      <c r="F2582" s="92"/>
      <c r="G2582" s="92"/>
      <c r="H2582" s="92"/>
    </row>
    <row r="2583" spans="1:8" ht="15.75">
      <c r="A2583" s="96">
        <v>8</v>
      </c>
      <c r="B2583" s="97">
        <v>42644</v>
      </c>
      <c r="C2583" s="92"/>
      <c r="D2583" s="92">
        <v>40485</v>
      </c>
      <c r="E2583" s="92"/>
      <c r="F2583" s="92"/>
      <c r="G2583" s="92">
        <v>7176</v>
      </c>
      <c r="H2583" s="92"/>
    </row>
    <row r="2584" spans="1:8" ht="15.75">
      <c r="A2584" s="96"/>
      <c r="B2584" s="92"/>
      <c r="C2584" s="92"/>
      <c r="D2584" s="92"/>
      <c r="E2584" s="92"/>
      <c r="F2584" s="92"/>
      <c r="G2584" s="92"/>
      <c r="H2584" s="92"/>
    </row>
    <row r="2585" spans="1:8" ht="15.75">
      <c r="A2585" s="96">
        <v>9</v>
      </c>
      <c r="B2585" s="97">
        <v>42675</v>
      </c>
      <c r="C2585" s="92"/>
      <c r="D2585" s="113">
        <v>40485</v>
      </c>
      <c r="E2585" s="92"/>
      <c r="F2585" s="92"/>
      <c r="G2585" s="92">
        <v>7176</v>
      </c>
      <c r="H2585" s="92"/>
    </row>
    <row r="2586" spans="1:8" ht="15.75">
      <c r="A2586" s="96"/>
      <c r="B2586" s="92"/>
      <c r="C2586" s="81"/>
      <c r="D2586" s="92"/>
      <c r="E2586" s="92"/>
      <c r="F2586" s="92"/>
      <c r="G2586" s="92"/>
      <c r="H2586" s="92"/>
    </row>
    <row r="2587" spans="1:8" ht="15.75">
      <c r="A2587" s="96">
        <v>10</v>
      </c>
      <c r="B2587" s="97">
        <v>42705</v>
      </c>
      <c r="C2587" s="92"/>
      <c r="D2587" s="92">
        <v>40485</v>
      </c>
      <c r="E2587" s="92"/>
      <c r="F2587" s="92"/>
      <c r="G2587" s="92">
        <v>7176</v>
      </c>
      <c r="H2587" s="92"/>
    </row>
    <row r="2588" spans="1:8" ht="15.75">
      <c r="A2588" s="96"/>
      <c r="B2588" s="92"/>
      <c r="C2588" s="92"/>
      <c r="D2588" s="92"/>
      <c r="E2588" s="92"/>
      <c r="F2588" s="92"/>
      <c r="G2588" s="92"/>
      <c r="H2588" s="92"/>
    </row>
    <row r="2589" spans="1:8" ht="15.75">
      <c r="A2589" s="96">
        <v>11</v>
      </c>
      <c r="B2589" s="97">
        <v>42736</v>
      </c>
      <c r="C2589" s="92">
        <v>1220</v>
      </c>
      <c r="D2589" s="92">
        <v>42961</v>
      </c>
      <c r="E2589" s="92"/>
      <c r="F2589" s="92"/>
      <c r="G2589" s="92">
        <v>7500</v>
      </c>
      <c r="H2589" s="92">
        <v>1050</v>
      </c>
    </row>
    <row r="2590" spans="1:8" ht="15.75">
      <c r="A2590" s="96"/>
      <c r="B2590" s="92"/>
      <c r="C2590" s="81"/>
      <c r="D2590" s="92"/>
      <c r="E2590" s="92"/>
      <c r="F2590" s="92"/>
      <c r="G2590" s="92"/>
      <c r="H2590" s="92"/>
    </row>
    <row r="2591" spans="1:8" ht="15.75">
      <c r="A2591" s="96">
        <v>12</v>
      </c>
      <c r="B2591" s="97">
        <v>42767</v>
      </c>
      <c r="C2591" s="92">
        <v>1220</v>
      </c>
      <c r="D2591" s="92">
        <v>42961</v>
      </c>
      <c r="E2591" s="92"/>
      <c r="F2591" s="92"/>
      <c r="G2591" s="92">
        <v>7500</v>
      </c>
      <c r="H2591" s="92"/>
    </row>
    <row r="2592" spans="1:8" ht="15.75">
      <c r="A2592" s="96"/>
      <c r="B2592" s="92"/>
      <c r="C2592" s="92"/>
      <c r="D2592" s="92"/>
      <c r="E2592" s="92"/>
      <c r="F2592" s="92"/>
      <c r="G2592" s="92"/>
      <c r="H2592" s="92"/>
    </row>
    <row r="2593" spans="1:8" ht="15.75">
      <c r="A2593" s="96"/>
      <c r="B2593" s="98" t="s">
        <v>107</v>
      </c>
      <c r="C2593" s="98">
        <v>2440</v>
      </c>
      <c r="D2593" s="98">
        <v>482869</v>
      </c>
      <c r="E2593" s="98">
        <v>0</v>
      </c>
      <c r="F2593" s="98">
        <v>0</v>
      </c>
      <c r="G2593" s="98">
        <v>85912</v>
      </c>
      <c r="H2593" s="98">
        <v>2100</v>
      </c>
    </row>
    <row r="2594" spans="1:8" ht="15.75">
      <c r="A2594" s="96"/>
      <c r="B2594" s="98"/>
      <c r="C2594" s="92"/>
      <c r="D2594" s="92"/>
      <c r="E2594" s="92"/>
      <c r="F2594" s="92"/>
      <c r="G2594" s="92"/>
      <c r="H2594" s="92"/>
    </row>
    <row r="2595" spans="1:8" ht="25.5">
      <c r="A2595" s="96"/>
      <c r="B2595" s="99" t="s">
        <v>470</v>
      </c>
      <c r="C2595" s="92"/>
      <c r="D2595" s="92"/>
      <c r="E2595" s="92"/>
      <c r="F2595" s="92"/>
      <c r="G2595" s="92"/>
      <c r="H2595" s="92"/>
    </row>
    <row r="2596" spans="1:8" ht="15.75">
      <c r="A2596" s="96"/>
      <c r="B2596" s="100" t="s">
        <v>436</v>
      </c>
      <c r="C2596" s="92"/>
      <c r="D2596" s="92">
        <v>6908</v>
      </c>
      <c r="E2596" s="92"/>
      <c r="F2596" s="92"/>
      <c r="G2596" s="92">
        <v>5181</v>
      </c>
      <c r="H2596" s="92"/>
    </row>
    <row r="2597" spans="1:8" ht="15.75">
      <c r="A2597" s="96"/>
      <c r="B2597" s="100" t="s">
        <v>107</v>
      </c>
      <c r="C2597" s="92"/>
      <c r="D2597" s="98">
        <v>6908</v>
      </c>
      <c r="E2597" s="98"/>
      <c r="F2597" s="98">
        <v>0</v>
      </c>
      <c r="G2597" s="98">
        <v>5181</v>
      </c>
      <c r="H2597" s="98"/>
    </row>
    <row r="2598" spans="1:8" ht="31.5">
      <c r="A2598" s="96"/>
      <c r="B2598" s="101" t="s">
        <v>143</v>
      </c>
      <c r="C2598" s="98">
        <v>2440</v>
      </c>
      <c r="D2598" s="98">
        <v>489777</v>
      </c>
      <c r="E2598" s="118">
        <v>0</v>
      </c>
      <c r="F2598" s="98">
        <v>0</v>
      </c>
      <c r="G2598" s="98">
        <v>91093</v>
      </c>
      <c r="H2598" s="98">
        <v>2100</v>
      </c>
    </row>
    <row r="2599" spans="1:8" ht="15.75">
      <c r="A2599" s="102"/>
      <c r="B2599" s="103"/>
      <c r="C2599" s="105"/>
      <c r="D2599" s="105"/>
      <c r="E2599" s="105"/>
      <c r="F2599" s="105"/>
      <c r="G2599" s="105"/>
      <c r="H2599" s="105"/>
    </row>
    <row r="2600" spans="1:8" ht="15.75">
      <c r="A2600" s="102"/>
      <c r="B2600" s="103"/>
      <c r="C2600" s="105"/>
      <c r="D2600" s="104"/>
      <c r="E2600" s="105"/>
      <c r="F2600" s="104"/>
      <c r="G2600" s="104"/>
      <c r="H2600" s="105"/>
    </row>
    <row r="2601" spans="1:8" ht="15.75">
      <c r="A2601" s="102"/>
      <c r="B2601" s="103"/>
      <c r="C2601" s="104"/>
      <c r="D2601" s="104"/>
      <c r="E2601" s="104"/>
      <c r="F2601" s="104"/>
      <c r="G2601" s="104"/>
      <c r="H2601" s="104"/>
    </row>
    <row r="2605" spans="1:8" ht="18.75">
      <c r="A2605" s="93" t="s">
        <v>452</v>
      </c>
    </row>
    <row r="2606" spans="1:8" ht="15.75">
      <c r="A2606" s="94"/>
    </row>
    <row r="2607" spans="1:8" ht="31.5">
      <c r="A2607" s="95" t="s">
        <v>393</v>
      </c>
      <c r="B2607" s="95" t="s">
        <v>394</v>
      </c>
      <c r="C2607" s="95" t="s">
        <v>5</v>
      </c>
      <c r="D2607" s="95" t="s">
        <v>395</v>
      </c>
      <c r="E2607" s="95" t="s">
        <v>7</v>
      </c>
      <c r="F2607" s="95" t="s">
        <v>8</v>
      </c>
      <c r="G2607" s="95" t="s">
        <v>396</v>
      </c>
      <c r="H2607" s="95" t="s">
        <v>397</v>
      </c>
    </row>
    <row r="2608" spans="1:8" ht="15.75">
      <c r="A2608" s="92"/>
      <c r="B2608" s="92"/>
      <c r="C2608" s="92"/>
      <c r="D2608" s="92"/>
      <c r="E2608" s="92"/>
      <c r="F2608" s="92"/>
      <c r="G2608" s="92"/>
      <c r="H2608" s="92"/>
    </row>
    <row r="2609" spans="1:8" ht="15.75">
      <c r="A2609" s="96">
        <v>1</v>
      </c>
      <c r="B2609" s="97">
        <v>42430</v>
      </c>
      <c r="C2609" s="92">
        <v>1010</v>
      </c>
      <c r="D2609" s="113">
        <v>39161</v>
      </c>
      <c r="F2609" s="92"/>
      <c r="G2609" s="92">
        <v>6908</v>
      </c>
      <c r="H2609" s="92"/>
    </row>
    <row r="2610" spans="1:8" ht="15.75">
      <c r="A2610" s="96"/>
      <c r="B2610" s="92"/>
      <c r="C2610" s="81"/>
      <c r="D2610" s="81"/>
      <c r="E2610" s="92"/>
      <c r="F2610" s="92"/>
      <c r="G2610" s="92"/>
      <c r="H2610" s="92"/>
    </row>
    <row r="2611" spans="1:8" ht="15.75">
      <c r="A2611" s="96">
        <v>2</v>
      </c>
      <c r="B2611" s="97">
        <v>42461</v>
      </c>
      <c r="C2611" s="92">
        <v>1010</v>
      </c>
      <c r="D2611" s="113">
        <v>39161</v>
      </c>
      <c r="E2611" s="92"/>
      <c r="F2611" s="92"/>
      <c r="G2611" s="92">
        <v>6908</v>
      </c>
      <c r="H2611" s="92"/>
    </row>
    <row r="2612" spans="1:8" ht="15.75">
      <c r="A2612" s="96"/>
      <c r="B2612" s="92"/>
      <c r="C2612" s="92"/>
      <c r="D2612" s="92"/>
      <c r="E2612" s="92"/>
      <c r="F2612" s="92"/>
      <c r="G2612" s="92"/>
      <c r="H2612" s="92"/>
    </row>
    <row r="2613" spans="1:8" ht="15.75">
      <c r="A2613" s="96">
        <v>3</v>
      </c>
      <c r="B2613" s="97">
        <v>42491</v>
      </c>
      <c r="C2613" s="92">
        <v>1010</v>
      </c>
      <c r="D2613" s="113">
        <v>39161</v>
      </c>
      <c r="E2613" s="92"/>
      <c r="F2613" s="92"/>
      <c r="G2613" s="92">
        <v>6908</v>
      </c>
      <c r="H2613" s="92"/>
    </row>
    <row r="2614" spans="1:8" ht="15.75">
      <c r="A2614" s="96"/>
      <c r="B2614" s="92"/>
      <c r="C2614" s="81"/>
      <c r="D2614" s="81"/>
      <c r="E2614" s="92"/>
      <c r="F2614" s="92"/>
      <c r="G2614" s="92"/>
      <c r="H2614" s="92"/>
    </row>
    <row r="2615" spans="1:8" ht="15.75">
      <c r="A2615" s="96">
        <v>4</v>
      </c>
      <c r="B2615" s="97">
        <v>42522</v>
      </c>
      <c r="C2615" s="92">
        <v>1010</v>
      </c>
      <c r="D2615" s="113">
        <v>40198</v>
      </c>
      <c r="E2615" s="92"/>
      <c r="F2615" s="92"/>
      <c r="G2615" s="92">
        <v>6908</v>
      </c>
      <c r="H2615" s="92"/>
    </row>
    <row r="2616" spans="1:8" ht="15.75">
      <c r="A2616" s="96"/>
      <c r="B2616" s="92"/>
      <c r="C2616" s="92"/>
      <c r="D2616" s="92"/>
      <c r="E2616" s="92"/>
      <c r="F2616" s="92"/>
      <c r="G2616" s="92"/>
      <c r="H2616" s="92"/>
    </row>
    <row r="2617" spans="1:8" ht="15.75">
      <c r="A2617" s="96">
        <v>5</v>
      </c>
      <c r="B2617" s="97">
        <v>42552</v>
      </c>
      <c r="C2617" s="92">
        <v>1010</v>
      </c>
      <c r="D2617" s="113">
        <v>41368</v>
      </c>
      <c r="E2617" s="92"/>
      <c r="F2617" s="92"/>
      <c r="G2617" s="92">
        <v>7116</v>
      </c>
      <c r="H2617" s="92">
        <v>1050</v>
      </c>
    </row>
    <row r="2618" spans="1:8" ht="15.75">
      <c r="A2618" s="96"/>
      <c r="B2618" s="92"/>
      <c r="C2618" s="81"/>
      <c r="D2618" s="92"/>
      <c r="E2618" s="92"/>
      <c r="F2618" s="92"/>
      <c r="G2618" s="92"/>
      <c r="H2618" s="92"/>
    </row>
    <row r="2619" spans="1:8" ht="15.75">
      <c r="A2619" s="96">
        <v>6</v>
      </c>
      <c r="B2619" s="97">
        <v>42583</v>
      </c>
      <c r="C2619" s="92">
        <v>1220</v>
      </c>
      <c r="D2619" s="113">
        <v>41578</v>
      </c>
      <c r="E2619" s="92"/>
      <c r="F2619" s="92"/>
      <c r="G2619" s="92">
        <v>7116</v>
      </c>
      <c r="H2619" s="92"/>
    </row>
    <row r="2620" spans="1:8" ht="15.75">
      <c r="A2620" s="96"/>
      <c r="B2620" s="92"/>
      <c r="C2620" s="92"/>
      <c r="D2620" s="92"/>
      <c r="E2620" s="92"/>
      <c r="F2620" s="92"/>
      <c r="G2620" s="92"/>
      <c r="H2620" s="92"/>
    </row>
    <row r="2621" spans="1:8" ht="15.75">
      <c r="A2621" s="96">
        <v>7</v>
      </c>
      <c r="B2621" s="97">
        <v>42614</v>
      </c>
      <c r="C2621" s="92">
        <v>1220</v>
      </c>
      <c r="D2621" s="113">
        <v>41578</v>
      </c>
      <c r="E2621" s="92"/>
      <c r="F2621" s="92"/>
      <c r="G2621" s="92">
        <v>7116</v>
      </c>
      <c r="H2621" s="92"/>
    </row>
    <row r="2622" spans="1:8" ht="15.75">
      <c r="A2622" s="96"/>
      <c r="B2622" s="92"/>
      <c r="C2622" s="81"/>
      <c r="D2622" s="92"/>
      <c r="E2622" s="81"/>
      <c r="F2622" s="92"/>
      <c r="G2622" s="92"/>
      <c r="H2622" s="92"/>
    </row>
    <row r="2623" spans="1:8" ht="15.75">
      <c r="A2623" s="96">
        <v>8</v>
      </c>
      <c r="B2623" s="97">
        <v>42644</v>
      </c>
      <c r="C2623" s="92">
        <v>1220</v>
      </c>
      <c r="D2623" s="113">
        <v>41578</v>
      </c>
      <c r="E2623" s="81"/>
      <c r="F2623" s="92"/>
      <c r="G2623" s="92">
        <v>7116</v>
      </c>
      <c r="H2623" s="92"/>
    </row>
    <row r="2624" spans="1:8" ht="15.75">
      <c r="A2624" s="96"/>
      <c r="B2624" s="92"/>
      <c r="C2624" s="92"/>
      <c r="D2624" s="92"/>
      <c r="E2624" s="81"/>
      <c r="F2624" s="92"/>
      <c r="G2624" s="92"/>
      <c r="H2624" s="92"/>
    </row>
    <row r="2625" spans="1:8" ht="15.75">
      <c r="A2625" s="96">
        <v>9</v>
      </c>
      <c r="B2625" s="97">
        <v>42675</v>
      </c>
      <c r="C2625" s="92">
        <v>1220</v>
      </c>
      <c r="D2625" s="113">
        <v>41578</v>
      </c>
      <c r="E2625" s="81"/>
      <c r="F2625" s="92"/>
      <c r="G2625" s="92">
        <v>7116</v>
      </c>
      <c r="H2625" s="92"/>
    </row>
    <row r="2626" spans="1:8" ht="15.75">
      <c r="A2626" s="96"/>
      <c r="B2626" s="92"/>
      <c r="C2626" s="81"/>
      <c r="D2626" s="92"/>
      <c r="E2626" s="81"/>
      <c r="F2626" s="92"/>
      <c r="G2626" s="92"/>
      <c r="H2626" s="92"/>
    </row>
    <row r="2627" spans="1:8" ht="15.75">
      <c r="A2627" s="96">
        <v>10</v>
      </c>
      <c r="B2627" s="97">
        <v>42705</v>
      </c>
      <c r="C2627" s="92">
        <v>1220</v>
      </c>
      <c r="D2627" s="113">
        <v>41578</v>
      </c>
      <c r="E2627" s="81"/>
      <c r="F2627" s="92"/>
      <c r="G2627" s="92">
        <v>7116</v>
      </c>
      <c r="H2627" s="92"/>
    </row>
    <row r="2628" spans="1:8" ht="15.75">
      <c r="A2628" s="96"/>
      <c r="B2628" s="92"/>
      <c r="C2628" s="92"/>
      <c r="D2628" s="92"/>
      <c r="E2628" s="81"/>
      <c r="F2628" s="92"/>
      <c r="G2628" s="92"/>
      <c r="H2628" s="92"/>
    </row>
    <row r="2629" spans="1:8" ht="15.75">
      <c r="A2629" s="96">
        <v>11</v>
      </c>
      <c r="B2629" s="97">
        <v>42736</v>
      </c>
      <c r="C2629" s="92">
        <v>1220</v>
      </c>
      <c r="D2629" s="92">
        <v>42823</v>
      </c>
      <c r="E2629" s="81"/>
      <c r="F2629" s="92"/>
      <c r="G2629" s="92">
        <v>7500</v>
      </c>
      <c r="H2629" s="92">
        <v>1050</v>
      </c>
    </row>
    <row r="2630" spans="1:8" ht="15.75">
      <c r="A2630" s="96"/>
      <c r="B2630" s="92"/>
      <c r="C2630" s="81"/>
      <c r="D2630" s="92"/>
      <c r="E2630" s="81"/>
      <c r="F2630" s="92"/>
      <c r="G2630" s="92"/>
      <c r="H2630" s="92"/>
    </row>
    <row r="2631" spans="1:8" ht="15.75">
      <c r="A2631" s="96">
        <v>12</v>
      </c>
      <c r="B2631" s="97">
        <v>42767</v>
      </c>
      <c r="C2631" s="92">
        <v>1220</v>
      </c>
      <c r="D2631" s="92">
        <v>42823</v>
      </c>
      <c r="E2631" s="81"/>
      <c r="F2631" s="92"/>
      <c r="G2631" s="92">
        <v>7500</v>
      </c>
      <c r="H2631" s="92"/>
    </row>
    <row r="2632" spans="1:8" ht="15.75">
      <c r="A2632" s="96"/>
      <c r="B2632" s="92"/>
      <c r="C2632" s="92"/>
      <c r="D2632" s="92"/>
      <c r="E2632" s="92"/>
      <c r="F2632" s="92"/>
      <c r="G2632" s="92"/>
      <c r="H2632" s="92"/>
    </row>
    <row r="2633" spans="1:8" ht="15.75">
      <c r="A2633" s="96"/>
      <c r="B2633" s="98" t="s">
        <v>107</v>
      </c>
      <c r="C2633" s="98">
        <v>13590</v>
      </c>
      <c r="D2633" s="98">
        <v>492585</v>
      </c>
      <c r="E2633" s="98">
        <v>0</v>
      </c>
      <c r="F2633" s="98">
        <v>0</v>
      </c>
      <c r="G2633" s="98">
        <v>85328</v>
      </c>
      <c r="H2633" s="98">
        <v>2100</v>
      </c>
    </row>
    <row r="2634" spans="1:8" ht="15.75">
      <c r="A2634" s="96"/>
      <c r="B2634" s="98"/>
      <c r="C2634" s="92"/>
      <c r="D2634" s="92"/>
      <c r="E2634" s="92"/>
      <c r="F2634" s="92"/>
      <c r="G2634" s="92"/>
      <c r="H2634" s="92"/>
    </row>
    <row r="2635" spans="1:8" ht="25.5">
      <c r="A2635" s="96"/>
      <c r="B2635" s="99" t="s">
        <v>470</v>
      </c>
      <c r="C2635" s="92"/>
      <c r="D2635" s="92"/>
      <c r="E2635" s="92"/>
      <c r="F2635" s="92"/>
      <c r="G2635" s="92"/>
      <c r="H2635" s="92"/>
    </row>
    <row r="2636" spans="1:8" ht="15.75">
      <c r="A2636" s="96"/>
      <c r="B2636" s="100" t="s">
        <v>436</v>
      </c>
      <c r="C2636" s="92"/>
      <c r="D2636" s="92">
        <v>6908</v>
      </c>
      <c r="E2636" s="92"/>
      <c r="F2636" s="92"/>
      <c r="G2636" s="92">
        <v>5181</v>
      </c>
      <c r="H2636" s="92"/>
    </row>
    <row r="2637" spans="1:8" ht="15.75">
      <c r="A2637" s="96"/>
      <c r="B2637" s="100" t="s">
        <v>107</v>
      </c>
      <c r="C2637" s="92"/>
      <c r="D2637" s="98">
        <v>6908</v>
      </c>
      <c r="E2637" s="98"/>
      <c r="F2637" s="98">
        <v>0</v>
      </c>
      <c r="G2637" s="98">
        <v>5181</v>
      </c>
      <c r="H2637" s="98"/>
    </row>
    <row r="2638" spans="1:8" ht="31.5">
      <c r="A2638" s="96"/>
      <c r="B2638" s="101" t="s">
        <v>143</v>
      </c>
      <c r="C2638" s="98">
        <v>13590</v>
      </c>
      <c r="D2638" s="98">
        <v>499493</v>
      </c>
      <c r="E2638" s="118">
        <v>0</v>
      </c>
      <c r="F2638" s="98">
        <v>0</v>
      </c>
      <c r="G2638" s="98">
        <v>90509</v>
      </c>
      <c r="H2638" s="98">
        <v>2100</v>
      </c>
    </row>
    <row r="2639" spans="1:8" ht="15.75">
      <c r="A2639" s="102"/>
      <c r="B2639" s="103"/>
      <c r="C2639" s="105"/>
      <c r="D2639" s="105"/>
      <c r="E2639" s="105"/>
      <c r="F2639" s="105"/>
      <c r="G2639" s="105"/>
      <c r="H2639" s="105"/>
    </row>
    <row r="2640" spans="1:8" ht="15.75">
      <c r="A2640" s="102"/>
      <c r="B2640" s="103"/>
      <c r="C2640" s="105"/>
      <c r="D2640" s="104"/>
      <c r="E2640" s="105"/>
      <c r="F2640" s="104"/>
      <c r="G2640" s="104"/>
      <c r="H2640" s="105"/>
    </row>
    <row r="2641" spans="1:8" ht="15.75">
      <c r="A2641" s="102"/>
      <c r="B2641" s="103"/>
      <c r="C2641" s="104"/>
      <c r="D2641" s="104"/>
      <c r="E2641" s="104"/>
      <c r="F2641" s="104"/>
      <c r="G2641" s="104"/>
      <c r="H2641" s="104"/>
    </row>
    <row r="2648" spans="1:8" ht="18.75">
      <c r="A2648" s="93" t="s">
        <v>453</v>
      </c>
    </row>
    <row r="2649" spans="1:8" ht="15.75">
      <c r="A2649" s="94"/>
    </row>
    <row r="2650" spans="1:8" ht="31.5">
      <c r="A2650" s="95" t="s">
        <v>393</v>
      </c>
      <c r="B2650" s="95" t="s">
        <v>394</v>
      </c>
      <c r="C2650" s="95" t="s">
        <v>5</v>
      </c>
      <c r="D2650" s="95" t="s">
        <v>395</v>
      </c>
      <c r="E2650" s="95" t="s">
        <v>7</v>
      </c>
      <c r="F2650" s="95" t="s">
        <v>8</v>
      </c>
      <c r="G2650" s="95" t="s">
        <v>396</v>
      </c>
      <c r="H2650" s="95" t="s">
        <v>397</v>
      </c>
    </row>
    <row r="2651" spans="1:8" ht="15.75">
      <c r="A2651" s="92"/>
      <c r="B2651" s="92"/>
      <c r="C2651" s="92"/>
      <c r="D2651" s="92"/>
      <c r="E2651" s="92"/>
      <c r="F2651" s="92"/>
      <c r="G2651" s="92"/>
      <c r="H2651" s="92"/>
    </row>
    <row r="2652" spans="1:8" ht="15.75">
      <c r="A2652" s="96">
        <v>1</v>
      </c>
      <c r="B2652" s="97">
        <v>42430</v>
      </c>
      <c r="C2652" s="92">
        <v>830</v>
      </c>
      <c r="D2652" s="113">
        <v>30957</v>
      </c>
      <c r="E2652" s="92"/>
      <c r="F2652" s="92"/>
      <c r="G2652" s="92">
        <v>1332</v>
      </c>
      <c r="H2652" s="92"/>
    </row>
    <row r="2653" spans="1:8" ht="15.75">
      <c r="A2653" s="96"/>
      <c r="B2653" s="92"/>
      <c r="C2653" s="92"/>
      <c r="D2653" s="81"/>
      <c r="E2653" s="92"/>
      <c r="F2653" s="92"/>
      <c r="G2653" s="92"/>
      <c r="H2653" s="92"/>
    </row>
    <row r="2654" spans="1:8" ht="15.75">
      <c r="A2654" s="96">
        <v>2</v>
      </c>
      <c r="B2654" s="97">
        <v>42461</v>
      </c>
      <c r="C2654" s="92">
        <v>830</v>
      </c>
      <c r="D2654" s="113">
        <v>30957</v>
      </c>
      <c r="E2654" s="92"/>
      <c r="F2654" s="92"/>
      <c r="G2654" s="92">
        <v>1332</v>
      </c>
      <c r="H2654" s="92"/>
    </row>
    <row r="2655" spans="1:8" ht="15.75">
      <c r="A2655" s="96"/>
      <c r="B2655" s="92"/>
      <c r="C2655" s="81"/>
      <c r="D2655" s="92"/>
      <c r="E2655" s="92"/>
      <c r="F2655" s="92"/>
      <c r="G2655" s="92"/>
      <c r="H2655" s="92"/>
    </row>
    <row r="2656" spans="1:8" ht="15.75">
      <c r="A2656" s="96">
        <v>3</v>
      </c>
      <c r="B2656" s="97">
        <v>42491</v>
      </c>
      <c r="C2656" s="92">
        <v>830</v>
      </c>
      <c r="D2656" s="113">
        <v>30957</v>
      </c>
      <c r="E2656" s="92"/>
      <c r="F2656" s="92"/>
      <c r="G2656" s="92">
        <v>1332</v>
      </c>
      <c r="H2656" s="92"/>
    </row>
    <row r="2657" spans="1:8" ht="15.75">
      <c r="A2657" s="96"/>
      <c r="B2657" s="92"/>
      <c r="C2657" s="92"/>
      <c r="D2657" s="81"/>
      <c r="E2657" s="92"/>
      <c r="F2657" s="92"/>
      <c r="G2657" s="92"/>
      <c r="H2657" s="92"/>
    </row>
    <row r="2658" spans="1:8" ht="15.75">
      <c r="A2658" s="96">
        <v>4</v>
      </c>
      <c r="B2658" s="97">
        <v>42522</v>
      </c>
      <c r="C2658" s="92">
        <v>830</v>
      </c>
      <c r="D2658" s="113">
        <v>31780</v>
      </c>
      <c r="E2658" s="92"/>
      <c r="F2658" s="92"/>
      <c r="G2658" s="92">
        <v>1332</v>
      </c>
      <c r="H2658" s="92"/>
    </row>
    <row r="2659" spans="1:8" ht="15.75">
      <c r="A2659" s="96"/>
      <c r="B2659" s="92"/>
      <c r="C2659" s="81"/>
      <c r="D2659" s="92"/>
      <c r="E2659" s="92"/>
      <c r="F2659" s="92"/>
      <c r="G2659" s="92"/>
      <c r="H2659" s="92"/>
    </row>
    <row r="2660" spans="1:8" ht="15.75">
      <c r="A2660" s="96">
        <v>5</v>
      </c>
      <c r="B2660" s="97">
        <v>42552</v>
      </c>
      <c r="C2660" s="92">
        <v>830</v>
      </c>
      <c r="D2660" s="113">
        <v>32725</v>
      </c>
      <c r="E2660" s="92"/>
      <c r="F2660" s="92"/>
      <c r="G2660" s="92">
        <v>2828</v>
      </c>
      <c r="H2660" s="92">
        <v>1050</v>
      </c>
    </row>
    <row r="2661" spans="1:8" ht="15.75">
      <c r="A2661" s="96"/>
      <c r="B2661" s="92"/>
      <c r="C2661" s="92"/>
      <c r="D2661" s="92"/>
      <c r="E2661" s="92"/>
      <c r="F2661" s="92"/>
      <c r="G2661" s="92"/>
      <c r="H2661" s="92"/>
    </row>
    <row r="2662" spans="1:8" ht="15.75">
      <c r="A2662" s="96">
        <v>6</v>
      </c>
      <c r="B2662" s="97">
        <v>42583</v>
      </c>
      <c r="C2662" s="92">
        <v>1000</v>
      </c>
      <c r="D2662" s="113">
        <v>32895</v>
      </c>
      <c r="E2662" s="92"/>
      <c r="F2662" s="92"/>
      <c r="G2662" s="92">
        <v>2828</v>
      </c>
      <c r="H2662" s="92"/>
    </row>
    <row r="2663" spans="1:8" ht="15.75">
      <c r="A2663" s="96"/>
      <c r="B2663" s="92"/>
      <c r="C2663" s="81"/>
      <c r="D2663" s="92"/>
      <c r="E2663" s="92"/>
      <c r="F2663" s="92"/>
      <c r="G2663" s="92"/>
      <c r="H2663" s="92"/>
    </row>
    <row r="2664" spans="1:8" ht="15.75">
      <c r="A2664" s="96">
        <v>7</v>
      </c>
      <c r="B2664" s="97">
        <v>42614</v>
      </c>
      <c r="C2664" s="92">
        <v>1000</v>
      </c>
      <c r="D2664" s="113">
        <v>32895</v>
      </c>
      <c r="E2664" s="92"/>
      <c r="F2664" s="92"/>
      <c r="G2664" s="92">
        <v>2828</v>
      </c>
      <c r="H2664" s="92"/>
    </row>
    <row r="2665" spans="1:8" ht="15.75">
      <c r="A2665" s="96"/>
      <c r="B2665" s="92"/>
      <c r="C2665" s="92"/>
      <c r="D2665" s="92"/>
      <c r="E2665" s="92"/>
      <c r="F2665" s="92"/>
      <c r="G2665" s="92"/>
      <c r="H2665" s="92"/>
    </row>
    <row r="2666" spans="1:8" ht="15.75">
      <c r="A2666" s="96">
        <v>8</v>
      </c>
      <c r="B2666" s="97">
        <v>42644</v>
      </c>
      <c r="C2666" s="92">
        <v>1000</v>
      </c>
      <c r="D2666" s="113">
        <v>32895</v>
      </c>
      <c r="E2666" s="92"/>
      <c r="F2666" s="92"/>
      <c r="G2666" s="92">
        <v>2828</v>
      </c>
      <c r="H2666" s="92"/>
    </row>
    <row r="2667" spans="1:8" ht="15.75">
      <c r="A2667" s="96"/>
      <c r="B2667" s="92"/>
      <c r="C2667" s="81"/>
      <c r="D2667" s="92"/>
      <c r="E2667" s="92"/>
      <c r="F2667" s="92"/>
      <c r="G2667" s="92"/>
      <c r="H2667" s="92"/>
    </row>
    <row r="2668" spans="1:8" ht="15.75">
      <c r="A2668" s="96">
        <v>9</v>
      </c>
      <c r="B2668" s="97">
        <v>42675</v>
      </c>
      <c r="C2668" s="92">
        <v>1000</v>
      </c>
      <c r="D2668" s="113">
        <v>32895</v>
      </c>
      <c r="E2668" s="92"/>
      <c r="F2668" s="92"/>
      <c r="G2668" s="92">
        <v>2828</v>
      </c>
      <c r="H2668" s="92"/>
    </row>
    <row r="2669" spans="1:8" ht="15.75">
      <c r="A2669" s="96"/>
      <c r="B2669" s="92"/>
      <c r="C2669" s="92"/>
      <c r="D2669" s="92"/>
      <c r="E2669" s="92"/>
      <c r="F2669" s="92"/>
      <c r="G2669" s="92"/>
      <c r="H2669" s="92"/>
    </row>
    <row r="2670" spans="1:8" ht="15.75">
      <c r="A2670" s="96">
        <v>10</v>
      </c>
      <c r="B2670" s="97">
        <v>42705</v>
      </c>
      <c r="C2670" s="92">
        <v>1000</v>
      </c>
      <c r="D2670" s="113">
        <v>32895</v>
      </c>
      <c r="E2670" s="92"/>
      <c r="F2670" s="92"/>
      <c r="G2670" s="92">
        <v>2828</v>
      </c>
      <c r="H2670" s="92"/>
    </row>
    <row r="2671" spans="1:8" ht="15.75">
      <c r="A2671" s="96"/>
      <c r="B2671" s="92"/>
      <c r="C2671" s="81"/>
      <c r="D2671" s="92"/>
      <c r="E2671" s="92"/>
      <c r="F2671" s="92"/>
      <c r="G2671" s="92"/>
      <c r="H2671" s="92"/>
    </row>
    <row r="2672" spans="1:8" ht="15.75">
      <c r="A2672" s="96">
        <v>11</v>
      </c>
      <c r="B2672" s="97">
        <v>42736</v>
      </c>
      <c r="C2672" s="92">
        <v>1000</v>
      </c>
      <c r="D2672" s="113">
        <v>33885</v>
      </c>
      <c r="E2672" s="92"/>
      <c r="F2672" s="92"/>
      <c r="G2672" s="92">
        <v>3000</v>
      </c>
      <c r="H2672" s="92">
        <v>1050</v>
      </c>
    </row>
    <row r="2673" spans="1:8" ht="15.75">
      <c r="A2673" s="96"/>
      <c r="B2673" s="92"/>
      <c r="C2673" s="92"/>
      <c r="D2673" s="92"/>
      <c r="E2673" s="92"/>
      <c r="F2673" s="92"/>
      <c r="G2673" s="92"/>
      <c r="H2673" s="92"/>
    </row>
    <row r="2674" spans="1:8" ht="15.75">
      <c r="A2674" s="96">
        <v>12</v>
      </c>
      <c r="B2674" s="97">
        <v>42767</v>
      </c>
      <c r="C2674" s="92">
        <v>1000</v>
      </c>
      <c r="D2674" s="113">
        <v>33885</v>
      </c>
      <c r="E2674" s="92"/>
      <c r="F2674" s="92"/>
      <c r="G2674" s="92">
        <v>3000</v>
      </c>
      <c r="H2674" s="92"/>
    </row>
    <row r="2675" spans="1:8" ht="15.75">
      <c r="A2675" s="96"/>
      <c r="B2675" s="92"/>
      <c r="C2675" s="92"/>
      <c r="D2675" s="92"/>
      <c r="E2675" s="92"/>
      <c r="F2675" s="92"/>
      <c r="G2675" s="92"/>
      <c r="H2675" s="92"/>
    </row>
    <row r="2676" spans="1:8" ht="15.75">
      <c r="A2676" s="96"/>
      <c r="B2676" s="98" t="s">
        <v>107</v>
      </c>
      <c r="C2676" s="98">
        <v>11150</v>
      </c>
      <c r="D2676" s="98">
        <v>389621</v>
      </c>
      <c r="E2676" s="98">
        <v>0</v>
      </c>
      <c r="F2676" s="98">
        <v>0</v>
      </c>
      <c r="G2676" s="98">
        <v>28296</v>
      </c>
      <c r="H2676" s="98">
        <v>2100</v>
      </c>
    </row>
    <row r="2677" spans="1:8" ht="15.75">
      <c r="A2677" s="96"/>
      <c r="B2677" s="98"/>
      <c r="C2677" s="92"/>
      <c r="D2677" s="92"/>
      <c r="E2677" s="92"/>
      <c r="F2677" s="92"/>
      <c r="G2677" s="92"/>
      <c r="H2677" s="92"/>
    </row>
    <row r="2678" spans="1:8" ht="25.5">
      <c r="A2678" s="96"/>
      <c r="B2678" s="99" t="s">
        <v>470</v>
      </c>
      <c r="C2678" s="92"/>
      <c r="D2678" s="92"/>
      <c r="E2678" s="92"/>
      <c r="F2678" s="92"/>
      <c r="G2678" s="92"/>
      <c r="H2678" s="92"/>
    </row>
    <row r="2679" spans="1:8" ht="15.75">
      <c r="A2679" s="96"/>
      <c r="B2679" s="100" t="s">
        <v>436</v>
      </c>
      <c r="C2679" s="92"/>
      <c r="D2679" s="92">
        <v>6908</v>
      </c>
      <c r="E2679" s="92"/>
      <c r="F2679" s="92"/>
      <c r="G2679" s="92">
        <v>5181</v>
      </c>
      <c r="H2679" s="92"/>
    </row>
    <row r="2680" spans="1:8" ht="15.75">
      <c r="A2680" s="96"/>
      <c r="B2680" s="100" t="s">
        <v>107</v>
      </c>
      <c r="C2680" s="92"/>
      <c r="D2680" s="98">
        <v>6908</v>
      </c>
      <c r="E2680" s="98"/>
      <c r="F2680" s="98">
        <v>0</v>
      </c>
      <c r="G2680" s="98">
        <v>5181</v>
      </c>
      <c r="H2680" s="98"/>
    </row>
    <row r="2681" spans="1:8" ht="31.5">
      <c r="A2681" s="96"/>
      <c r="B2681" s="101" t="s">
        <v>143</v>
      </c>
      <c r="C2681" s="98">
        <v>11150</v>
      </c>
      <c r="D2681" s="98">
        <v>396529</v>
      </c>
      <c r="E2681" s="118">
        <v>0</v>
      </c>
      <c r="F2681" s="98">
        <v>0</v>
      </c>
      <c r="G2681" s="98">
        <v>33477</v>
      </c>
      <c r="H2681" s="98">
        <v>2100</v>
      </c>
    </row>
    <row r="2682" spans="1:8" ht="15.75">
      <c r="A2682" s="102"/>
      <c r="B2682" s="103"/>
      <c r="C2682" s="105"/>
      <c r="D2682" s="105"/>
      <c r="E2682" s="105"/>
      <c r="F2682" s="105"/>
      <c r="G2682" s="105"/>
      <c r="H2682" s="105"/>
    </row>
    <row r="2685" spans="1:8" ht="18.75">
      <c r="A2685" s="93" t="s">
        <v>454</v>
      </c>
    </row>
    <row r="2686" spans="1:8" ht="15.75">
      <c r="A2686" s="94"/>
    </row>
    <row r="2687" spans="1:8" ht="31.5">
      <c r="A2687" s="95" t="s">
        <v>393</v>
      </c>
      <c r="B2687" s="95" t="s">
        <v>394</v>
      </c>
      <c r="C2687" s="95" t="s">
        <v>5</v>
      </c>
      <c r="D2687" s="95" t="s">
        <v>395</v>
      </c>
      <c r="E2687" s="95" t="s">
        <v>7</v>
      </c>
      <c r="F2687" s="95" t="s">
        <v>8</v>
      </c>
      <c r="G2687" s="95" t="s">
        <v>476</v>
      </c>
      <c r="H2687" s="95" t="s">
        <v>397</v>
      </c>
    </row>
    <row r="2688" spans="1:8" ht="15.75">
      <c r="A2688" s="92"/>
      <c r="B2688" s="92"/>
      <c r="C2688" s="92"/>
      <c r="D2688" s="92"/>
      <c r="E2688" s="92"/>
      <c r="F2688" s="92"/>
      <c r="G2688" s="92"/>
      <c r="H2688" s="92"/>
    </row>
    <row r="2689" spans="1:8" ht="15.75">
      <c r="A2689" s="96">
        <v>1</v>
      </c>
      <c r="B2689" s="97">
        <v>42430</v>
      </c>
      <c r="C2689" s="92">
        <v>580</v>
      </c>
      <c r="D2689" s="113">
        <v>23064</v>
      </c>
      <c r="E2689" s="92"/>
      <c r="F2689" s="92"/>
      <c r="G2689" s="92"/>
      <c r="H2689" s="92"/>
    </row>
    <row r="2690" spans="1:8" ht="15.75">
      <c r="A2690" s="96"/>
      <c r="B2690" s="92"/>
      <c r="C2690" s="81"/>
      <c r="D2690" s="81"/>
      <c r="E2690" s="92"/>
      <c r="F2690" s="92"/>
      <c r="G2690" s="92"/>
      <c r="H2690" s="92"/>
    </row>
    <row r="2691" spans="1:8" ht="15.75">
      <c r="A2691" s="96">
        <v>2</v>
      </c>
      <c r="B2691" s="97">
        <v>42461</v>
      </c>
      <c r="C2691" s="92">
        <v>580</v>
      </c>
      <c r="D2691" s="113">
        <v>23064</v>
      </c>
      <c r="E2691" s="92"/>
      <c r="F2691" s="92"/>
      <c r="G2691" s="92"/>
      <c r="H2691" s="92"/>
    </row>
    <row r="2692" spans="1:8" ht="15.75">
      <c r="A2692" s="96"/>
      <c r="B2692" s="92"/>
      <c r="C2692" s="92"/>
      <c r="D2692" s="92"/>
      <c r="E2692" s="92"/>
      <c r="F2692" s="92"/>
      <c r="G2692" s="92"/>
      <c r="H2692" s="92"/>
    </row>
    <row r="2693" spans="1:8" ht="15.75">
      <c r="A2693" s="96">
        <v>3</v>
      </c>
      <c r="B2693" s="97">
        <v>42491</v>
      </c>
      <c r="C2693" s="92">
        <v>735</v>
      </c>
      <c r="D2693" s="113">
        <v>24993</v>
      </c>
      <c r="E2693" s="92"/>
      <c r="F2693" s="92"/>
      <c r="G2693" s="92"/>
      <c r="H2693" s="92"/>
    </row>
    <row r="2694" spans="1:8" ht="15.75">
      <c r="A2694" s="96"/>
      <c r="B2694" s="92"/>
      <c r="C2694" s="81"/>
      <c r="D2694" s="81"/>
      <c r="E2694" s="92"/>
      <c r="F2694" s="92"/>
      <c r="G2694" s="92"/>
      <c r="H2694" s="92"/>
    </row>
    <row r="2695" spans="1:8" ht="15.75">
      <c r="A2695" s="96">
        <v>4</v>
      </c>
      <c r="B2695" s="97">
        <v>42522</v>
      </c>
      <c r="C2695" s="92">
        <v>735</v>
      </c>
      <c r="D2695" s="113">
        <v>25655</v>
      </c>
      <c r="E2695" s="92"/>
      <c r="F2695" s="92"/>
      <c r="G2695" s="92"/>
      <c r="H2695" s="92"/>
    </row>
    <row r="2696" spans="1:8" ht="15.75">
      <c r="A2696" s="96"/>
      <c r="B2696" s="92"/>
      <c r="C2696" s="92"/>
      <c r="D2696" s="92"/>
      <c r="E2696" s="92"/>
      <c r="F2696" s="92"/>
      <c r="G2696" s="92"/>
      <c r="H2696" s="92"/>
    </row>
    <row r="2697" spans="1:8" ht="15.75">
      <c r="A2697" s="96">
        <v>5</v>
      </c>
      <c r="B2697" s="97">
        <v>42552</v>
      </c>
      <c r="C2697" s="92">
        <v>735</v>
      </c>
      <c r="D2697" s="113">
        <v>26420</v>
      </c>
      <c r="E2697" s="92"/>
      <c r="F2697" s="92"/>
      <c r="G2697" s="92"/>
      <c r="H2697" s="92">
        <v>1050</v>
      </c>
    </row>
    <row r="2698" spans="1:8" ht="15.75">
      <c r="A2698" s="96"/>
      <c r="B2698" s="92"/>
      <c r="C2698" s="81"/>
      <c r="D2698" s="92"/>
      <c r="E2698" s="92"/>
      <c r="F2698" s="92"/>
      <c r="G2698" s="92"/>
      <c r="H2698" s="92"/>
    </row>
    <row r="2699" spans="1:8" ht="15.75">
      <c r="A2699" s="96">
        <v>6</v>
      </c>
      <c r="B2699" s="97">
        <v>42583</v>
      </c>
      <c r="C2699" s="92">
        <v>890</v>
      </c>
      <c r="D2699" s="113">
        <v>26575</v>
      </c>
      <c r="E2699" s="92"/>
      <c r="F2699" s="92"/>
      <c r="G2699" s="92"/>
      <c r="H2699" s="92"/>
    </row>
    <row r="2700" spans="1:8" ht="15.75">
      <c r="A2700" s="96"/>
      <c r="B2700" s="92"/>
      <c r="C2700" s="92"/>
      <c r="D2700" s="92"/>
      <c r="E2700" s="92"/>
      <c r="F2700" s="92"/>
      <c r="G2700" s="92"/>
      <c r="H2700" s="92"/>
    </row>
    <row r="2701" spans="1:8" ht="15.75">
      <c r="A2701" s="96">
        <v>7</v>
      </c>
      <c r="B2701" s="97">
        <v>42614</v>
      </c>
      <c r="C2701" s="92">
        <v>890</v>
      </c>
      <c r="D2701" s="113">
        <v>26575</v>
      </c>
      <c r="E2701" s="92"/>
      <c r="F2701" s="92"/>
      <c r="G2701" s="92"/>
      <c r="H2701" s="92"/>
    </row>
    <row r="2702" spans="1:8" ht="15.75">
      <c r="A2702" s="96"/>
      <c r="B2702" s="92"/>
      <c r="C2702" s="81"/>
      <c r="D2702" s="92"/>
      <c r="E2702" s="92"/>
      <c r="F2702" s="92"/>
      <c r="G2702" s="92"/>
      <c r="H2702" s="92"/>
    </row>
    <row r="2703" spans="1:8" ht="15.75">
      <c r="A2703" s="96">
        <v>8</v>
      </c>
      <c r="B2703" s="97">
        <v>42644</v>
      </c>
      <c r="C2703" s="92">
        <v>890</v>
      </c>
      <c r="D2703" s="113">
        <v>26575</v>
      </c>
      <c r="E2703" s="92"/>
      <c r="F2703" s="92"/>
      <c r="G2703" s="92"/>
      <c r="H2703" s="92"/>
    </row>
    <row r="2704" spans="1:8" ht="15.75">
      <c r="A2704" s="96"/>
      <c r="B2704" s="92"/>
      <c r="C2704" s="92"/>
      <c r="D2704" s="92"/>
      <c r="E2704" s="92"/>
      <c r="F2704" s="92"/>
      <c r="G2704" s="92"/>
      <c r="H2704" s="92"/>
    </row>
    <row r="2705" spans="1:8" ht="15.75">
      <c r="A2705" s="96">
        <v>9</v>
      </c>
      <c r="B2705" s="97">
        <v>42675</v>
      </c>
      <c r="C2705" s="92">
        <v>890</v>
      </c>
      <c r="D2705" s="113">
        <v>26575</v>
      </c>
      <c r="E2705" s="92"/>
      <c r="F2705" s="92"/>
      <c r="G2705" s="92"/>
      <c r="H2705" s="92"/>
    </row>
    <row r="2706" spans="1:8" ht="15.75">
      <c r="A2706" s="96"/>
      <c r="B2706" s="92"/>
      <c r="C2706" s="81"/>
      <c r="D2706" s="92"/>
      <c r="E2706" s="92"/>
      <c r="F2706" s="92"/>
      <c r="G2706" s="92"/>
      <c r="H2706" s="92"/>
    </row>
    <row r="2707" spans="1:8" ht="15.75">
      <c r="A2707" s="96">
        <v>10</v>
      </c>
      <c r="B2707" s="97">
        <v>42705</v>
      </c>
      <c r="C2707" s="92">
        <v>890</v>
      </c>
      <c r="D2707" s="113">
        <v>26575</v>
      </c>
      <c r="E2707" s="92"/>
      <c r="F2707" s="92"/>
      <c r="G2707" s="92"/>
      <c r="H2707" s="92"/>
    </row>
    <row r="2708" spans="1:8" ht="15.75">
      <c r="A2708" s="96"/>
      <c r="B2708" s="92"/>
      <c r="C2708" s="92"/>
      <c r="D2708" s="92"/>
      <c r="E2708" s="92"/>
      <c r="F2708" s="92"/>
      <c r="G2708" s="92"/>
      <c r="H2708" s="92"/>
    </row>
    <row r="2709" spans="1:8" ht="15.75">
      <c r="A2709" s="96">
        <v>11</v>
      </c>
      <c r="B2709" s="97">
        <v>42736</v>
      </c>
      <c r="C2709" s="92">
        <v>890</v>
      </c>
      <c r="D2709" s="92">
        <v>27372</v>
      </c>
      <c r="E2709" s="92"/>
      <c r="F2709" s="92"/>
      <c r="G2709" s="92"/>
      <c r="H2709" s="92">
        <v>1050</v>
      </c>
    </row>
    <row r="2710" spans="1:8" ht="15.75">
      <c r="A2710" s="96"/>
      <c r="B2710" s="92"/>
      <c r="C2710" s="81"/>
      <c r="D2710" s="92"/>
      <c r="E2710" s="92"/>
      <c r="F2710" s="92"/>
      <c r="G2710" s="92"/>
      <c r="H2710" s="92"/>
    </row>
    <row r="2711" spans="1:8" ht="15.75">
      <c r="A2711" s="96">
        <v>12</v>
      </c>
      <c r="B2711" s="97">
        <v>42767</v>
      </c>
      <c r="C2711" s="92">
        <v>890</v>
      </c>
      <c r="D2711" s="92">
        <v>27372</v>
      </c>
      <c r="E2711" s="92"/>
      <c r="F2711" s="92"/>
      <c r="G2711" s="92"/>
      <c r="H2711" s="92"/>
    </row>
    <row r="2712" spans="1:8" ht="15.75">
      <c r="A2712" s="96"/>
      <c r="B2712" s="92"/>
      <c r="C2712" s="92"/>
      <c r="D2712" s="92"/>
      <c r="E2712" s="92"/>
      <c r="F2712" s="92"/>
      <c r="G2712" s="92"/>
      <c r="H2712" s="92"/>
    </row>
    <row r="2713" spans="1:8" ht="15.75">
      <c r="A2713" s="96"/>
      <c r="B2713" s="98" t="s">
        <v>107</v>
      </c>
      <c r="C2713" s="98">
        <v>9595</v>
      </c>
      <c r="D2713" s="98">
        <v>310815</v>
      </c>
      <c r="E2713" s="98">
        <v>0</v>
      </c>
      <c r="F2713" s="98">
        <v>0</v>
      </c>
      <c r="G2713" s="98">
        <v>0</v>
      </c>
      <c r="H2713" s="98">
        <v>2100</v>
      </c>
    </row>
    <row r="2714" spans="1:8" ht="15.75">
      <c r="A2714" s="96"/>
      <c r="B2714" s="98"/>
      <c r="C2714" s="92"/>
      <c r="D2714" s="92"/>
      <c r="E2714" s="92"/>
      <c r="F2714" s="92"/>
      <c r="G2714" s="92"/>
      <c r="H2714" s="92"/>
    </row>
    <row r="2715" spans="1:8" ht="25.5">
      <c r="A2715" s="96"/>
      <c r="B2715" s="99" t="s">
        <v>470</v>
      </c>
      <c r="C2715" s="92"/>
      <c r="D2715" s="92"/>
      <c r="E2715" s="92"/>
      <c r="F2715" s="92"/>
      <c r="G2715" s="92"/>
      <c r="H2715" s="92"/>
    </row>
    <row r="2716" spans="1:8" ht="15.75">
      <c r="A2716" s="96"/>
      <c r="B2716" s="100" t="s">
        <v>436</v>
      </c>
      <c r="C2716" s="92"/>
      <c r="D2716" s="92">
        <v>6908</v>
      </c>
      <c r="E2716" s="92"/>
      <c r="F2716" s="92"/>
      <c r="G2716" s="92">
        <v>5181</v>
      </c>
      <c r="H2716" s="92"/>
    </row>
    <row r="2717" spans="1:8" ht="15.75">
      <c r="A2717" s="96"/>
      <c r="B2717" s="100" t="s">
        <v>107</v>
      </c>
      <c r="C2717" s="92"/>
      <c r="D2717" s="98">
        <v>6908</v>
      </c>
      <c r="E2717" s="98"/>
      <c r="F2717" s="98"/>
      <c r="G2717" s="98">
        <v>5181</v>
      </c>
      <c r="H2717" s="98"/>
    </row>
    <row r="2718" spans="1:8" ht="31.5">
      <c r="A2718" s="96"/>
      <c r="B2718" s="101" t="s">
        <v>143</v>
      </c>
      <c r="C2718" s="98">
        <v>9595</v>
      </c>
      <c r="D2718" s="98">
        <v>317723</v>
      </c>
      <c r="E2718" s="118"/>
      <c r="F2718" s="98"/>
      <c r="G2718" s="98">
        <v>5181</v>
      </c>
      <c r="H2718" s="98">
        <v>2100</v>
      </c>
    </row>
    <row r="2719" spans="1:8" ht="15.75">
      <c r="A2719" s="102"/>
      <c r="B2719" s="103"/>
      <c r="C2719" s="105"/>
      <c r="D2719" s="105"/>
      <c r="E2719" s="105"/>
      <c r="F2719" s="105"/>
      <c r="G2719" s="105"/>
      <c r="H2719" s="105"/>
    </row>
    <row r="2720" spans="1:8" ht="15.75">
      <c r="A2720" s="102"/>
      <c r="B2720" s="103"/>
      <c r="C2720" s="105"/>
      <c r="D2720" s="105"/>
      <c r="E2720" s="105"/>
      <c r="F2720" s="105"/>
      <c r="G2720" s="105"/>
      <c r="H2720" s="105"/>
    </row>
    <row r="2721" spans="1:8" ht="15.75">
      <c r="A2721" s="102"/>
      <c r="B2721" s="103"/>
      <c r="C2721" s="105"/>
      <c r="D2721" s="105"/>
      <c r="E2721" s="105"/>
      <c r="F2721" s="105"/>
      <c r="G2721" s="105"/>
      <c r="H2721" s="105"/>
    </row>
    <row r="2722" spans="1:8" ht="15.75">
      <c r="A2722" s="102"/>
      <c r="B2722" s="103"/>
      <c r="C2722" s="105"/>
      <c r="D2722" s="105"/>
      <c r="E2722" s="105"/>
      <c r="F2722" s="105"/>
      <c r="G2722" s="105"/>
      <c r="H2722" s="105"/>
    </row>
    <row r="2723" spans="1:8" ht="15.75">
      <c r="A2723" s="102"/>
      <c r="B2723" s="103"/>
      <c r="C2723" s="105"/>
      <c r="D2723" s="105"/>
      <c r="E2723" s="105"/>
      <c r="F2723" s="105"/>
      <c r="G2723" s="105"/>
      <c r="H2723" s="105"/>
    </row>
    <row r="2724" spans="1:8" ht="15.75">
      <c r="A2724" s="102"/>
      <c r="B2724" s="103"/>
      <c r="C2724" s="105"/>
      <c r="D2724" s="105"/>
      <c r="E2724" s="105"/>
      <c r="F2724" s="105"/>
      <c r="G2724" s="105"/>
      <c r="H2724" s="105"/>
    </row>
    <row r="2725" spans="1:8" ht="18.75">
      <c r="A2725" s="93" t="s">
        <v>461</v>
      </c>
    </row>
    <row r="2726" spans="1:8" ht="15.75">
      <c r="A2726" s="94"/>
    </row>
    <row r="2727" spans="1:8" ht="31.5">
      <c r="A2727" s="95" t="s">
        <v>393</v>
      </c>
      <c r="B2727" s="95" t="s">
        <v>394</v>
      </c>
      <c r="C2727" s="95" t="s">
        <v>5</v>
      </c>
      <c r="D2727" s="95" t="s">
        <v>395</v>
      </c>
      <c r="E2727" s="95" t="s">
        <v>7</v>
      </c>
      <c r="F2727" s="95" t="s">
        <v>8</v>
      </c>
      <c r="G2727" s="95" t="s">
        <v>476</v>
      </c>
      <c r="H2727" s="95" t="s">
        <v>397</v>
      </c>
    </row>
    <row r="2728" spans="1:8" ht="15.75">
      <c r="A2728" s="92"/>
      <c r="B2728" s="92"/>
      <c r="C2728" s="92"/>
      <c r="D2728" s="92"/>
      <c r="E2728" s="92"/>
      <c r="F2728" s="92"/>
      <c r="G2728" s="92"/>
      <c r="H2728" s="92"/>
    </row>
    <row r="2729" spans="1:8" ht="15.75">
      <c r="A2729" s="96">
        <v>1</v>
      </c>
      <c r="B2729" s="97">
        <v>42430</v>
      </c>
      <c r="C2729" s="92">
        <v>580</v>
      </c>
      <c r="D2729" s="113">
        <v>21553</v>
      </c>
      <c r="E2729" s="92">
        <v>3479</v>
      </c>
      <c r="F2729" s="92"/>
      <c r="G2729" s="92"/>
      <c r="H2729" s="92"/>
    </row>
    <row r="2730" spans="1:8" ht="15.75">
      <c r="A2730" s="96"/>
      <c r="B2730" s="92"/>
      <c r="C2730" s="81"/>
      <c r="D2730" s="81"/>
      <c r="E2730" s="92"/>
      <c r="F2730" s="92"/>
      <c r="G2730" s="92"/>
      <c r="H2730" s="92"/>
    </row>
    <row r="2731" spans="1:8" ht="15.75">
      <c r="A2731" s="96">
        <v>2</v>
      </c>
      <c r="B2731" s="97">
        <v>42461</v>
      </c>
      <c r="C2731" s="92">
        <v>580</v>
      </c>
      <c r="D2731" s="113">
        <v>21553</v>
      </c>
      <c r="E2731" s="92">
        <v>3479</v>
      </c>
      <c r="F2731" s="92"/>
      <c r="G2731" s="92"/>
      <c r="H2731" s="92"/>
    </row>
    <row r="2732" spans="1:8" ht="15.75">
      <c r="A2732" s="96"/>
      <c r="B2732" s="92"/>
      <c r="C2732" s="92"/>
      <c r="D2732" s="92"/>
      <c r="E2732" s="92"/>
      <c r="F2732" s="92"/>
      <c r="G2732" s="92"/>
      <c r="H2732" s="92"/>
    </row>
    <row r="2733" spans="1:8" ht="15.75">
      <c r="A2733" s="96">
        <v>3</v>
      </c>
      <c r="B2733" s="97">
        <v>42491</v>
      </c>
      <c r="C2733" s="92">
        <v>580</v>
      </c>
      <c r="D2733" s="113">
        <v>21553</v>
      </c>
      <c r="E2733" s="92">
        <v>3479</v>
      </c>
      <c r="F2733" s="92"/>
      <c r="G2733" s="92"/>
      <c r="H2733" s="92"/>
    </row>
    <row r="2734" spans="1:8" ht="15.75">
      <c r="A2734" s="96"/>
      <c r="B2734" s="92"/>
      <c r="C2734" s="81"/>
      <c r="D2734" s="81"/>
      <c r="E2734" s="92"/>
      <c r="F2734" s="92"/>
      <c r="G2734" s="92"/>
      <c r="H2734" s="92"/>
    </row>
    <row r="2735" spans="1:8" ht="15.75">
      <c r="A2735" s="96">
        <v>4</v>
      </c>
      <c r="B2735" s="97">
        <v>42522</v>
      </c>
      <c r="C2735" s="92">
        <v>580</v>
      </c>
      <c r="D2735" s="113">
        <v>22125</v>
      </c>
      <c r="E2735" s="92">
        <v>3479</v>
      </c>
      <c r="F2735" s="92"/>
      <c r="G2735" s="92"/>
      <c r="H2735" s="92"/>
    </row>
    <row r="2736" spans="1:8" ht="15.75">
      <c r="A2736" s="96"/>
      <c r="B2736" s="92"/>
      <c r="C2736" s="92"/>
      <c r="D2736" s="92"/>
      <c r="E2736" s="92"/>
      <c r="F2736" s="92"/>
      <c r="G2736" s="92"/>
      <c r="H2736" s="92"/>
    </row>
    <row r="2737" spans="1:8" ht="15.75">
      <c r="A2737" s="96">
        <v>5</v>
      </c>
      <c r="B2737" s="97">
        <v>42552</v>
      </c>
      <c r="C2737" s="92">
        <v>580</v>
      </c>
      <c r="D2737" s="113">
        <v>22778</v>
      </c>
      <c r="E2737" s="92">
        <v>3479</v>
      </c>
      <c r="F2737" s="92"/>
      <c r="G2737" s="92"/>
      <c r="H2737" s="92">
        <v>1050</v>
      </c>
    </row>
    <row r="2738" spans="1:8" ht="15.75">
      <c r="A2738" s="96"/>
      <c r="B2738" s="92"/>
      <c r="C2738" s="81"/>
      <c r="D2738" s="92"/>
      <c r="E2738" s="92"/>
      <c r="F2738" s="92"/>
      <c r="G2738" s="92"/>
      <c r="H2738" s="92"/>
    </row>
    <row r="2739" spans="1:8" ht="15.75">
      <c r="A2739" s="96">
        <v>6</v>
      </c>
      <c r="B2739" s="97">
        <v>42583</v>
      </c>
      <c r="C2739" s="92">
        <v>700</v>
      </c>
      <c r="D2739" s="113">
        <v>22898</v>
      </c>
      <c r="E2739" s="92">
        <v>3479</v>
      </c>
      <c r="F2739" s="92"/>
      <c r="G2739" s="92"/>
      <c r="H2739" s="92"/>
    </row>
    <row r="2740" spans="1:8" ht="15.75">
      <c r="A2740" s="96"/>
      <c r="B2740" s="92"/>
      <c r="C2740" s="92"/>
      <c r="D2740" s="92"/>
      <c r="E2740" s="92"/>
      <c r="F2740" s="92"/>
      <c r="G2740" s="92"/>
      <c r="H2740" s="92"/>
    </row>
    <row r="2741" spans="1:8" ht="15.75">
      <c r="A2741" s="96">
        <v>7</v>
      </c>
      <c r="B2741" s="97">
        <v>42614</v>
      </c>
      <c r="C2741" s="92">
        <v>700</v>
      </c>
      <c r="D2741" s="113">
        <v>22898</v>
      </c>
      <c r="E2741" s="92">
        <v>3479</v>
      </c>
      <c r="F2741" s="92"/>
      <c r="G2741" s="92"/>
      <c r="H2741" s="92"/>
    </row>
    <row r="2742" spans="1:8" ht="15.75">
      <c r="A2742" s="96"/>
      <c r="B2742" s="92"/>
      <c r="C2742" s="81"/>
      <c r="D2742" s="92"/>
      <c r="E2742" s="92"/>
      <c r="F2742" s="92"/>
      <c r="G2742" s="92"/>
      <c r="H2742" s="92"/>
    </row>
    <row r="2743" spans="1:8" ht="15.75">
      <c r="A2743" s="96">
        <v>8</v>
      </c>
      <c r="B2743" s="97">
        <v>42644</v>
      </c>
      <c r="C2743" s="92">
        <v>700</v>
      </c>
      <c r="D2743" s="113">
        <v>22898</v>
      </c>
      <c r="E2743" s="92">
        <v>3479</v>
      </c>
      <c r="F2743" s="92"/>
      <c r="G2743" s="92"/>
      <c r="H2743" s="92"/>
    </row>
    <row r="2744" spans="1:8" ht="15.75">
      <c r="A2744" s="96"/>
      <c r="B2744" s="92"/>
      <c r="C2744" s="92"/>
      <c r="D2744" s="92"/>
      <c r="E2744" s="92"/>
      <c r="F2744" s="92"/>
      <c r="G2744" s="92"/>
      <c r="H2744" s="92"/>
    </row>
    <row r="2745" spans="1:8" ht="15.75">
      <c r="A2745" s="96">
        <v>9</v>
      </c>
      <c r="B2745" s="97">
        <v>42675</v>
      </c>
      <c r="C2745" s="92">
        <v>700</v>
      </c>
      <c r="D2745" s="113">
        <v>22898</v>
      </c>
      <c r="E2745" s="92">
        <v>3479</v>
      </c>
      <c r="F2745" s="92"/>
      <c r="G2745" s="92"/>
      <c r="H2745" s="92"/>
    </row>
    <row r="2746" spans="1:8" ht="15.75">
      <c r="A2746" s="96"/>
      <c r="B2746" s="92"/>
      <c r="C2746" s="81"/>
      <c r="D2746" s="92"/>
      <c r="E2746" s="92"/>
      <c r="F2746" s="92"/>
      <c r="G2746" s="92"/>
      <c r="H2746" s="92"/>
    </row>
    <row r="2747" spans="1:8" ht="15.75">
      <c r="A2747" s="96">
        <v>10</v>
      </c>
      <c r="B2747" s="97">
        <v>42705</v>
      </c>
      <c r="C2747" s="92">
        <v>700</v>
      </c>
      <c r="D2747" s="113">
        <v>22898</v>
      </c>
      <c r="E2747" s="92">
        <v>3479</v>
      </c>
      <c r="F2747" s="92"/>
      <c r="G2747" s="92"/>
      <c r="H2747" s="92"/>
    </row>
    <row r="2748" spans="1:8" ht="15.75">
      <c r="A2748" s="96"/>
      <c r="B2748" s="92"/>
      <c r="C2748" s="92"/>
      <c r="D2748" s="92"/>
      <c r="E2748" s="92"/>
      <c r="F2748" s="92"/>
      <c r="G2748" s="92"/>
      <c r="H2748" s="92"/>
    </row>
    <row r="2749" spans="1:8" ht="15.75">
      <c r="A2749" s="96">
        <v>11</v>
      </c>
      <c r="B2749" s="97">
        <v>42736</v>
      </c>
      <c r="C2749" s="92">
        <v>700</v>
      </c>
      <c r="D2749" s="113">
        <v>23586</v>
      </c>
      <c r="E2749" s="92">
        <v>3479</v>
      </c>
      <c r="F2749" s="92"/>
      <c r="G2749" s="92"/>
      <c r="H2749" s="92">
        <v>1050</v>
      </c>
    </row>
    <row r="2750" spans="1:8" ht="15.75">
      <c r="A2750" s="96"/>
      <c r="B2750" s="92"/>
      <c r="C2750" s="81"/>
      <c r="D2750" s="92"/>
      <c r="E2750" s="92"/>
      <c r="F2750" s="92"/>
      <c r="G2750" s="92"/>
      <c r="H2750" s="92"/>
    </row>
    <row r="2751" spans="1:8" ht="15.75">
      <c r="A2751" s="96">
        <v>12</v>
      </c>
      <c r="B2751" s="97">
        <v>42767</v>
      </c>
      <c r="C2751" s="92">
        <v>700</v>
      </c>
      <c r="D2751" s="113">
        <v>23586</v>
      </c>
      <c r="E2751" s="92">
        <v>3479</v>
      </c>
      <c r="F2751" s="92"/>
      <c r="G2751" s="92"/>
      <c r="H2751" s="92"/>
    </row>
    <row r="2752" spans="1:8" ht="15.75">
      <c r="A2752" s="96"/>
      <c r="B2752" s="92"/>
      <c r="C2752" s="92"/>
      <c r="D2752" s="92"/>
      <c r="E2752" s="92"/>
      <c r="F2752" s="92"/>
      <c r="G2752" s="92"/>
      <c r="H2752" s="92"/>
    </row>
    <row r="2753" spans="1:8" ht="15.75">
      <c r="A2753" s="96"/>
      <c r="B2753" s="98" t="s">
        <v>107</v>
      </c>
      <c r="C2753" s="98">
        <v>7800</v>
      </c>
      <c r="D2753" s="98">
        <v>271224</v>
      </c>
      <c r="E2753" s="98">
        <v>41748</v>
      </c>
      <c r="F2753" s="98"/>
      <c r="G2753" s="98"/>
      <c r="H2753" s="98">
        <v>2100</v>
      </c>
    </row>
    <row r="2754" spans="1:8" ht="15.75">
      <c r="A2754" s="96"/>
      <c r="B2754" s="98"/>
      <c r="C2754" s="92"/>
      <c r="D2754" s="92"/>
      <c r="E2754" s="92"/>
      <c r="F2754" s="92"/>
      <c r="G2754" s="92"/>
      <c r="H2754" s="92"/>
    </row>
    <row r="2755" spans="1:8" ht="25.5">
      <c r="A2755" s="96"/>
      <c r="B2755" s="99" t="s">
        <v>470</v>
      </c>
      <c r="C2755" s="92"/>
      <c r="D2755" s="92"/>
      <c r="E2755" s="92"/>
      <c r="F2755" s="92"/>
      <c r="G2755" s="92"/>
      <c r="H2755" s="92"/>
    </row>
    <row r="2756" spans="1:8" ht="15.75">
      <c r="A2756" s="96"/>
      <c r="B2756" s="100" t="s">
        <v>436</v>
      </c>
      <c r="C2756" s="92"/>
      <c r="D2756" s="92">
        <v>6908</v>
      </c>
      <c r="E2756" s="92"/>
      <c r="F2756" s="92"/>
      <c r="G2756" s="92">
        <v>5181</v>
      </c>
      <c r="H2756" s="92"/>
    </row>
    <row r="2757" spans="1:8" ht="15.75">
      <c r="A2757" s="96"/>
      <c r="B2757" s="100" t="s">
        <v>107</v>
      </c>
      <c r="C2757" s="92"/>
      <c r="D2757" s="98">
        <v>6908</v>
      </c>
      <c r="E2757" s="98"/>
      <c r="F2757" s="98"/>
      <c r="G2757" s="98">
        <v>5181</v>
      </c>
      <c r="H2757" s="98"/>
    </row>
    <row r="2758" spans="1:8" ht="31.5">
      <c r="A2758" s="96"/>
      <c r="B2758" s="101" t="s">
        <v>143</v>
      </c>
      <c r="C2758" s="98">
        <v>7800</v>
      </c>
      <c r="D2758" s="98">
        <v>278132</v>
      </c>
      <c r="E2758" s="128">
        <v>41748</v>
      </c>
      <c r="F2758" s="98"/>
      <c r="G2758" s="98">
        <v>5181</v>
      </c>
      <c r="H2758" s="98">
        <v>2100</v>
      </c>
    </row>
    <row r="2767" spans="1:8" ht="18.75">
      <c r="A2767" s="93" t="s">
        <v>477</v>
      </c>
    </row>
    <row r="2768" spans="1:8" ht="15.75">
      <c r="A2768" s="94"/>
    </row>
    <row r="2769" spans="1:8" ht="31.5">
      <c r="A2769" s="95" t="s">
        <v>393</v>
      </c>
      <c r="B2769" s="95" t="s">
        <v>394</v>
      </c>
      <c r="C2769" s="95" t="s">
        <v>5</v>
      </c>
      <c r="D2769" s="95" t="s">
        <v>395</v>
      </c>
      <c r="E2769" s="95" t="s">
        <v>7</v>
      </c>
      <c r="F2769" s="95" t="s">
        <v>8</v>
      </c>
      <c r="G2769" s="95" t="s">
        <v>396</v>
      </c>
      <c r="H2769" s="95" t="s">
        <v>397</v>
      </c>
    </row>
    <row r="2770" spans="1:8" ht="15.75">
      <c r="A2770" s="92"/>
      <c r="B2770" s="92"/>
      <c r="C2770" s="92"/>
      <c r="D2770" s="92"/>
      <c r="E2770" s="92"/>
      <c r="F2770" s="92"/>
      <c r="G2770" s="92"/>
      <c r="H2770" s="92"/>
    </row>
    <row r="2771" spans="1:8" ht="15.75">
      <c r="A2771" s="96">
        <v>1</v>
      </c>
      <c r="B2771" s="97">
        <v>42430</v>
      </c>
      <c r="C2771" s="92">
        <v>580</v>
      </c>
      <c r="D2771" s="113">
        <v>22210</v>
      </c>
      <c r="E2771" s="92"/>
      <c r="F2771" s="92"/>
      <c r="G2771" s="92">
        <v>3936</v>
      </c>
      <c r="H2771" s="92"/>
    </row>
    <row r="2772" spans="1:8" ht="15.75">
      <c r="A2772" s="96"/>
      <c r="B2772" s="92"/>
      <c r="C2772" s="81"/>
      <c r="D2772" s="81"/>
      <c r="E2772" s="92"/>
      <c r="F2772" s="92"/>
      <c r="G2772" s="92"/>
      <c r="H2772" s="92"/>
    </row>
    <row r="2773" spans="1:8" ht="15.75">
      <c r="A2773" s="96">
        <v>2</v>
      </c>
      <c r="B2773" s="97">
        <v>42461</v>
      </c>
      <c r="C2773" s="92">
        <v>580</v>
      </c>
      <c r="D2773" s="113">
        <v>22210</v>
      </c>
      <c r="E2773" s="92"/>
      <c r="F2773" s="92"/>
      <c r="G2773" s="92">
        <v>3936</v>
      </c>
      <c r="H2773" s="92"/>
    </row>
    <row r="2774" spans="1:8" ht="15.75">
      <c r="A2774" s="96"/>
      <c r="B2774" s="92"/>
      <c r="C2774" s="92"/>
      <c r="D2774" s="92"/>
      <c r="E2774" s="92"/>
      <c r="F2774" s="92"/>
      <c r="G2774" s="92"/>
      <c r="H2774" s="92"/>
    </row>
    <row r="2775" spans="1:8" ht="15.75">
      <c r="A2775" s="96">
        <v>3</v>
      </c>
      <c r="B2775" s="97">
        <v>42491</v>
      </c>
      <c r="C2775" s="92">
        <v>580</v>
      </c>
      <c r="D2775" s="113">
        <v>22210</v>
      </c>
      <c r="E2775" s="92"/>
      <c r="F2775" s="92"/>
      <c r="G2775" s="92">
        <v>3936</v>
      </c>
      <c r="H2775" s="92"/>
    </row>
    <row r="2776" spans="1:8" ht="15.75">
      <c r="A2776" s="96"/>
      <c r="B2776" s="92"/>
      <c r="C2776" s="81"/>
      <c r="D2776" s="81"/>
      <c r="E2776" s="92"/>
      <c r="F2776" s="92"/>
      <c r="G2776" s="92"/>
      <c r="H2776" s="92"/>
    </row>
    <row r="2777" spans="1:8" ht="15.75">
      <c r="A2777" s="96">
        <v>4</v>
      </c>
      <c r="B2777" s="97">
        <v>42522</v>
      </c>
      <c r="C2777" s="92">
        <v>580</v>
      </c>
      <c r="D2777" s="113">
        <v>22800</v>
      </c>
      <c r="E2777" s="92"/>
      <c r="F2777" s="92"/>
      <c r="G2777" s="92">
        <v>3936</v>
      </c>
      <c r="H2777" s="92"/>
    </row>
    <row r="2778" spans="1:8" ht="15.75">
      <c r="A2778" s="96"/>
      <c r="B2778" s="92"/>
      <c r="C2778" s="92"/>
      <c r="D2778" s="92"/>
      <c r="E2778" s="92"/>
      <c r="F2778" s="92"/>
      <c r="G2778" s="92"/>
      <c r="H2778" s="92"/>
    </row>
    <row r="2779" spans="1:8" ht="15.75">
      <c r="A2779" s="96">
        <v>5</v>
      </c>
      <c r="B2779" s="97">
        <v>42552</v>
      </c>
      <c r="C2779" s="92">
        <v>580</v>
      </c>
      <c r="D2779" s="113">
        <v>23475</v>
      </c>
      <c r="E2779" s="92"/>
      <c r="F2779" s="92"/>
      <c r="G2779" s="92">
        <v>4056</v>
      </c>
      <c r="H2779" s="92">
        <v>600</v>
      </c>
    </row>
    <row r="2780" spans="1:8" ht="15.75">
      <c r="A2780" s="96"/>
      <c r="B2780" s="92"/>
      <c r="C2780" s="81"/>
      <c r="D2780" s="92"/>
      <c r="E2780" s="92"/>
      <c r="F2780" s="92"/>
      <c r="G2780" s="92"/>
      <c r="H2780" s="92"/>
    </row>
    <row r="2781" spans="1:8" ht="15.75">
      <c r="A2781" s="96">
        <v>6</v>
      </c>
      <c r="B2781" s="97">
        <v>42583</v>
      </c>
      <c r="C2781" s="92">
        <v>700</v>
      </c>
      <c r="D2781" s="113">
        <v>23595</v>
      </c>
      <c r="E2781" s="92"/>
      <c r="F2781" s="92"/>
      <c r="G2781" s="92">
        <v>4056</v>
      </c>
      <c r="H2781" s="92"/>
    </row>
    <row r="2782" spans="1:8" ht="15.75">
      <c r="A2782" s="96"/>
      <c r="B2782" s="92"/>
      <c r="C2782" s="92"/>
      <c r="D2782" s="92"/>
      <c r="E2782" s="92"/>
      <c r="F2782" s="92"/>
      <c r="G2782" s="92"/>
      <c r="H2782" s="92"/>
    </row>
    <row r="2783" spans="1:8" ht="15.75">
      <c r="A2783" s="96">
        <v>7</v>
      </c>
      <c r="B2783" s="97">
        <v>42614</v>
      </c>
      <c r="C2783" s="92">
        <v>700</v>
      </c>
      <c r="D2783" s="113">
        <v>23595</v>
      </c>
      <c r="E2783" s="92"/>
      <c r="F2783" s="92"/>
      <c r="G2783" s="92">
        <v>4056</v>
      </c>
      <c r="H2783" s="92"/>
    </row>
    <row r="2784" spans="1:8" ht="15.75">
      <c r="A2784" s="96"/>
      <c r="B2784" s="92"/>
      <c r="C2784" s="81"/>
      <c r="D2784" s="92"/>
      <c r="E2784" s="92"/>
      <c r="F2784" s="92"/>
      <c r="G2784" s="92"/>
      <c r="H2784" s="92"/>
    </row>
    <row r="2785" spans="1:8" ht="15.75">
      <c r="A2785" s="96">
        <v>8</v>
      </c>
      <c r="B2785" s="97">
        <v>42644</v>
      </c>
      <c r="C2785" s="92">
        <v>700</v>
      </c>
      <c r="D2785" s="113">
        <v>23595</v>
      </c>
      <c r="E2785" s="92"/>
      <c r="F2785" s="92"/>
      <c r="G2785" s="92">
        <v>4056</v>
      </c>
      <c r="H2785" s="92"/>
    </row>
    <row r="2786" spans="1:8" ht="15.75">
      <c r="A2786" s="96"/>
      <c r="B2786" s="92"/>
      <c r="C2786" s="92"/>
      <c r="D2786" s="92"/>
      <c r="E2786" s="92"/>
      <c r="F2786" s="92"/>
      <c r="G2786" s="92"/>
      <c r="H2786" s="92"/>
    </row>
    <row r="2787" spans="1:8" ht="15.75">
      <c r="A2787" s="96">
        <v>9</v>
      </c>
      <c r="B2787" s="97">
        <v>42675</v>
      </c>
      <c r="C2787" s="92">
        <v>700</v>
      </c>
      <c r="D2787" s="113">
        <v>23595</v>
      </c>
      <c r="E2787" s="92"/>
      <c r="F2787" s="92"/>
      <c r="G2787" s="92">
        <v>4056</v>
      </c>
      <c r="H2787" s="92"/>
    </row>
    <row r="2788" spans="1:8" ht="15.75">
      <c r="A2788" s="96"/>
      <c r="B2788" s="92"/>
      <c r="C2788" s="81"/>
      <c r="D2788" s="92"/>
      <c r="E2788" s="92"/>
      <c r="F2788" s="92"/>
      <c r="G2788" s="92"/>
      <c r="H2788" s="92"/>
    </row>
    <row r="2789" spans="1:8" ht="15.75">
      <c r="A2789" s="96">
        <v>10</v>
      </c>
      <c r="B2789" s="97">
        <v>42705</v>
      </c>
      <c r="C2789" s="92">
        <v>700</v>
      </c>
      <c r="D2789" s="113">
        <v>23595</v>
      </c>
      <c r="E2789" s="92"/>
      <c r="F2789" s="92"/>
      <c r="G2789" s="92">
        <v>4056</v>
      </c>
      <c r="H2789" s="92"/>
    </row>
    <row r="2790" spans="1:8" ht="15.75">
      <c r="A2790" s="96"/>
      <c r="B2790" s="92"/>
      <c r="C2790" s="92"/>
      <c r="D2790" s="92"/>
      <c r="E2790" s="92"/>
      <c r="F2790" s="92"/>
      <c r="G2790" s="92"/>
      <c r="H2790" s="92"/>
    </row>
    <row r="2791" spans="1:8" ht="15.75">
      <c r="A2791" s="96">
        <v>11</v>
      </c>
      <c r="B2791" s="97">
        <v>42736</v>
      </c>
      <c r="C2791" s="92">
        <v>700</v>
      </c>
      <c r="D2791" s="92">
        <v>24305</v>
      </c>
      <c r="E2791" s="92"/>
      <c r="F2791" s="92"/>
      <c r="G2791" s="92">
        <v>4500</v>
      </c>
      <c r="H2791" s="92">
        <v>600</v>
      </c>
    </row>
    <row r="2792" spans="1:8" ht="15.75">
      <c r="A2792" s="96"/>
      <c r="B2792" s="92"/>
      <c r="C2792" s="81"/>
      <c r="D2792" s="92"/>
      <c r="E2792" s="92"/>
      <c r="F2792" s="92"/>
      <c r="G2792" s="92"/>
      <c r="H2792" s="92"/>
    </row>
    <row r="2793" spans="1:8" ht="15.75">
      <c r="A2793" s="96">
        <v>12</v>
      </c>
      <c r="B2793" s="97">
        <v>42767</v>
      </c>
      <c r="C2793" s="92">
        <v>700</v>
      </c>
      <c r="D2793" s="92">
        <v>34305</v>
      </c>
      <c r="E2793" s="92"/>
      <c r="F2793" s="92"/>
      <c r="G2793" s="92">
        <v>4500</v>
      </c>
      <c r="H2793" s="92"/>
    </row>
    <row r="2794" spans="1:8" ht="15.75">
      <c r="A2794" s="96"/>
      <c r="B2794" s="92"/>
      <c r="C2794" s="92"/>
      <c r="D2794" s="92"/>
      <c r="E2794" s="92"/>
      <c r="F2794" s="92"/>
      <c r="G2794" s="92"/>
      <c r="H2794" s="92"/>
    </row>
    <row r="2795" spans="1:8" ht="15.75">
      <c r="A2795" s="96"/>
      <c r="B2795" s="98" t="s">
        <v>107</v>
      </c>
      <c r="C2795" s="98">
        <v>7800</v>
      </c>
      <c r="D2795" s="98">
        <v>289490</v>
      </c>
      <c r="E2795" s="98">
        <v>0</v>
      </c>
      <c r="F2795" s="98">
        <v>0</v>
      </c>
      <c r="G2795" s="98">
        <v>49080</v>
      </c>
      <c r="H2795" s="98">
        <v>1200</v>
      </c>
    </row>
    <row r="2796" spans="1:8" ht="15.75">
      <c r="A2796" s="96"/>
      <c r="B2796" s="98"/>
      <c r="C2796" s="92"/>
      <c r="D2796" s="92"/>
      <c r="E2796" s="92"/>
      <c r="F2796" s="92"/>
      <c r="G2796" s="92"/>
      <c r="H2796" s="92"/>
    </row>
    <row r="2797" spans="1:8" ht="25.5">
      <c r="A2797" s="96"/>
      <c r="B2797" s="99" t="s">
        <v>470</v>
      </c>
      <c r="C2797" s="92"/>
      <c r="D2797" s="92"/>
      <c r="E2797" s="92"/>
      <c r="F2797" s="92"/>
      <c r="G2797" s="92"/>
      <c r="H2797" s="92"/>
    </row>
    <row r="2798" spans="1:8" ht="15.75">
      <c r="A2798" s="96"/>
      <c r="B2798" s="100" t="s">
        <v>436</v>
      </c>
      <c r="C2798" s="92"/>
      <c r="D2798" s="92">
        <v>6908</v>
      </c>
      <c r="E2798" s="92"/>
      <c r="F2798" s="92"/>
      <c r="G2798" s="92">
        <v>5181</v>
      </c>
      <c r="H2798" s="92"/>
    </row>
    <row r="2799" spans="1:8" ht="15.75">
      <c r="A2799" s="96"/>
      <c r="B2799" s="100" t="s">
        <v>107</v>
      </c>
      <c r="C2799" s="92"/>
      <c r="D2799" s="98">
        <v>6908</v>
      </c>
      <c r="E2799" s="98"/>
      <c r="F2799" s="98"/>
      <c r="G2799" s="98">
        <v>5181</v>
      </c>
      <c r="H2799" s="98"/>
    </row>
    <row r="2800" spans="1:8" ht="31.5">
      <c r="A2800" s="96"/>
      <c r="B2800" s="101" t="s">
        <v>143</v>
      </c>
      <c r="C2800" s="98">
        <v>7800</v>
      </c>
      <c r="D2800" s="98">
        <v>296398</v>
      </c>
      <c r="E2800" s="128"/>
      <c r="F2800" s="98"/>
      <c r="G2800" s="98">
        <v>54261</v>
      </c>
      <c r="H2800" s="98">
        <v>1200</v>
      </c>
    </row>
    <row r="2801" spans="1:8" ht="15.75">
      <c r="A2801" s="102"/>
      <c r="B2801" s="103"/>
      <c r="C2801" s="105"/>
      <c r="D2801" s="105"/>
      <c r="E2801" s="105"/>
      <c r="F2801" s="105"/>
      <c r="G2801" s="105"/>
      <c r="H2801" s="105"/>
    </row>
    <row r="2802" spans="1:8" ht="15.75">
      <c r="A2802" s="102"/>
      <c r="B2802" s="103"/>
      <c r="C2802" s="105"/>
      <c r="D2802" s="104"/>
      <c r="E2802" s="105"/>
      <c r="F2802" s="104"/>
      <c r="G2802" s="104"/>
      <c r="H2802" s="105"/>
    </row>
    <row r="2803" spans="1:8" ht="15.75">
      <c r="A2803" s="102"/>
      <c r="B2803" s="103"/>
      <c r="C2803" s="104"/>
      <c r="D2803" s="104"/>
      <c r="E2803" s="104"/>
      <c r="F2803" s="104"/>
      <c r="G2803" s="104"/>
      <c r="H2803" s="104"/>
    </row>
    <row r="2810" spans="1:8" ht="18.75">
      <c r="A2810" s="93" t="s">
        <v>462</v>
      </c>
    </row>
    <row r="2811" spans="1:8" ht="15.75">
      <c r="A2811" s="94"/>
    </row>
    <row r="2812" spans="1:8" ht="31.5">
      <c r="A2812" s="95" t="s">
        <v>393</v>
      </c>
      <c r="B2812" s="95" t="s">
        <v>394</v>
      </c>
      <c r="C2812" s="95" t="s">
        <v>5</v>
      </c>
      <c r="D2812" s="95" t="s">
        <v>395</v>
      </c>
      <c r="E2812" s="95" t="s">
        <v>7</v>
      </c>
      <c r="F2812" s="95" t="s">
        <v>8</v>
      </c>
      <c r="G2812" s="95" t="s">
        <v>396</v>
      </c>
      <c r="H2812" s="95" t="s">
        <v>397</v>
      </c>
    </row>
    <row r="2813" spans="1:8" ht="15.75">
      <c r="A2813" s="92"/>
      <c r="B2813" s="92"/>
      <c r="C2813" s="92"/>
      <c r="D2813" s="92"/>
      <c r="E2813" s="92"/>
      <c r="F2813" s="92"/>
      <c r="G2813" s="92"/>
      <c r="H2813" s="92"/>
    </row>
    <row r="2814" spans="1:8" ht="15.75">
      <c r="A2814" s="96">
        <v>1</v>
      </c>
      <c r="B2814" s="97">
        <v>42430</v>
      </c>
      <c r="C2814" s="92">
        <v>735</v>
      </c>
      <c r="D2814" s="113">
        <v>25891</v>
      </c>
      <c r="E2814" s="117">
        <v>1006</v>
      </c>
      <c r="F2814" s="92"/>
      <c r="G2814" s="92">
        <v>1097</v>
      </c>
      <c r="H2814" s="92"/>
    </row>
    <row r="2815" spans="1:8" ht="15.75">
      <c r="A2815" s="96"/>
      <c r="B2815" s="92"/>
      <c r="C2815" s="81"/>
      <c r="D2815" s="81"/>
      <c r="E2815" s="92"/>
      <c r="F2815" s="92"/>
      <c r="G2815" s="92"/>
      <c r="H2815" s="92"/>
    </row>
    <row r="2816" spans="1:8" ht="15.75">
      <c r="A2816" s="96">
        <v>2</v>
      </c>
      <c r="B2816" s="97">
        <v>42461</v>
      </c>
      <c r="C2816" s="92">
        <v>735</v>
      </c>
      <c r="D2816" s="113">
        <v>25891</v>
      </c>
      <c r="E2816" s="117">
        <v>1006</v>
      </c>
      <c r="F2816" s="92"/>
      <c r="G2816" s="92">
        <v>1097</v>
      </c>
      <c r="H2816" s="92"/>
    </row>
    <row r="2817" spans="1:8" ht="15.75">
      <c r="A2817" s="96"/>
      <c r="B2817" s="92"/>
      <c r="C2817" s="92"/>
      <c r="D2817" s="92"/>
      <c r="E2817" s="92"/>
      <c r="F2817" s="92"/>
      <c r="G2817" s="92"/>
      <c r="H2817" s="92"/>
    </row>
    <row r="2818" spans="1:8" ht="15.75">
      <c r="A2818" s="96">
        <v>3</v>
      </c>
      <c r="B2818" s="97">
        <v>42491</v>
      </c>
      <c r="C2818" s="92">
        <v>735</v>
      </c>
      <c r="D2818" s="113">
        <v>25891</v>
      </c>
      <c r="E2818" s="117">
        <v>1006</v>
      </c>
      <c r="F2818" s="92"/>
      <c r="G2818" s="92">
        <v>1097</v>
      </c>
      <c r="H2818" s="92"/>
    </row>
    <row r="2819" spans="1:8" ht="15.75">
      <c r="A2819" s="96"/>
      <c r="B2819" s="92"/>
      <c r="C2819" s="81"/>
      <c r="D2819" s="81"/>
      <c r="E2819" s="92"/>
      <c r="F2819" s="92"/>
      <c r="G2819" s="92"/>
      <c r="H2819" s="92"/>
    </row>
    <row r="2820" spans="1:8" ht="15.75">
      <c r="A2820" s="96">
        <v>4</v>
      </c>
      <c r="B2820" s="97">
        <v>42522</v>
      </c>
      <c r="C2820" s="92">
        <v>735</v>
      </c>
      <c r="D2820" s="113">
        <v>26578</v>
      </c>
      <c r="E2820" s="117">
        <v>1006</v>
      </c>
      <c r="F2820" s="92"/>
      <c r="G2820" s="92">
        <v>1097</v>
      </c>
      <c r="H2820" s="92"/>
    </row>
    <row r="2821" spans="1:8" ht="15.75">
      <c r="A2821" s="96"/>
      <c r="B2821" s="92"/>
      <c r="C2821" s="92"/>
      <c r="D2821" s="92"/>
      <c r="E2821" s="92"/>
      <c r="F2821" s="92"/>
      <c r="G2821" s="92"/>
      <c r="H2821" s="92"/>
    </row>
    <row r="2822" spans="1:8" ht="15.75">
      <c r="A2822" s="96">
        <v>5</v>
      </c>
      <c r="B2822" s="97">
        <v>42552</v>
      </c>
      <c r="C2822" s="92">
        <v>890</v>
      </c>
      <c r="D2822" s="113">
        <v>27365</v>
      </c>
      <c r="E2822" s="117">
        <v>1006</v>
      </c>
      <c r="F2822" s="92"/>
      <c r="G2822" s="92">
        <v>1170</v>
      </c>
      <c r="H2822" s="92">
        <v>600</v>
      </c>
    </row>
    <row r="2823" spans="1:8" ht="15.75">
      <c r="A2823" s="96"/>
      <c r="B2823" s="92"/>
      <c r="C2823" s="81"/>
      <c r="D2823" s="92"/>
      <c r="E2823" s="92"/>
      <c r="F2823" s="92"/>
      <c r="G2823" s="92"/>
      <c r="H2823" s="92"/>
    </row>
    <row r="2824" spans="1:8" ht="15.75">
      <c r="A2824" s="96">
        <v>6</v>
      </c>
      <c r="B2824" s="97">
        <v>42583</v>
      </c>
      <c r="C2824" s="92">
        <v>890</v>
      </c>
      <c r="D2824" s="113">
        <v>27520</v>
      </c>
      <c r="E2824" s="117">
        <v>1006</v>
      </c>
      <c r="F2824" s="92"/>
      <c r="G2824" s="92">
        <v>1170</v>
      </c>
      <c r="H2824" s="92"/>
    </row>
    <row r="2825" spans="1:8" ht="15.75">
      <c r="A2825" s="96"/>
      <c r="B2825" s="92"/>
      <c r="C2825" s="92"/>
      <c r="D2825" s="92"/>
      <c r="E2825" s="92"/>
      <c r="F2825" s="92"/>
      <c r="G2825" s="92"/>
      <c r="H2825" s="92"/>
    </row>
    <row r="2826" spans="1:8" ht="15.75">
      <c r="A2826" s="96">
        <v>7</v>
      </c>
      <c r="B2826" s="97">
        <v>42614</v>
      </c>
      <c r="C2826" s="92">
        <v>890</v>
      </c>
      <c r="D2826" s="113">
        <v>27520</v>
      </c>
      <c r="E2826" s="117">
        <v>1006</v>
      </c>
      <c r="F2826" s="92"/>
      <c r="G2826" s="92">
        <v>1170</v>
      </c>
      <c r="H2826" s="92"/>
    </row>
    <row r="2827" spans="1:8" ht="15.75">
      <c r="A2827" s="96"/>
      <c r="B2827" s="92"/>
      <c r="C2827" s="81"/>
      <c r="D2827" s="92"/>
      <c r="E2827" s="92"/>
      <c r="F2827" s="92"/>
      <c r="G2827" s="92"/>
      <c r="H2827" s="92"/>
    </row>
    <row r="2828" spans="1:8" ht="15.75">
      <c r="A2828" s="96">
        <v>8</v>
      </c>
      <c r="B2828" s="97">
        <v>42644</v>
      </c>
      <c r="C2828" s="92">
        <v>890</v>
      </c>
      <c r="D2828" s="113">
        <v>27520</v>
      </c>
      <c r="E2828" s="117">
        <v>1006</v>
      </c>
      <c r="F2828" s="92"/>
      <c r="G2828" s="92">
        <v>1170</v>
      </c>
      <c r="H2828" s="92"/>
    </row>
    <row r="2829" spans="1:8" ht="15.75">
      <c r="A2829" s="96"/>
      <c r="B2829" s="92"/>
      <c r="C2829" s="92"/>
      <c r="D2829" s="92"/>
      <c r="E2829" s="92"/>
      <c r="F2829" s="92"/>
      <c r="G2829" s="92"/>
      <c r="H2829" s="92"/>
    </row>
    <row r="2830" spans="1:8" ht="15.75">
      <c r="A2830" s="96">
        <v>9</v>
      </c>
      <c r="B2830" s="97">
        <v>42675</v>
      </c>
      <c r="C2830" s="92">
        <v>890</v>
      </c>
      <c r="D2830" s="113">
        <v>27520</v>
      </c>
      <c r="E2830" s="117">
        <v>1006</v>
      </c>
      <c r="F2830" s="92"/>
      <c r="G2830" s="92">
        <v>1170</v>
      </c>
      <c r="H2830" s="92"/>
    </row>
    <row r="2831" spans="1:8" ht="15.75">
      <c r="A2831" s="96"/>
      <c r="B2831" s="92"/>
      <c r="C2831" s="81"/>
      <c r="D2831" s="92"/>
      <c r="E2831" s="92"/>
      <c r="F2831" s="92"/>
      <c r="G2831" s="92"/>
      <c r="H2831" s="92"/>
    </row>
    <row r="2832" spans="1:8" ht="15.75">
      <c r="A2832" s="96">
        <v>10</v>
      </c>
      <c r="B2832" s="97">
        <v>42705</v>
      </c>
      <c r="C2832" s="92">
        <v>890</v>
      </c>
      <c r="D2832" s="113">
        <v>27520</v>
      </c>
      <c r="E2832" s="117">
        <v>1006</v>
      </c>
      <c r="F2832" s="92"/>
      <c r="G2832" s="92">
        <v>1170</v>
      </c>
      <c r="H2832" s="92"/>
    </row>
    <row r="2833" spans="1:8" ht="15.75">
      <c r="A2833" s="96"/>
      <c r="B2833" s="92"/>
      <c r="C2833" s="92"/>
      <c r="D2833" s="92"/>
      <c r="E2833" s="92"/>
      <c r="F2833" s="92"/>
      <c r="G2833" s="92"/>
      <c r="H2833" s="92"/>
    </row>
    <row r="2834" spans="1:8" ht="15.75">
      <c r="A2834" s="96">
        <v>11</v>
      </c>
      <c r="B2834" s="97">
        <v>42736</v>
      </c>
      <c r="C2834" s="92">
        <v>890</v>
      </c>
      <c r="D2834" s="92">
        <v>28346</v>
      </c>
      <c r="E2834" s="117">
        <v>1006</v>
      </c>
      <c r="F2834" s="92"/>
      <c r="G2834" s="92">
        <v>1500</v>
      </c>
      <c r="H2834" s="92">
        <v>600</v>
      </c>
    </row>
    <row r="2835" spans="1:8" ht="15.75">
      <c r="A2835" s="96"/>
      <c r="B2835" s="92"/>
      <c r="C2835" s="81"/>
      <c r="D2835" s="92"/>
      <c r="E2835" s="92"/>
      <c r="F2835" s="92"/>
      <c r="G2835" s="92"/>
      <c r="H2835" s="92"/>
    </row>
    <row r="2836" spans="1:8" ht="15.75">
      <c r="A2836" s="96">
        <v>12</v>
      </c>
      <c r="B2836" s="97">
        <v>42767</v>
      </c>
      <c r="C2836" s="92">
        <v>890</v>
      </c>
      <c r="D2836" s="92">
        <v>28346</v>
      </c>
      <c r="E2836" s="117">
        <v>1006</v>
      </c>
      <c r="F2836" s="92"/>
      <c r="G2836" s="92">
        <v>1500</v>
      </c>
      <c r="H2836" s="92"/>
    </row>
    <row r="2837" spans="1:8" ht="15.75">
      <c r="A2837" s="96"/>
      <c r="B2837" s="92"/>
      <c r="C2837" s="92"/>
      <c r="D2837" s="92"/>
      <c r="E2837" s="92"/>
      <c r="F2837" s="92"/>
      <c r="G2837" s="92"/>
      <c r="H2837" s="92"/>
    </row>
    <row r="2838" spans="1:8" ht="15.75">
      <c r="A2838" s="96"/>
      <c r="B2838" s="98" t="s">
        <v>107</v>
      </c>
      <c r="C2838" s="98">
        <v>10060</v>
      </c>
      <c r="D2838" s="98">
        <v>325908</v>
      </c>
      <c r="E2838" s="128">
        <v>12072</v>
      </c>
      <c r="F2838" s="98">
        <v>0</v>
      </c>
      <c r="G2838" s="98">
        <v>14408</v>
      </c>
      <c r="H2838" s="98">
        <v>1200</v>
      </c>
    </row>
    <row r="2839" spans="1:8" ht="15.75">
      <c r="A2839" s="96"/>
      <c r="B2839" s="98"/>
      <c r="C2839" s="92"/>
      <c r="D2839" s="92"/>
      <c r="E2839" s="117"/>
      <c r="F2839" s="92"/>
      <c r="G2839" s="92"/>
      <c r="H2839" s="92"/>
    </row>
    <row r="2840" spans="1:8" ht="25.5">
      <c r="A2840" s="96"/>
      <c r="B2840" s="99" t="s">
        <v>470</v>
      </c>
      <c r="C2840" s="92"/>
      <c r="D2840" s="92"/>
      <c r="E2840" s="117"/>
      <c r="F2840" s="92"/>
      <c r="G2840" s="92"/>
      <c r="H2840" s="92"/>
    </row>
    <row r="2841" spans="1:8" ht="15.75">
      <c r="A2841" s="96"/>
      <c r="B2841" s="100" t="s">
        <v>436</v>
      </c>
      <c r="C2841" s="92"/>
      <c r="D2841" s="92">
        <v>6908</v>
      </c>
      <c r="E2841" s="117"/>
      <c r="F2841" s="92"/>
      <c r="G2841" s="92">
        <v>5181</v>
      </c>
      <c r="H2841" s="92"/>
    </row>
    <row r="2842" spans="1:8" ht="15.75">
      <c r="A2842" s="96"/>
      <c r="B2842" s="100" t="s">
        <v>107</v>
      </c>
      <c r="C2842" s="92"/>
      <c r="D2842" s="98">
        <v>6908</v>
      </c>
      <c r="E2842" s="128"/>
      <c r="F2842" s="98"/>
      <c r="G2842" s="98">
        <v>5181</v>
      </c>
      <c r="H2842" s="98"/>
    </row>
    <row r="2843" spans="1:8" ht="31.5">
      <c r="A2843" s="96"/>
      <c r="B2843" s="101" t="s">
        <v>143</v>
      </c>
      <c r="C2843" s="98">
        <v>10060</v>
      </c>
      <c r="D2843" s="98">
        <v>332816</v>
      </c>
      <c r="E2843" s="128">
        <v>12072</v>
      </c>
      <c r="F2843" s="98"/>
      <c r="G2843" s="98">
        <v>19589</v>
      </c>
      <c r="H2843" s="98">
        <v>1200</v>
      </c>
    </row>
    <row r="2844" spans="1:8" ht="15.75">
      <c r="A2844" s="102"/>
      <c r="B2844" s="103"/>
      <c r="C2844" s="105"/>
      <c r="D2844" s="105"/>
      <c r="E2844" s="105"/>
      <c r="F2844" s="105"/>
      <c r="G2844" s="105"/>
      <c r="H2844" s="105"/>
    </row>
    <row r="2845" spans="1:8" ht="15.75">
      <c r="A2845" s="102"/>
      <c r="B2845" s="103"/>
      <c r="C2845" s="105"/>
      <c r="D2845" s="104"/>
      <c r="E2845" s="105"/>
      <c r="F2845" s="104"/>
      <c r="G2845" s="104"/>
      <c r="H2845" s="105"/>
    </row>
    <row r="2846" spans="1:8" ht="15.75">
      <c r="A2846" s="102"/>
      <c r="B2846" s="103"/>
      <c r="C2846" s="104"/>
      <c r="D2846" s="104"/>
      <c r="E2846" s="104"/>
      <c r="F2846" s="104"/>
      <c r="G2846" s="104"/>
      <c r="H2846" s="104"/>
    </row>
    <row r="2850" spans="1:8" ht="18.75">
      <c r="A2850" s="93" t="s">
        <v>479</v>
      </c>
    </row>
    <row r="2851" spans="1:8" ht="15.75">
      <c r="A2851" s="94"/>
    </row>
    <row r="2852" spans="1:8" ht="31.5">
      <c r="A2852" s="95" t="s">
        <v>393</v>
      </c>
      <c r="B2852" s="95" t="s">
        <v>394</v>
      </c>
      <c r="C2852" s="95" t="s">
        <v>5</v>
      </c>
      <c r="D2852" s="95" t="s">
        <v>395</v>
      </c>
      <c r="E2852" s="95" t="s">
        <v>7</v>
      </c>
      <c r="F2852" s="95" t="s">
        <v>8</v>
      </c>
      <c r="G2852" s="95" t="s">
        <v>396</v>
      </c>
      <c r="H2852" s="95" t="s">
        <v>397</v>
      </c>
    </row>
    <row r="2853" spans="1:8" ht="15.75">
      <c r="A2853" s="92"/>
      <c r="B2853" s="92"/>
      <c r="C2853" s="92"/>
      <c r="D2853" s="92"/>
      <c r="E2853" s="92"/>
      <c r="F2853" s="92"/>
      <c r="G2853" s="92"/>
      <c r="H2853" s="92"/>
    </row>
    <row r="2854" spans="1:8" ht="15.75">
      <c r="A2854" s="96">
        <v>1</v>
      </c>
      <c r="B2854" s="97">
        <v>42430</v>
      </c>
      <c r="C2854" s="92">
        <v>550</v>
      </c>
      <c r="D2854" s="113">
        <v>26026</v>
      </c>
      <c r="E2854" s="92"/>
      <c r="F2854" s="92"/>
      <c r="G2854" s="92">
        <v>1161</v>
      </c>
      <c r="H2854" s="92"/>
    </row>
    <row r="2855" spans="1:8" ht="15.75">
      <c r="A2855" s="96"/>
      <c r="B2855" s="92"/>
      <c r="C2855" s="81"/>
      <c r="D2855" s="81"/>
      <c r="E2855" s="92"/>
      <c r="F2855" s="92"/>
      <c r="G2855" s="92"/>
      <c r="H2855" s="92"/>
    </row>
    <row r="2856" spans="1:8" ht="15.75">
      <c r="A2856" s="96">
        <v>2</v>
      </c>
      <c r="B2856" s="97">
        <v>42461</v>
      </c>
      <c r="C2856" s="92">
        <v>550</v>
      </c>
      <c r="D2856" s="113">
        <v>26026</v>
      </c>
      <c r="E2856" s="92"/>
      <c r="F2856" s="92"/>
      <c r="G2856" s="92">
        <v>1161</v>
      </c>
      <c r="H2856" s="92"/>
    </row>
    <row r="2857" spans="1:8" ht="15.75">
      <c r="A2857" s="96"/>
      <c r="B2857" s="92"/>
      <c r="C2857" s="92"/>
      <c r="D2857" s="92"/>
      <c r="E2857" s="92"/>
      <c r="F2857" s="92"/>
      <c r="G2857" s="92"/>
      <c r="H2857" s="92"/>
    </row>
    <row r="2858" spans="1:8" ht="15.75">
      <c r="A2858" s="96">
        <v>3</v>
      </c>
      <c r="B2858" s="97">
        <v>42491</v>
      </c>
      <c r="C2858" s="92">
        <v>550</v>
      </c>
      <c r="D2858" s="113">
        <v>26026</v>
      </c>
      <c r="E2858" s="92"/>
      <c r="F2858" s="92"/>
      <c r="G2858" s="92">
        <v>1161</v>
      </c>
      <c r="H2858" s="92"/>
    </row>
    <row r="2859" spans="1:8" ht="15.75">
      <c r="A2859" s="96"/>
      <c r="B2859" s="92"/>
      <c r="C2859" s="81"/>
      <c r="D2859" s="81"/>
      <c r="E2859" s="92"/>
      <c r="F2859" s="92"/>
      <c r="G2859" s="92"/>
      <c r="H2859" s="92"/>
    </row>
    <row r="2860" spans="1:8" ht="15.75">
      <c r="A2860" s="96">
        <v>4</v>
      </c>
      <c r="B2860" s="97">
        <v>42522</v>
      </c>
      <c r="C2860" s="92">
        <v>550</v>
      </c>
      <c r="D2860" s="113">
        <v>26723</v>
      </c>
      <c r="E2860" s="92"/>
      <c r="F2860" s="92"/>
      <c r="G2860" s="92">
        <v>1161</v>
      </c>
      <c r="H2860" s="92"/>
    </row>
    <row r="2861" spans="1:8" ht="15.75">
      <c r="A2861" s="96"/>
      <c r="B2861" s="92"/>
      <c r="C2861" s="92"/>
      <c r="D2861" s="92"/>
      <c r="E2861" s="92"/>
      <c r="F2861" s="92"/>
      <c r="G2861" s="92"/>
      <c r="H2861" s="92"/>
    </row>
    <row r="2862" spans="1:8" ht="15.75">
      <c r="A2862" s="96">
        <v>5</v>
      </c>
      <c r="B2862" s="97">
        <v>42552</v>
      </c>
      <c r="C2862" s="92">
        <v>550</v>
      </c>
      <c r="D2862" s="113">
        <v>27510</v>
      </c>
      <c r="E2862" s="92"/>
      <c r="F2862" s="92"/>
      <c r="G2862" s="92">
        <v>1196</v>
      </c>
      <c r="H2862" s="92">
        <v>600</v>
      </c>
    </row>
    <row r="2863" spans="1:8" ht="15.75">
      <c r="A2863" s="96"/>
      <c r="B2863" s="92"/>
      <c r="C2863" s="81"/>
      <c r="D2863" s="92"/>
      <c r="E2863" s="92"/>
      <c r="F2863" s="92"/>
      <c r="G2863" s="92"/>
      <c r="H2863" s="92"/>
    </row>
    <row r="2864" spans="1:8" ht="15.75">
      <c r="A2864" s="96">
        <v>6</v>
      </c>
      <c r="B2864" s="97">
        <v>42583</v>
      </c>
      <c r="C2864" s="92">
        <v>660</v>
      </c>
      <c r="D2864" s="113">
        <v>27620</v>
      </c>
      <c r="E2864" s="92"/>
      <c r="F2864" s="92"/>
      <c r="G2864" s="92">
        <v>1196</v>
      </c>
      <c r="H2864" s="92"/>
    </row>
    <row r="2865" spans="1:8" ht="15.75">
      <c r="A2865" s="96"/>
      <c r="B2865" s="92"/>
      <c r="C2865" s="92"/>
      <c r="D2865" s="92"/>
      <c r="E2865" s="92"/>
      <c r="F2865" s="92"/>
      <c r="G2865" s="92"/>
      <c r="H2865" s="92"/>
    </row>
    <row r="2866" spans="1:8" ht="15.75">
      <c r="A2866" s="96">
        <v>7</v>
      </c>
      <c r="B2866" s="97">
        <v>42614</v>
      </c>
      <c r="C2866" s="92">
        <v>660</v>
      </c>
      <c r="D2866" s="113">
        <v>27620</v>
      </c>
      <c r="E2866" s="92"/>
      <c r="F2866" s="92"/>
      <c r="G2866" s="92">
        <v>1196</v>
      </c>
      <c r="H2866" s="92"/>
    </row>
    <row r="2867" spans="1:8" ht="15.75">
      <c r="A2867" s="96"/>
      <c r="B2867" s="92"/>
      <c r="C2867" s="81"/>
      <c r="D2867" s="92"/>
      <c r="E2867" s="92"/>
      <c r="F2867" s="92"/>
      <c r="G2867" s="92"/>
      <c r="H2867" s="92"/>
    </row>
    <row r="2868" spans="1:8" ht="15.75">
      <c r="A2868" s="96">
        <v>8</v>
      </c>
      <c r="B2868" s="97">
        <v>42644</v>
      </c>
      <c r="C2868" s="92">
        <v>660</v>
      </c>
      <c r="D2868" s="113">
        <v>27620</v>
      </c>
      <c r="E2868" s="92"/>
      <c r="F2868" s="92"/>
      <c r="G2868" s="92">
        <v>1196</v>
      </c>
      <c r="H2868" s="92"/>
    </row>
    <row r="2869" spans="1:8" ht="15.75">
      <c r="A2869" s="96"/>
      <c r="B2869" s="92"/>
      <c r="C2869" s="92"/>
      <c r="D2869" s="92"/>
      <c r="E2869" s="92"/>
      <c r="F2869" s="92"/>
      <c r="G2869" s="92"/>
      <c r="H2869" s="92"/>
    </row>
    <row r="2870" spans="1:8" ht="15.75">
      <c r="A2870" s="96">
        <v>9</v>
      </c>
      <c r="B2870" s="97">
        <v>42675</v>
      </c>
      <c r="C2870" s="92">
        <v>660</v>
      </c>
      <c r="D2870" s="113">
        <v>27620</v>
      </c>
      <c r="E2870" s="92"/>
      <c r="F2870" s="92"/>
      <c r="G2870" s="92">
        <v>1196</v>
      </c>
      <c r="H2870" s="92"/>
    </row>
    <row r="2871" spans="1:8" ht="15.75">
      <c r="A2871" s="96"/>
      <c r="B2871" s="92"/>
      <c r="C2871" s="81"/>
      <c r="D2871" s="92"/>
      <c r="E2871" s="92"/>
      <c r="F2871" s="92"/>
      <c r="G2871" s="92"/>
      <c r="H2871" s="92"/>
    </row>
    <row r="2872" spans="1:8" ht="15.75">
      <c r="A2872" s="96">
        <v>10</v>
      </c>
      <c r="B2872" s="97">
        <v>42705</v>
      </c>
      <c r="C2872" s="92">
        <v>660</v>
      </c>
      <c r="D2872" s="113">
        <v>27620</v>
      </c>
      <c r="E2872" s="92"/>
      <c r="F2872" s="92"/>
      <c r="G2872" s="92">
        <v>1196</v>
      </c>
      <c r="H2872" s="92"/>
    </row>
    <row r="2873" spans="1:8" ht="15.75">
      <c r="A2873" s="96"/>
      <c r="B2873" s="92"/>
      <c r="C2873" s="92"/>
      <c r="D2873" s="92"/>
      <c r="E2873" s="92"/>
      <c r="F2873" s="92"/>
      <c r="G2873" s="92"/>
      <c r="H2873" s="92"/>
    </row>
    <row r="2874" spans="1:8" ht="15.75">
      <c r="A2874" s="96">
        <v>11</v>
      </c>
      <c r="B2874" s="97">
        <v>42736</v>
      </c>
      <c r="C2874" s="92">
        <v>660</v>
      </c>
      <c r="D2874" s="113">
        <v>28457</v>
      </c>
      <c r="E2874" s="92"/>
      <c r="F2874" s="92"/>
      <c r="G2874" s="92">
        <v>1500</v>
      </c>
      <c r="H2874" s="92">
        <v>600</v>
      </c>
    </row>
    <row r="2875" spans="1:8" ht="15.75">
      <c r="A2875" s="96"/>
      <c r="B2875" s="92"/>
      <c r="C2875" s="81"/>
      <c r="D2875" s="92"/>
      <c r="E2875" s="92"/>
      <c r="F2875" s="92"/>
      <c r="G2875" s="92"/>
      <c r="H2875" s="92"/>
    </row>
    <row r="2876" spans="1:8" ht="15.75">
      <c r="A2876" s="96">
        <v>12</v>
      </c>
      <c r="B2876" s="97">
        <v>42767</v>
      </c>
      <c r="C2876" s="92">
        <v>660</v>
      </c>
      <c r="D2876" s="113">
        <v>28457</v>
      </c>
      <c r="E2876" s="92"/>
      <c r="F2876" s="92"/>
      <c r="G2876" s="92">
        <v>1500</v>
      </c>
      <c r="H2876" s="92"/>
    </row>
    <row r="2877" spans="1:8" ht="15.75">
      <c r="A2877" s="96"/>
      <c r="B2877" s="92"/>
      <c r="C2877" s="92"/>
      <c r="D2877" s="92"/>
      <c r="E2877" s="92"/>
      <c r="F2877" s="92"/>
      <c r="G2877" s="92"/>
      <c r="H2877" s="92"/>
    </row>
    <row r="2878" spans="1:8" ht="15.75">
      <c r="A2878" s="96"/>
      <c r="B2878" s="98" t="s">
        <v>107</v>
      </c>
      <c r="C2878" s="98">
        <v>7370</v>
      </c>
      <c r="D2878" s="98">
        <v>327325</v>
      </c>
      <c r="E2878" s="98">
        <v>0</v>
      </c>
      <c r="F2878" s="98">
        <v>0</v>
      </c>
      <c r="G2878" s="98">
        <v>14820</v>
      </c>
      <c r="H2878" s="98">
        <v>1200</v>
      </c>
    </row>
    <row r="2879" spans="1:8" ht="15.75">
      <c r="A2879" s="96"/>
      <c r="B2879" s="98"/>
      <c r="C2879" s="92"/>
      <c r="D2879" s="92"/>
      <c r="E2879" s="92"/>
      <c r="F2879" s="92"/>
      <c r="G2879" s="92"/>
      <c r="H2879" s="92"/>
    </row>
    <row r="2880" spans="1:8" ht="25.5">
      <c r="A2880" s="96"/>
      <c r="B2880" s="99" t="s">
        <v>470</v>
      </c>
      <c r="C2880" s="92"/>
      <c r="D2880" s="92"/>
      <c r="E2880" s="92"/>
      <c r="F2880" s="92"/>
      <c r="G2880" s="92"/>
      <c r="H2880" s="92"/>
    </row>
    <row r="2881" spans="1:8" ht="15.75">
      <c r="A2881" s="96"/>
      <c r="B2881" s="100" t="s">
        <v>436</v>
      </c>
      <c r="C2881" s="92"/>
      <c r="D2881" s="92"/>
      <c r="E2881" s="92"/>
      <c r="F2881" s="92"/>
      <c r="G2881" s="92"/>
      <c r="H2881" s="92"/>
    </row>
    <row r="2882" spans="1:8" ht="15.75">
      <c r="A2882" s="96"/>
      <c r="B2882" s="100" t="s">
        <v>107</v>
      </c>
      <c r="C2882" s="92"/>
      <c r="D2882" s="98">
        <v>0</v>
      </c>
      <c r="E2882" s="98"/>
      <c r="F2882" s="98"/>
      <c r="G2882" s="98">
        <v>0</v>
      </c>
      <c r="H2882" s="98"/>
    </row>
    <row r="2883" spans="1:8" ht="31.5">
      <c r="A2883" s="96"/>
      <c r="B2883" s="101" t="s">
        <v>143</v>
      </c>
      <c r="C2883" s="98">
        <v>7370</v>
      </c>
      <c r="D2883" s="98">
        <v>327325</v>
      </c>
      <c r="E2883" s="118"/>
      <c r="F2883" s="98"/>
      <c r="G2883" s="98">
        <v>14820</v>
      </c>
      <c r="H2883" s="98">
        <v>1200</v>
      </c>
    </row>
    <row r="2884" spans="1:8" ht="15.75">
      <c r="A2884" s="102"/>
      <c r="B2884" s="103"/>
      <c r="C2884" s="105"/>
      <c r="D2884" s="105"/>
      <c r="E2884" s="105"/>
      <c r="F2884" s="105"/>
      <c r="G2884" s="105"/>
      <c r="H2884" s="105"/>
    </row>
    <row r="2885" spans="1:8" ht="15.75">
      <c r="A2885" s="102"/>
      <c r="B2885" s="103"/>
      <c r="C2885" s="105"/>
      <c r="D2885" s="104"/>
      <c r="E2885" s="105"/>
      <c r="F2885" s="104"/>
      <c r="G2885" s="104"/>
      <c r="H2885" s="105"/>
    </row>
    <row r="2886" spans="1:8" ht="15.75">
      <c r="A2886" s="102"/>
      <c r="B2886" s="103"/>
      <c r="C2886" s="104"/>
      <c r="D2886" s="104"/>
      <c r="E2886" s="104"/>
      <c r="F2886" s="104"/>
      <c r="G2886" s="104"/>
      <c r="H2886" s="104"/>
    </row>
    <row r="2893" spans="1:8" ht="18.75">
      <c r="A2893" s="93" t="s">
        <v>455</v>
      </c>
    </row>
    <row r="2894" spans="1:8" ht="15.75">
      <c r="A2894" s="94"/>
    </row>
    <row r="2895" spans="1:8" ht="31.5">
      <c r="A2895" s="95" t="s">
        <v>393</v>
      </c>
      <c r="B2895" s="95" t="s">
        <v>394</v>
      </c>
      <c r="C2895" s="95" t="s">
        <v>5</v>
      </c>
      <c r="D2895" s="95" t="s">
        <v>395</v>
      </c>
      <c r="E2895" s="95" t="s">
        <v>7</v>
      </c>
      <c r="F2895" s="95" t="s">
        <v>8</v>
      </c>
      <c r="G2895" s="95" t="s">
        <v>396</v>
      </c>
      <c r="H2895" s="95" t="s">
        <v>397</v>
      </c>
    </row>
    <row r="2896" spans="1:8" ht="15.75">
      <c r="A2896" s="92"/>
      <c r="B2896" s="92"/>
      <c r="C2896" s="92"/>
      <c r="D2896" s="92"/>
      <c r="E2896" s="92"/>
      <c r="F2896" s="92"/>
      <c r="G2896" s="92"/>
      <c r="H2896" s="92"/>
    </row>
    <row r="2897" spans="1:8" ht="15.75">
      <c r="A2897" s="96">
        <v>1</v>
      </c>
      <c r="B2897" s="97">
        <v>42430</v>
      </c>
      <c r="C2897" s="92">
        <v>735</v>
      </c>
      <c r="D2897" s="113">
        <v>27102</v>
      </c>
      <c r="E2897" s="92">
        <v>95</v>
      </c>
      <c r="F2897" s="92"/>
      <c r="G2897" s="92">
        <v>2492</v>
      </c>
      <c r="H2897" s="92"/>
    </row>
    <row r="2898" spans="1:8" ht="15.75">
      <c r="A2898" s="96"/>
      <c r="B2898" s="92"/>
      <c r="C2898" s="81"/>
      <c r="D2898" s="81"/>
      <c r="E2898" s="92"/>
      <c r="F2898" s="92"/>
      <c r="G2898" s="92"/>
      <c r="H2898" s="92"/>
    </row>
    <row r="2899" spans="1:8" ht="15.75">
      <c r="A2899" s="96">
        <v>2</v>
      </c>
      <c r="B2899" s="97">
        <v>42461</v>
      </c>
      <c r="C2899" s="92">
        <v>735</v>
      </c>
      <c r="D2899" s="113">
        <v>28102</v>
      </c>
      <c r="E2899" s="92">
        <v>95</v>
      </c>
      <c r="F2899" s="92"/>
      <c r="G2899" s="92">
        <v>2492</v>
      </c>
      <c r="H2899" s="92"/>
    </row>
    <row r="2900" spans="1:8" ht="15.75">
      <c r="A2900" s="96"/>
      <c r="B2900" s="92"/>
      <c r="C2900" s="92"/>
      <c r="D2900" s="92"/>
      <c r="E2900" s="92"/>
      <c r="F2900" s="92"/>
      <c r="G2900" s="92"/>
      <c r="H2900" s="92"/>
    </row>
    <row r="2901" spans="1:8" ht="15.75">
      <c r="A2901" s="96">
        <v>3</v>
      </c>
      <c r="B2901" s="97">
        <v>42491</v>
      </c>
      <c r="C2901" s="92">
        <v>735</v>
      </c>
      <c r="D2901" s="113">
        <v>28102</v>
      </c>
      <c r="E2901" s="92">
        <v>95</v>
      </c>
      <c r="F2901" s="92"/>
      <c r="G2901" s="92">
        <v>2492</v>
      </c>
      <c r="H2901" s="92"/>
    </row>
    <row r="2902" spans="1:8" ht="15.75">
      <c r="A2902" s="96"/>
      <c r="B2902" s="92"/>
      <c r="C2902" s="81"/>
      <c r="D2902" s="81"/>
      <c r="E2902" s="92"/>
      <c r="F2902" s="92"/>
      <c r="G2902" s="92"/>
      <c r="H2902" s="92"/>
    </row>
    <row r="2903" spans="1:8" ht="15.75">
      <c r="A2903" s="96">
        <v>4</v>
      </c>
      <c r="B2903" s="97">
        <v>42522</v>
      </c>
      <c r="C2903" s="92">
        <v>735</v>
      </c>
      <c r="D2903" s="113">
        <v>28850</v>
      </c>
      <c r="E2903" s="92">
        <v>95</v>
      </c>
      <c r="F2903" s="92"/>
      <c r="G2903" s="92">
        <v>2492</v>
      </c>
      <c r="H2903" s="92"/>
    </row>
    <row r="2904" spans="1:8" ht="15.75">
      <c r="A2904" s="96"/>
      <c r="B2904" s="92"/>
      <c r="C2904" s="92"/>
      <c r="D2904" s="92"/>
      <c r="E2904" s="92"/>
      <c r="F2904" s="92"/>
      <c r="G2904" s="92"/>
      <c r="H2904" s="92"/>
    </row>
    <row r="2905" spans="1:8" ht="15.75">
      <c r="A2905" s="96">
        <v>5</v>
      </c>
      <c r="B2905" s="97">
        <v>42552</v>
      </c>
      <c r="C2905" s="92">
        <v>735</v>
      </c>
      <c r="D2905" s="113">
        <v>29705</v>
      </c>
      <c r="E2905" s="92">
        <v>95</v>
      </c>
      <c r="F2905" s="92"/>
      <c r="G2905" s="92">
        <v>2568</v>
      </c>
      <c r="H2905" s="92">
        <v>600</v>
      </c>
    </row>
    <row r="2906" spans="1:8" ht="15.75">
      <c r="A2906" s="96"/>
      <c r="B2906" s="92"/>
      <c r="C2906" s="81"/>
      <c r="D2906" s="92"/>
      <c r="E2906" s="92"/>
      <c r="F2906" s="92"/>
      <c r="G2906" s="92"/>
      <c r="H2906" s="92"/>
    </row>
    <row r="2907" spans="1:8" ht="15.75">
      <c r="A2907" s="96">
        <v>6</v>
      </c>
      <c r="B2907" s="97">
        <v>42583</v>
      </c>
      <c r="C2907" s="92">
        <v>890</v>
      </c>
      <c r="D2907" s="113">
        <v>29860</v>
      </c>
      <c r="E2907" s="92">
        <v>95</v>
      </c>
      <c r="F2907" s="92"/>
      <c r="G2907" s="92">
        <v>2568</v>
      </c>
      <c r="H2907" s="92"/>
    </row>
    <row r="2908" spans="1:8" ht="15.75">
      <c r="A2908" s="96"/>
      <c r="B2908" s="92"/>
      <c r="C2908" s="92"/>
      <c r="D2908" s="92"/>
      <c r="E2908" s="92"/>
      <c r="F2908" s="92"/>
      <c r="G2908" s="92"/>
      <c r="H2908" s="92"/>
    </row>
    <row r="2909" spans="1:8" ht="15.75">
      <c r="A2909" s="96">
        <v>7</v>
      </c>
      <c r="B2909" s="97">
        <v>42614</v>
      </c>
      <c r="C2909" s="92">
        <v>890</v>
      </c>
      <c r="D2909" s="113">
        <v>29860</v>
      </c>
      <c r="E2909" s="92">
        <v>95</v>
      </c>
      <c r="F2909" s="92"/>
      <c r="G2909" s="92">
        <v>2568</v>
      </c>
      <c r="H2909" s="92"/>
    </row>
    <row r="2910" spans="1:8" ht="15.75">
      <c r="A2910" s="96"/>
      <c r="B2910" s="92"/>
      <c r="C2910" s="81"/>
      <c r="D2910" s="92"/>
      <c r="E2910" s="92"/>
      <c r="F2910" s="92"/>
      <c r="G2910" s="92"/>
      <c r="H2910" s="92"/>
    </row>
    <row r="2911" spans="1:8" ht="15.75">
      <c r="A2911" s="96">
        <v>8</v>
      </c>
      <c r="B2911" s="97">
        <v>42644</v>
      </c>
      <c r="C2911" s="92">
        <v>890</v>
      </c>
      <c r="D2911" s="113">
        <v>29860</v>
      </c>
      <c r="E2911" s="92">
        <v>95</v>
      </c>
      <c r="F2911" s="92"/>
      <c r="G2911" s="92">
        <v>2568</v>
      </c>
      <c r="H2911" s="92"/>
    </row>
    <row r="2912" spans="1:8" ht="15.75">
      <c r="A2912" s="96"/>
      <c r="B2912" s="92"/>
      <c r="C2912" s="92"/>
      <c r="D2912" s="92"/>
      <c r="E2912" s="92"/>
      <c r="F2912" s="92"/>
      <c r="G2912" s="92"/>
      <c r="H2912" s="92"/>
    </row>
    <row r="2913" spans="1:8" ht="15.75">
      <c r="A2913" s="96">
        <v>9</v>
      </c>
      <c r="B2913" s="97">
        <v>42675</v>
      </c>
      <c r="C2913" s="92">
        <v>890</v>
      </c>
      <c r="D2913" s="113">
        <v>29860</v>
      </c>
      <c r="E2913" s="92">
        <v>95</v>
      </c>
      <c r="F2913" s="92"/>
      <c r="G2913" s="92">
        <v>2568</v>
      </c>
      <c r="H2913" s="92"/>
    </row>
    <row r="2914" spans="1:8" ht="15.75">
      <c r="A2914" s="96"/>
      <c r="B2914" s="92"/>
      <c r="C2914" s="81"/>
      <c r="D2914" s="92"/>
      <c r="E2914" s="92"/>
      <c r="F2914" s="92"/>
      <c r="G2914" s="92"/>
      <c r="H2914" s="92"/>
    </row>
    <row r="2915" spans="1:8" ht="15.75">
      <c r="A2915" s="96">
        <v>10</v>
      </c>
      <c r="B2915" s="97">
        <v>42705</v>
      </c>
      <c r="C2915" s="92">
        <v>890</v>
      </c>
      <c r="D2915" s="113">
        <v>29860</v>
      </c>
      <c r="E2915" s="92">
        <v>95</v>
      </c>
      <c r="F2915" s="92"/>
      <c r="G2915" s="92">
        <v>2568</v>
      </c>
      <c r="H2915" s="92"/>
    </row>
    <row r="2916" spans="1:8" ht="15.75">
      <c r="A2916" s="96"/>
      <c r="B2916" s="92"/>
      <c r="C2916" s="92"/>
      <c r="D2916" s="92"/>
      <c r="E2916" s="92"/>
      <c r="F2916" s="92"/>
      <c r="G2916" s="92"/>
      <c r="H2916" s="92"/>
    </row>
    <row r="2917" spans="1:8" ht="15.75">
      <c r="A2917" s="96">
        <v>11</v>
      </c>
      <c r="B2917" s="97">
        <v>42736</v>
      </c>
      <c r="C2917" s="92">
        <v>890</v>
      </c>
      <c r="D2917" s="92">
        <v>30759</v>
      </c>
      <c r="E2917" s="92">
        <v>95</v>
      </c>
      <c r="F2917" s="92"/>
      <c r="G2917" s="92">
        <v>3000</v>
      </c>
      <c r="H2917" s="92">
        <v>600</v>
      </c>
    </row>
    <row r="2918" spans="1:8" ht="15.75">
      <c r="A2918" s="96"/>
      <c r="B2918" s="92"/>
      <c r="C2918" s="81"/>
      <c r="D2918" s="92"/>
      <c r="E2918" s="92"/>
      <c r="F2918" s="92"/>
      <c r="G2918" s="92"/>
      <c r="H2918" s="92"/>
    </row>
    <row r="2919" spans="1:8" ht="15.75">
      <c r="A2919" s="96">
        <v>12</v>
      </c>
      <c r="B2919" s="97">
        <v>42767</v>
      </c>
      <c r="C2919" s="92">
        <v>890</v>
      </c>
      <c r="D2919" s="92">
        <v>30759</v>
      </c>
      <c r="E2919" s="92">
        <v>95</v>
      </c>
      <c r="F2919" s="92"/>
      <c r="G2919" s="92">
        <v>3000</v>
      </c>
      <c r="H2919" s="92"/>
    </row>
    <row r="2920" spans="1:8" ht="15.75">
      <c r="A2920" s="96"/>
      <c r="B2920" s="92"/>
      <c r="C2920" s="92"/>
      <c r="D2920" s="92"/>
      <c r="E2920" s="92"/>
      <c r="F2920" s="92"/>
      <c r="G2920" s="92"/>
      <c r="H2920" s="92"/>
    </row>
    <row r="2921" spans="1:8" ht="15.75">
      <c r="A2921" s="96"/>
      <c r="B2921" s="98" t="s">
        <v>107</v>
      </c>
      <c r="C2921" s="98">
        <v>9905</v>
      </c>
      <c r="D2921" s="98">
        <v>352679</v>
      </c>
      <c r="E2921" s="98">
        <v>1140</v>
      </c>
      <c r="F2921" s="98"/>
      <c r="G2921" s="98">
        <v>31376</v>
      </c>
      <c r="H2921" s="98">
        <v>1200</v>
      </c>
    </row>
    <row r="2922" spans="1:8" ht="15.75">
      <c r="A2922" s="96"/>
      <c r="B2922" s="98"/>
      <c r="C2922" s="92"/>
      <c r="D2922" s="92"/>
      <c r="E2922" s="92"/>
      <c r="F2922" s="92"/>
      <c r="G2922" s="92"/>
      <c r="H2922" s="92"/>
    </row>
    <row r="2923" spans="1:8" ht="25.5">
      <c r="A2923" s="96"/>
      <c r="B2923" s="99" t="s">
        <v>470</v>
      </c>
      <c r="C2923" s="92"/>
      <c r="D2923" s="92"/>
      <c r="E2923" s="92"/>
      <c r="F2923" s="92"/>
      <c r="G2923" s="92"/>
      <c r="H2923" s="92"/>
    </row>
    <row r="2924" spans="1:8" ht="15.75">
      <c r="A2924" s="96"/>
      <c r="B2924" s="100" t="s">
        <v>436</v>
      </c>
      <c r="C2924" s="92"/>
      <c r="D2924" s="92">
        <v>6908</v>
      </c>
      <c r="E2924" s="92"/>
      <c r="F2924" s="92"/>
      <c r="G2924" s="92">
        <v>5181</v>
      </c>
      <c r="H2924" s="92"/>
    </row>
    <row r="2925" spans="1:8" ht="15.75">
      <c r="A2925" s="96"/>
      <c r="B2925" s="100" t="s">
        <v>107</v>
      </c>
      <c r="C2925" s="92"/>
      <c r="D2925" s="98">
        <v>6908</v>
      </c>
      <c r="E2925" s="98"/>
      <c r="F2925" s="98"/>
      <c r="G2925" s="98">
        <v>5181</v>
      </c>
      <c r="H2925" s="98"/>
    </row>
    <row r="2926" spans="1:8" ht="31.5">
      <c r="A2926" s="96"/>
      <c r="B2926" s="101" t="s">
        <v>143</v>
      </c>
      <c r="C2926" s="98">
        <v>9905</v>
      </c>
      <c r="D2926" s="98">
        <v>359587</v>
      </c>
      <c r="E2926" s="128">
        <v>1140</v>
      </c>
      <c r="F2926" s="98"/>
      <c r="G2926" s="98">
        <v>36557</v>
      </c>
      <c r="H2926" s="98">
        <v>1200</v>
      </c>
    </row>
    <row r="2927" spans="1:8" ht="15.75">
      <c r="A2927" s="102"/>
      <c r="B2927" s="103"/>
      <c r="C2927" s="105"/>
      <c r="D2927" s="105"/>
      <c r="E2927" s="105"/>
      <c r="F2927" s="105"/>
      <c r="G2927" s="105"/>
      <c r="H2927" s="105"/>
    </row>
    <row r="2928" spans="1:8" ht="15.75">
      <c r="A2928" s="102"/>
      <c r="B2928" s="103"/>
      <c r="C2928" s="105"/>
      <c r="D2928" s="104"/>
      <c r="E2928" s="105"/>
      <c r="F2928" s="104"/>
      <c r="G2928" s="104"/>
      <c r="H2928" s="105"/>
    </row>
    <row r="2929" spans="1:8" ht="15.75">
      <c r="A2929" s="102"/>
      <c r="B2929" s="103"/>
      <c r="C2929" s="104"/>
      <c r="D2929" s="104"/>
      <c r="E2929" s="104"/>
      <c r="F2929" s="104"/>
      <c r="G2929" s="104"/>
      <c r="H2929" s="104"/>
    </row>
    <row r="2936" spans="1:8" ht="18.75">
      <c r="A2936" s="93" t="s">
        <v>456</v>
      </c>
    </row>
    <row r="2937" spans="1:8" ht="15.75">
      <c r="A2937" s="94"/>
    </row>
    <row r="2938" spans="1:8" ht="31.5">
      <c r="A2938" s="95" t="s">
        <v>393</v>
      </c>
      <c r="B2938" s="95" t="s">
        <v>394</v>
      </c>
      <c r="C2938" s="95" t="s">
        <v>5</v>
      </c>
      <c r="D2938" s="95" t="s">
        <v>395</v>
      </c>
      <c r="E2938" s="95" t="s">
        <v>7</v>
      </c>
      <c r="F2938" s="95" t="s">
        <v>8</v>
      </c>
      <c r="G2938" s="95" t="s">
        <v>396</v>
      </c>
      <c r="H2938" s="95" t="s">
        <v>397</v>
      </c>
    </row>
    <row r="2939" spans="1:8" ht="15.75">
      <c r="A2939" s="92"/>
      <c r="B2939" s="92"/>
      <c r="C2939" s="92"/>
      <c r="D2939" s="92"/>
      <c r="E2939" s="92"/>
      <c r="F2939" s="92"/>
      <c r="G2939" s="92"/>
      <c r="H2939" s="92"/>
    </row>
    <row r="2940" spans="1:8" ht="15.75">
      <c r="A2940" s="96">
        <v>1</v>
      </c>
      <c r="B2940" s="97">
        <v>42430</v>
      </c>
      <c r="C2940" s="92">
        <v>735</v>
      </c>
      <c r="D2940" s="113">
        <v>24910</v>
      </c>
      <c r="E2940" s="92">
        <v>99</v>
      </c>
      <c r="F2940" s="92"/>
      <c r="G2940" s="92">
        <v>1164</v>
      </c>
      <c r="H2940" s="92"/>
    </row>
    <row r="2941" spans="1:8" ht="15.75">
      <c r="A2941" s="96"/>
      <c r="B2941" s="92"/>
      <c r="C2941" s="81"/>
      <c r="D2941" s="81"/>
      <c r="E2941" s="92"/>
      <c r="F2941" s="92"/>
      <c r="G2941" s="92"/>
      <c r="H2941" s="92"/>
    </row>
    <row r="2942" spans="1:8" ht="15.75">
      <c r="A2942" s="96">
        <v>2</v>
      </c>
      <c r="B2942" s="97">
        <v>42461</v>
      </c>
      <c r="C2942" s="92">
        <v>735</v>
      </c>
      <c r="D2942" s="113">
        <v>24910</v>
      </c>
      <c r="E2942" s="92">
        <v>99</v>
      </c>
      <c r="F2942" s="92"/>
      <c r="G2942" s="92">
        <v>1164</v>
      </c>
      <c r="H2942" s="92"/>
    </row>
    <row r="2943" spans="1:8" ht="15.75">
      <c r="A2943" s="96"/>
      <c r="B2943" s="92"/>
      <c r="C2943" s="92"/>
      <c r="D2943" s="92"/>
      <c r="E2943" s="92"/>
      <c r="F2943" s="92"/>
      <c r="G2943" s="92"/>
      <c r="H2943" s="92"/>
    </row>
    <row r="2944" spans="1:8" ht="15.75">
      <c r="A2944" s="96">
        <v>3</v>
      </c>
      <c r="B2944" s="97">
        <v>42491</v>
      </c>
      <c r="C2944" s="92">
        <v>735</v>
      </c>
      <c r="D2944" s="113">
        <v>24910</v>
      </c>
      <c r="E2944" s="92">
        <v>99</v>
      </c>
      <c r="F2944" s="92"/>
      <c r="G2944" s="92">
        <v>1164</v>
      </c>
      <c r="H2944" s="92"/>
    </row>
    <row r="2945" spans="1:8" ht="15.75">
      <c r="A2945" s="96"/>
      <c r="B2945" s="92"/>
      <c r="C2945" s="81"/>
      <c r="D2945" s="81"/>
      <c r="E2945" s="92"/>
      <c r="F2945" s="92"/>
      <c r="G2945" s="92"/>
      <c r="H2945" s="92"/>
    </row>
    <row r="2946" spans="1:8" ht="15.75">
      <c r="A2946" s="96">
        <v>4</v>
      </c>
      <c r="B2946" s="97">
        <v>42522</v>
      </c>
      <c r="C2946" s="92">
        <v>735</v>
      </c>
      <c r="D2946" s="113">
        <v>25608</v>
      </c>
      <c r="E2946" s="92">
        <v>99</v>
      </c>
      <c r="F2946" s="92"/>
      <c r="G2946" s="92">
        <v>1164</v>
      </c>
      <c r="H2946" s="92"/>
    </row>
    <row r="2947" spans="1:8" ht="15.75">
      <c r="A2947" s="96"/>
      <c r="B2947" s="92"/>
      <c r="C2947" s="92"/>
      <c r="D2947" s="92"/>
      <c r="E2947" s="92"/>
      <c r="F2947" s="92"/>
      <c r="G2947" s="92"/>
      <c r="H2947" s="92"/>
    </row>
    <row r="2948" spans="1:8" ht="15.75">
      <c r="A2948" s="96">
        <v>5</v>
      </c>
      <c r="B2948" s="97">
        <v>42552</v>
      </c>
      <c r="C2948" s="92">
        <v>735</v>
      </c>
      <c r="D2948" s="113">
        <v>26354</v>
      </c>
      <c r="E2948" s="92">
        <v>99</v>
      </c>
      <c r="F2948" s="92"/>
      <c r="G2948" s="92">
        <v>1199</v>
      </c>
      <c r="H2948" s="92">
        <v>600</v>
      </c>
    </row>
    <row r="2949" spans="1:8" ht="15.75">
      <c r="A2949" s="96"/>
      <c r="B2949" s="92"/>
      <c r="C2949" s="81"/>
      <c r="D2949" s="92"/>
      <c r="E2949" s="92"/>
      <c r="F2949" s="92"/>
      <c r="G2949" s="92"/>
      <c r="H2949" s="92"/>
    </row>
    <row r="2950" spans="1:8" ht="15.75">
      <c r="A2950" s="96">
        <v>6</v>
      </c>
      <c r="B2950" s="97">
        <v>42583</v>
      </c>
      <c r="C2950" s="92">
        <v>735</v>
      </c>
      <c r="D2950" s="113">
        <v>26354</v>
      </c>
      <c r="E2950" s="92">
        <v>99</v>
      </c>
      <c r="F2950" s="92"/>
      <c r="G2950" s="92">
        <v>1199</v>
      </c>
      <c r="H2950" s="92"/>
    </row>
    <row r="2951" spans="1:8" ht="15.75">
      <c r="A2951" s="96"/>
      <c r="B2951" s="92"/>
      <c r="C2951" s="92"/>
      <c r="D2951" s="92"/>
      <c r="E2951" s="92"/>
      <c r="F2951" s="92"/>
      <c r="G2951" s="92"/>
      <c r="H2951" s="92"/>
    </row>
    <row r="2952" spans="1:8" ht="15.75">
      <c r="A2952" s="96">
        <v>7</v>
      </c>
      <c r="B2952" s="97">
        <v>42614</v>
      </c>
      <c r="C2952" s="92">
        <v>735</v>
      </c>
      <c r="D2952" s="113">
        <v>26354</v>
      </c>
      <c r="E2952" s="92">
        <v>99</v>
      </c>
      <c r="F2952" s="92"/>
      <c r="G2952" s="92">
        <v>1199</v>
      </c>
      <c r="H2952" s="92"/>
    </row>
    <row r="2953" spans="1:8" ht="15.75">
      <c r="A2953" s="96"/>
      <c r="B2953" s="92"/>
      <c r="C2953" s="81"/>
      <c r="D2953" s="92"/>
      <c r="E2953" s="92"/>
      <c r="F2953" s="92"/>
      <c r="G2953" s="92"/>
      <c r="H2953" s="92"/>
    </row>
    <row r="2954" spans="1:8" ht="15.75">
      <c r="A2954" s="96">
        <v>8</v>
      </c>
      <c r="B2954" s="97">
        <v>42644</v>
      </c>
      <c r="C2954" s="92">
        <v>735</v>
      </c>
      <c r="D2954" s="113">
        <v>26354</v>
      </c>
      <c r="E2954" s="92">
        <v>99</v>
      </c>
      <c r="F2954" s="92"/>
      <c r="G2954" s="92">
        <v>1199</v>
      </c>
      <c r="H2954" s="92"/>
    </row>
    <row r="2955" spans="1:8" ht="15.75">
      <c r="A2955" s="96"/>
      <c r="B2955" s="92"/>
      <c r="C2955" s="92"/>
      <c r="D2955" s="92"/>
      <c r="E2955" s="92"/>
      <c r="F2955" s="92"/>
      <c r="G2955" s="92"/>
      <c r="H2955" s="92"/>
    </row>
    <row r="2956" spans="1:8" ht="15.75">
      <c r="A2956" s="96">
        <v>9</v>
      </c>
      <c r="B2956" s="97">
        <v>42675</v>
      </c>
      <c r="C2956" s="92">
        <v>735</v>
      </c>
      <c r="D2956" s="113">
        <v>26354</v>
      </c>
      <c r="E2956" s="92">
        <v>99</v>
      </c>
      <c r="F2956" s="92"/>
      <c r="G2956" s="92"/>
      <c r="H2956" s="92"/>
    </row>
    <row r="2957" spans="1:8" ht="15.75">
      <c r="A2957" s="96"/>
      <c r="B2957" s="92"/>
      <c r="C2957" s="81"/>
      <c r="D2957" s="92"/>
      <c r="E2957" s="92"/>
      <c r="F2957" s="92"/>
      <c r="G2957" s="92"/>
      <c r="H2957" s="92"/>
    </row>
    <row r="2958" spans="1:8" ht="15.75">
      <c r="A2958" s="96">
        <v>10</v>
      </c>
      <c r="B2958" s="97">
        <v>42705</v>
      </c>
      <c r="C2958" s="92">
        <v>735</v>
      </c>
      <c r="D2958" s="92">
        <v>27073</v>
      </c>
      <c r="E2958" s="92">
        <v>99</v>
      </c>
      <c r="F2958" s="92"/>
      <c r="G2958" s="92"/>
      <c r="H2958" s="92"/>
    </row>
    <row r="2959" spans="1:8" ht="15.75">
      <c r="A2959" s="96"/>
      <c r="B2959" s="92"/>
      <c r="C2959" s="92"/>
      <c r="D2959" s="92"/>
      <c r="E2959" s="92"/>
      <c r="F2959" s="92"/>
      <c r="G2959" s="92"/>
      <c r="H2959" s="92"/>
    </row>
    <row r="2960" spans="1:8" ht="15.75">
      <c r="A2960" s="96">
        <v>11</v>
      </c>
      <c r="B2960" s="97">
        <v>42736</v>
      </c>
      <c r="C2960" s="92"/>
      <c r="D2960" s="92"/>
      <c r="E2960" s="92"/>
      <c r="F2960" s="92"/>
      <c r="G2960" s="92"/>
      <c r="H2960" s="92"/>
    </row>
    <row r="2961" spans="1:8" ht="15.75">
      <c r="A2961" s="96"/>
      <c r="B2961" s="92"/>
      <c r="C2961" s="81"/>
      <c r="D2961" s="92"/>
      <c r="E2961" s="92"/>
      <c r="F2961" s="92"/>
      <c r="G2961" s="92"/>
      <c r="H2961" s="92"/>
    </row>
    <row r="2962" spans="1:8" ht="15.75">
      <c r="A2962" s="96">
        <v>12</v>
      </c>
      <c r="B2962" s="97">
        <v>42767</v>
      </c>
      <c r="C2962" s="92"/>
      <c r="D2962" s="92"/>
      <c r="E2962" s="92"/>
      <c r="F2962" s="92"/>
      <c r="G2962" s="92"/>
      <c r="H2962" s="92"/>
    </row>
    <row r="2963" spans="1:8" ht="15.75">
      <c r="A2963" s="96"/>
      <c r="B2963" s="92"/>
      <c r="C2963" s="92"/>
      <c r="D2963" s="92"/>
      <c r="E2963" s="92"/>
      <c r="F2963" s="92"/>
      <c r="G2963" s="92"/>
      <c r="H2963" s="92"/>
    </row>
    <row r="2964" spans="1:8" ht="15.75">
      <c r="A2964" s="96"/>
      <c r="B2964" s="98" t="s">
        <v>107</v>
      </c>
      <c r="C2964" s="98">
        <v>7350</v>
      </c>
      <c r="D2964" s="98">
        <v>259181</v>
      </c>
      <c r="E2964" s="98">
        <v>990</v>
      </c>
      <c r="F2964" s="98">
        <v>0</v>
      </c>
      <c r="G2964" s="98">
        <v>9452</v>
      </c>
      <c r="H2964" s="98">
        <v>600</v>
      </c>
    </row>
    <row r="2965" spans="1:8" ht="15.75">
      <c r="A2965" s="96"/>
      <c r="B2965" s="98"/>
      <c r="C2965" s="92"/>
      <c r="D2965" s="92"/>
      <c r="E2965" s="92"/>
      <c r="F2965" s="92"/>
      <c r="G2965" s="92"/>
      <c r="H2965" s="92"/>
    </row>
    <row r="2966" spans="1:8" ht="25.5">
      <c r="A2966" s="96"/>
      <c r="B2966" s="99" t="s">
        <v>470</v>
      </c>
      <c r="C2966" s="92"/>
      <c r="D2966" s="92"/>
      <c r="E2966" s="92"/>
      <c r="F2966" s="92"/>
      <c r="G2966" s="92"/>
      <c r="H2966" s="92"/>
    </row>
    <row r="2967" spans="1:8" ht="15.75">
      <c r="A2967" s="96"/>
      <c r="B2967" s="100" t="s">
        <v>436</v>
      </c>
      <c r="C2967" s="92"/>
      <c r="D2967" s="92">
        <v>3454</v>
      </c>
      <c r="E2967" s="92"/>
      <c r="F2967" s="92"/>
      <c r="G2967" s="92">
        <v>1727</v>
      </c>
      <c r="H2967" s="92"/>
    </row>
    <row r="2968" spans="1:8" ht="15.75">
      <c r="A2968" s="96"/>
      <c r="B2968" s="100" t="s">
        <v>107</v>
      </c>
      <c r="C2968" s="92"/>
      <c r="D2968" s="98">
        <v>3454</v>
      </c>
      <c r="E2968" s="98"/>
      <c r="F2968" s="98"/>
      <c r="G2968" s="98">
        <v>1727</v>
      </c>
      <c r="H2968" s="98"/>
    </row>
    <row r="2969" spans="1:8" ht="31.5">
      <c r="A2969" s="96"/>
      <c r="B2969" s="101" t="s">
        <v>143</v>
      </c>
      <c r="C2969" s="98">
        <v>7350</v>
      </c>
      <c r="D2969" s="98">
        <v>262635</v>
      </c>
      <c r="E2969" s="128">
        <v>990</v>
      </c>
      <c r="F2969" s="98"/>
      <c r="G2969" s="98">
        <v>11179</v>
      </c>
      <c r="H2969" s="98">
        <v>600</v>
      </c>
    </row>
    <row r="2970" spans="1:8" ht="15.75">
      <c r="A2970" s="102"/>
      <c r="B2970" s="103"/>
      <c r="C2970" s="105"/>
      <c r="D2970" s="105"/>
      <c r="E2970" s="105"/>
      <c r="F2970" s="105"/>
      <c r="G2970" s="105"/>
      <c r="H2970" s="105"/>
    </row>
    <row r="2971" spans="1:8" ht="15.75">
      <c r="A2971" s="102"/>
      <c r="B2971" s="103"/>
      <c r="C2971" s="105"/>
      <c r="D2971" s="104"/>
      <c r="E2971" s="105"/>
      <c r="F2971" s="104"/>
      <c r="G2971" s="104"/>
      <c r="H2971" s="105"/>
    </row>
    <row r="2972" spans="1:8" ht="15.75">
      <c r="A2972" s="102"/>
      <c r="B2972" s="103"/>
      <c r="C2972" s="104"/>
      <c r="D2972" s="104"/>
      <c r="E2972" s="104"/>
      <c r="F2972" s="104"/>
      <c r="G2972" s="104"/>
      <c r="H2972" s="104"/>
    </row>
    <row r="2979" spans="1:8" ht="18.75">
      <c r="A2979" s="93" t="s">
        <v>457</v>
      </c>
    </row>
    <row r="2980" spans="1:8" ht="15.75">
      <c r="A2980" s="94"/>
    </row>
    <row r="2981" spans="1:8" ht="31.5">
      <c r="A2981" s="95" t="s">
        <v>393</v>
      </c>
      <c r="B2981" s="95" t="s">
        <v>394</v>
      </c>
      <c r="C2981" s="95" t="s">
        <v>5</v>
      </c>
      <c r="D2981" s="95" t="s">
        <v>395</v>
      </c>
      <c r="E2981" s="95" t="s">
        <v>7</v>
      </c>
      <c r="F2981" s="95" t="s">
        <v>8</v>
      </c>
      <c r="G2981" s="95" t="s">
        <v>396</v>
      </c>
      <c r="H2981" s="95" t="s">
        <v>397</v>
      </c>
    </row>
    <row r="2982" spans="1:8" ht="15.75">
      <c r="A2982" s="92"/>
      <c r="B2982" s="92"/>
      <c r="C2982" s="92"/>
      <c r="D2982" s="92"/>
      <c r="E2982" s="92"/>
      <c r="F2982" s="92"/>
      <c r="G2982" s="92"/>
      <c r="H2982" s="92"/>
    </row>
    <row r="2983" spans="1:8" ht="15.75">
      <c r="A2983" s="96">
        <v>1</v>
      </c>
      <c r="B2983" s="97">
        <v>42430</v>
      </c>
      <c r="C2983" s="92">
        <v>580</v>
      </c>
      <c r="D2983" s="113">
        <v>24553</v>
      </c>
      <c r="E2983" s="92">
        <v>952</v>
      </c>
      <c r="F2983" s="92"/>
      <c r="G2983" s="92">
        <v>1091</v>
      </c>
      <c r="H2983" s="92"/>
    </row>
    <row r="2984" spans="1:8" ht="15.75">
      <c r="A2984" s="96"/>
      <c r="B2984" s="92"/>
      <c r="C2984" s="81"/>
      <c r="D2984" s="81"/>
      <c r="E2984" s="92"/>
      <c r="F2984" s="92"/>
      <c r="G2984" s="92"/>
      <c r="H2984" s="92"/>
    </row>
    <row r="2985" spans="1:8" ht="15.75">
      <c r="A2985" s="96">
        <v>2</v>
      </c>
      <c r="B2985" s="97">
        <v>42461</v>
      </c>
      <c r="C2985" s="92">
        <v>580</v>
      </c>
      <c r="D2985" s="113">
        <v>24553</v>
      </c>
      <c r="E2985" s="92">
        <v>952</v>
      </c>
      <c r="F2985" s="92"/>
      <c r="G2985" s="92">
        <v>1091</v>
      </c>
      <c r="H2985" s="92"/>
    </row>
    <row r="2986" spans="1:8" ht="15.75">
      <c r="A2986" s="96"/>
      <c r="B2986" s="92"/>
      <c r="C2986" s="92"/>
      <c r="D2986" s="92"/>
      <c r="E2986" s="92"/>
      <c r="F2986" s="92"/>
      <c r="G2986" s="92"/>
      <c r="H2986" s="92"/>
    </row>
    <row r="2987" spans="1:8" ht="15.75">
      <c r="A2987" s="96">
        <v>3</v>
      </c>
      <c r="B2987" s="97">
        <v>42491</v>
      </c>
      <c r="C2987" s="92">
        <v>580</v>
      </c>
      <c r="D2987" s="113">
        <v>24553</v>
      </c>
      <c r="E2987" s="92">
        <v>952</v>
      </c>
      <c r="F2987" s="92"/>
      <c r="G2987" s="92">
        <v>1091</v>
      </c>
      <c r="H2987" s="92"/>
    </row>
    <row r="2988" spans="1:8" ht="15.75">
      <c r="A2988" s="96"/>
      <c r="B2988" s="92"/>
      <c r="C2988" s="81"/>
      <c r="D2988" s="81"/>
      <c r="E2988" s="92"/>
      <c r="F2988" s="92"/>
      <c r="G2988" s="92"/>
      <c r="H2988" s="92"/>
    </row>
    <row r="2989" spans="1:8" ht="15.75">
      <c r="A2989" s="96">
        <v>4</v>
      </c>
      <c r="B2989" s="97">
        <v>42522</v>
      </c>
      <c r="C2989" s="92">
        <v>580</v>
      </c>
      <c r="D2989" s="113">
        <v>25208</v>
      </c>
      <c r="E2989" s="92">
        <v>953</v>
      </c>
      <c r="F2989" s="92"/>
      <c r="G2989" s="92">
        <v>1091</v>
      </c>
      <c r="H2989" s="92"/>
    </row>
    <row r="2990" spans="1:8" ht="15.75">
      <c r="A2990" s="96"/>
      <c r="B2990" s="92"/>
      <c r="C2990" s="92"/>
      <c r="D2990" s="92"/>
      <c r="E2990" s="92"/>
      <c r="F2990" s="92"/>
      <c r="G2990" s="92"/>
      <c r="H2990" s="92"/>
    </row>
    <row r="2991" spans="1:8" ht="15.75">
      <c r="A2991" s="96">
        <v>5</v>
      </c>
      <c r="B2991" s="97">
        <v>42552</v>
      </c>
      <c r="C2991" s="92">
        <v>580</v>
      </c>
      <c r="D2991" s="113">
        <v>25950</v>
      </c>
      <c r="E2991" s="92">
        <v>953</v>
      </c>
      <c r="F2991" s="92"/>
      <c r="G2991" s="92">
        <v>1124</v>
      </c>
      <c r="H2991" s="92">
        <v>600</v>
      </c>
    </row>
    <row r="2992" spans="1:8" ht="15.75">
      <c r="A2992" s="96"/>
      <c r="B2992" s="92"/>
      <c r="C2992" s="81"/>
      <c r="D2992" s="92"/>
      <c r="E2992" s="92"/>
      <c r="F2992" s="92"/>
      <c r="G2992" s="92"/>
      <c r="H2992" s="92"/>
    </row>
    <row r="2993" spans="1:8" ht="15.75">
      <c r="A2993" s="96">
        <v>6</v>
      </c>
      <c r="B2993" s="97">
        <v>42583</v>
      </c>
      <c r="C2993" s="92">
        <v>700</v>
      </c>
      <c r="D2993" s="113">
        <v>26070</v>
      </c>
      <c r="E2993" s="92">
        <v>953</v>
      </c>
      <c r="F2993" s="92"/>
      <c r="G2993" s="92">
        <v>1124</v>
      </c>
      <c r="H2993" s="92"/>
    </row>
    <row r="2994" spans="1:8" ht="15.75">
      <c r="A2994" s="96"/>
      <c r="B2994" s="92"/>
      <c r="C2994" s="92"/>
      <c r="D2994" s="92"/>
      <c r="E2994" s="92"/>
      <c r="F2994" s="92"/>
      <c r="G2994" s="92"/>
      <c r="H2994" s="92"/>
    </row>
    <row r="2995" spans="1:8" ht="15.75">
      <c r="A2995" s="96">
        <v>7</v>
      </c>
      <c r="B2995" s="97">
        <v>42614</v>
      </c>
      <c r="C2995" s="92">
        <v>700</v>
      </c>
      <c r="D2995" s="113">
        <v>26070</v>
      </c>
      <c r="E2995" s="92">
        <v>953</v>
      </c>
      <c r="F2995" s="92"/>
      <c r="G2995" s="92">
        <v>1124</v>
      </c>
      <c r="H2995" s="92"/>
    </row>
    <row r="2996" spans="1:8" ht="15.75">
      <c r="A2996" s="96"/>
      <c r="B2996" s="92"/>
      <c r="C2996" s="81"/>
      <c r="D2996" s="92"/>
      <c r="E2996" s="92"/>
      <c r="F2996" s="92"/>
      <c r="G2996" s="92"/>
      <c r="H2996" s="92"/>
    </row>
    <row r="2997" spans="1:8" ht="15.75">
      <c r="A2997" s="96">
        <v>8</v>
      </c>
      <c r="B2997" s="97">
        <v>42644</v>
      </c>
      <c r="C2997" s="92">
        <v>700</v>
      </c>
      <c r="D2997" s="113">
        <v>26070</v>
      </c>
      <c r="E2997" s="92">
        <v>953</v>
      </c>
      <c r="F2997" s="92"/>
      <c r="G2997" s="92">
        <v>1124</v>
      </c>
      <c r="H2997" s="92"/>
    </row>
    <row r="2998" spans="1:8" ht="15.75">
      <c r="A2998" s="96"/>
      <c r="B2998" s="92"/>
      <c r="C2998" s="92"/>
      <c r="D2998" s="92"/>
      <c r="E2998" s="92"/>
      <c r="F2998" s="92"/>
      <c r="G2998" s="92"/>
      <c r="H2998" s="92"/>
    </row>
    <row r="2999" spans="1:8" ht="15.75">
      <c r="A2999" s="96">
        <v>9</v>
      </c>
      <c r="B2999" s="97">
        <v>42675</v>
      </c>
      <c r="C2999" s="92">
        <v>700</v>
      </c>
      <c r="D2999" s="113">
        <v>26070</v>
      </c>
      <c r="E2999" s="92">
        <v>953</v>
      </c>
      <c r="F2999" s="92"/>
      <c r="G2999" s="92">
        <v>1124</v>
      </c>
      <c r="H2999" s="92"/>
    </row>
    <row r="3000" spans="1:8" ht="15.75">
      <c r="A3000" s="96"/>
      <c r="B3000" s="92"/>
      <c r="C3000" s="81"/>
      <c r="D3000" s="92"/>
      <c r="E3000" s="92"/>
      <c r="F3000" s="92"/>
      <c r="G3000" s="92"/>
      <c r="H3000" s="92"/>
    </row>
    <row r="3001" spans="1:8" ht="15.75">
      <c r="A3001" s="96">
        <v>10</v>
      </c>
      <c r="B3001" s="97">
        <v>42705</v>
      </c>
      <c r="C3001" s="92">
        <v>700</v>
      </c>
      <c r="D3001" s="113">
        <v>26070</v>
      </c>
      <c r="E3001" s="92">
        <v>953</v>
      </c>
      <c r="F3001" s="92"/>
      <c r="G3001" s="92">
        <v>1124</v>
      </c>
      <c r="H3001" s="92"/>
    </row>
    <row r="3002" spans="1:8" ht="15.75">
      <c r="A3002" s="96"/>
      <c r="B3002" s="92"/>
      <c r="C3002" s="92"/>
      <c r="D3002" s="92"/>
      <c r="E3002" s="92"/>
      <c r="F3002" s="92"/>
      <c r="G3002" s="92"/>
      <c r="H3002" s="92"/>
    </row>
    <row r="3003" spans="1:8" ht="15.75">
      <c r="A3003" s="96">
        <v>11</v>
      </c>
      <c r="B3003" s="97">
        <v>42736</v>
      </c>
      <c r="C3003" s="92">
        <v>890</v>
      </c>
      <c r="D3003" s="92">
        <v>28462</v>
      </c>
      <c r="E3003" s="92">
        <v>953</v>
      </c>
      <c r="F3003" s="92"/>
      <c r="G3003" s="92">
        <v>1500</v>
      </c>
      <c r="H3003" s="92">
        <v>600</v>
      </c>
    </row>
    <row r="3004" spans="1:8" ht="15.75">
      <c r="A3004" s="96"/>
      <c r="B3004" s="92"/>
      <c r="C3004" s="81"/>
      <c r="D3004" s="92"/>
      <c r="E3004" s="92"/>
      <c r="F3004" s="92"/>
      <c r="G3004" s="92"/>
      <c r="H3004" s="92"/>
    </row>
    <row r="3005" spans="1:8" ht="15.75">
      <c r="A3005" s="96">
        <v>12</v>
      </c>
      <c r="B3005" s="97">
        <v>42767</v>
      </c>
      <c r="C3005" s="92">
        <v>890</v>
      </c>
      <c r="D3005" s="92">
        <v>28462</v>
      </c>
      <c r="E3005" s="92">
        <v>953</v>
      </c>
      <c r="F3005" s="92"/>
      <c r="G3005" s="92">
        <v>1500</v>
      </c>
      <c r="H3005" s="92"/>
    </row>
    <row r="3006" spans="1:8" ht="15.75">
      <c r="A3006" s="96"/>
      <c r="B3006" s="92"/>
      <c r="C3006" s="92"/>
      <c r="D3006" s="92"/>
      <c r="E3006" s="92"/>
      <c r="F3006" s="92"/>
      <c r="G3006" s="92"/>
      <c r="H3006" s="92"/>
    </row>
    <row r="3007" spans="1:8" ht="15.75">
      <c r="A3007" s="96"/>
      <c r="B3007" s="98" t="s">
        <v>107</v>
      </c>
      <c r="C3007" s="98">
        <v>8180</v>
      </c>
      <c r="D3007" s="98">
        <v>312091</v>
      </c>
      <c r="E3007" s="98">
        <v>11433</v>
      </c>
      <c r="F3007" s="98"/>
      <c r="G3007" s="98">
        <v>14108</v>
      </c>
      <c r="H3007" s="98">
        <v>1200</v>
      </c>
    </row>
    <row r="3008" spans="1:8" ht="15.75">
      <c r="A3008" s="96"/>
      <c r="B3008" s="98"/>
      <c r="C3008" s="92"/>
      <c r="D3008" s="92"/>
      <c r="E3008" s="92"/>
      <c r="F3008" s="92"/>
      <c r="G3008" s="92"/>
      <c r="H3008" s="92"/>
    </row>
    <row r="3009" spans="1:8" ht="25.5">
      <c r="A3009" s="96"/>
      <c r="B3009" s="99" t="s">
        <v>470</v>
      </c>
      <c r="C3009" s="92"/>
      <c r="D3009" s="92"/>
      <c r="E3009" s="92"/>
      <c r="F3009" s="92"/>
      <c r="G3009" s="92"/>
      <c r="H3009" s="92"/>
    </row>
    <row r="3010" spans="1:8" ht="15.75">
      <c r="A3010" s="96"/>
      <c r="B3010" s="100" t="s">
        <v>436</v>
      </c>
      <c r="C3010" s="92"/>
      <c r="D3010" s="92">
        <v>6908</v>
      </c>
      <c r="E3010" s="92"/>
      <c r="F3010" s="92"/>
      <c r="G3010" s="92">
        <v>5181</v>
      </c>
      <c r="H3010" s="92"/>
    </row>
    <row r="3011" spans="1:8" ht="15.75">
      <c r="A3011" s="96"/>
      <c r="B3011" s="100" t="s">
        <v>107</v>
      </c>
      <c r="C3011" s="92"/>
      <c r="D3011" s="98">
        <v>6908</v>
      </c>
      <c r="E3011" s="98"/>
      <c r="F3011" s="98"/>
      <c r="G3011" s="98">
        <v>5181</v>
      </c>
      <c r="H3011" s="98"/>
    </row>
    <row r="3012" spans="1:8" ht="31.5">
      <c r="A3012" s="96"/>
      <c r="B3012" s="101" t="s">
        <v>143</v>
      </c>
      <c r="C3012" s="98">
        <v>8180</v>
      </c>
      <c r="D3012" s="98">
        <v>318999</v>
      </c>
      <c r="E3012" s="118">
        <v>11433</v>
      </c>
      <c r="F3012" s="98"/>
      <c r="G3012" s="98">
        <v>19289</v>
      </c>
      <c r="H3012" s="98">
        <v>1200</v>
      </c>
    </row>
    <row r="3013" spans="1:8" ht="15.75">
      <c r="A3013" s="102"/>
      <c r="B3013" s="103"/>
      <c r="C3013" s="105"/>
      <c r="D3013" s="105"/>
      <c r="E3013" s="105"/>
      <c r="F3013" s="105"/>
      <c r="G3013" s="105"/>
      <c r="H3013" s="105"/>
    </row>
    <row r="3014" spans="1:8" ht="15.75">
      <c r="A3014" s="102"/>
      <c r="B3014" s="103"/>
      <c r="C3014" s="105"/>
      <c r="D3014" s="104"/>
      <c r="E3014" s="105"/>
      <c r="F3014" s="104"/>
      <c r="G3014" s="104"/>
      <c r="H3014" s="105"/>
    </row>
    <row r="3015" spans="1:8" ht="15.75">
      <c r="A3015" s="102"/>
      <c r="B3015" s="103"/>
      <c r="C3015" s="104"/>
      <c r="D3015" s="104"/>
      <c r="E3015" s="104"/>
      <c r="F3015" s="104"/>
      <c r="G3015" s="104"/>
      <c r="H3015" s="104"/>
    </row>
    <row r="3022" spans="1:8" ht="18.75">
      <c r="A3022" s="93" t="s">
        <v>464</v>
      </c>
    </row>
    <row r="3023" spans="1:8" ht="15.75">
      <c r="A3023" s="94"/>
    </row>
    <row r="3024" spans="1:8" ht="31.5">
      <c r="A3024" s="95" t="s">
        <v>393</v>
      </c>
      <c r="B3024" s="95" t="s">
        <v>394</v>
      </c>
      <c r="C3024" s="95" t="s">
        <v>5</v>
      </c>
      <c r="D3024" s="95" t="s">
        <v>395</v>
      </c>
      <c r="E3024" s="95" t="s">
        <v>7</v>
      </c>
      <c r="F3024" s="95" t="s">
        <v>8</v>
      </c>
      <c r="G3024" s="95" t="s">
        <v>396</v>
      </c>
      <c r="H3024" s="95" t="s">
        <v>397</v>
      </c>
    </row>
    <row r="3025" spans="1:8" ht="15.75">
      <c r="A3025" s="92"/>
      <c r="B3025" s="92"/>
      <c r="C3025" s="92"/>
      <c r="D3025" s="92"/>
      <c r="E3025" s="92"/>
      <c r="F3025" s="92"/>
      <c r="G3025" s="92"/>
      <c r="H3025" s="92"/>
    </row>
    <row r="3026" spans="1:8" ht="15.75">
      <c r="A3026" s="96">
        <v>1</v>
      </c>
      <c r="B3026" s="97">
        <v>42064</v>
      </c>
      <c r="C3026" s="92">
        <v>550</v>
      </c>
      <c r="D3026" s="113">
        <v>19582</v>
      </c>
      <c r="E3026" s="92">
        <v>621</v>
      </c>
      <c r="F3026" s="92"/>
      <c r="G3026" s="92">
        <v>917</v>
      </c>
      <c r="H3026" s="92"/>
    </row>
    <row r="3027" spans="1:8" ht="15.75">
      <c r="A3027" s="96"/>
      <c r="B3027" s="92"/>
      <c r="C3027" s="81"/>
      <c r="D3027" s="81"/>
      <c r="E3027" s="92"/>
      <c r="F3027" s="92"/>
      <c r="G3027" s="92"/>
      <c r="H3027" s="92"/>
    </row>
    <row r="3028" spans="1:8" ht="15.75">
      <c r="A3028" s="96">
        <v>2</v>
      </c>
      <c r="B3028" s="97">
        <v>42095</v>
      </c>
      <c r="C3028" s="92">
        <v>550</v>
      </c>
      <c r="D3028" s="113">
        <v>19582</v>
      </c>
      <c r="E3028" s="92">
        <v>621</v>
      </c>
      <c r="F3028" s="92"/>
      <c r="G3028" s="92">
        <v>917</v>
      </c>
      <c r="H3028" s="92"/>
    </row>
    <row r="3029" spans="1:8" ht="15.75">
      <c r="A3029" s="96"/>
      <c r="B3029" s="92"/>
      <c r="C3029" s="92"/>
      <c r="D3029" s="92"/>
      <c r="E3029" s="92"/>
      <c r="F3029" s="92"/>
      <c r="G3029" s="92"/>
      <c r="H3029" s="92"/>
    </row>
    <row r="3030" spans="1:8" ht="15.75">
      <c r="A3030" s="96">
        <v>3</v>
      </c>
      <c r="B3030" s="97">
        <v>42125</v>
      </c>
      <c r="C3030" s="92">
        <v>550</v>
      </c>
      <c r="D3030" s="113">
        <v>19582</v>
      </c>
      <c r="E3030" s="92">
        <v>621</v>
      </c>
      <c r="F3030" s="92"/>
      <c r="G3030" s="92">
        <v>917</v>
      </c>
      <c r="H3030" s="92"/>
    </row>
    <row r="3031" spans="1:8" ht="15.75">
      <c r="A3031" s="96"/>
      <c r="B3031" s="92"/>
      <c r="C3031" s="81"/>
      <c r="D3031" s="81"/>
      <c r="E3031" s="92"/>
      <c r="F3031" s="92"/>
      <c r="G3031" s="92"/>
      <c r="H3031" s="92"/>
    </row>
    <row r="3032" spans="1:8" ht="15.75">
      <c r="A3032" s="96">
        <v>4</v>
      </c>
      <c r="B3032" s="97">
        <v>42156</v>
      </c>
      <c r="C3032" s="92">
        <v>550</v>
      </c>
      <c r="D3032" s="113">
        <v>20132</v>
      </c>
      <c r="E3032" s="92">
        <v>621</v>
      </c>
      <c r="F3032" s="92"/>
      <c r="G3032" s="92">
        <v>917</v>
      </c>
      <c r="H3032" s="92"/>
    </row>
    <row r="3033" spans="1:8" ht="15.75">
      <c r="A3033" s="96"/>
      <c r="B3033" s="92"/>
      <c r="C3033" s="92"/>
      <c r="D3033" s="92"/>
      <c r="E3033" s="92"/>
      <c r="F3033" s="92"/>
      <c r="G3033" s="92"/>
      <c r="H3033" s="92"/>
    </row>
    <row r="3034" spans="1:8" ht="15.75">
      <c r="A3034" s="96">
        <v>5</v>
      </c>
      <c r="B3034" s="97">
        <v>42186</v>
      </c>
      <c r="C3034" s="92">
        <v>550</v>
      </c>
      <c r="D3034" s="113">
        <v>20729</v>
      </c>
      <c r="E3034" s="92">
        <v>621</v>
      </c>
      <c r="F3034" s="92"/>
      <c r="G3034" s="92">
        <v>945</v>
      </c>
      <c r="H3034" s="92">
        <v>600</v>
      </c>
    </row>
    <row r="3035" spans="1:8" ht="15.75">
      <c r="A3035" s="96"/>
      <c r="B3035" s="92"/>
      <c r="C3035" s="81"/>
      <c r="D3035" s="92"/>
      <c r="E3035" s="92"/>
      <c r="F3035" s="92"/>
      <c r="G3035" s="92"/>
      <c r="H3035" s="92"/>
    </row>
    <row r="3036" spans="1:8" ht="15.75">
      <c r="A3036" s="96">
        <v>6</v>
      </c>
      <c r="B3036" s="97">
        <v>42217</v>
      </c>
      <c r="C3036" s="92">
        <v>550</v>
      </c>
      <c r="D3036" s="113">
        <v>20729</v>
      </c>
      <c r="E3036" s="92">
        <v>621</v>
      </c>
      <c r="F3036" s="92"/>
      <c r="G3036" s="92">
        <v>945</v>
      </c>
      <c r="H3036" s="92"/>
    </row>
    <row r="3037" spans="1:8" ht="15.75">
      <c r="A3037" s="96"/>
      <c r="B3037" s="92"/>
      <c r="C3037" s="92"/>
      <c r="D3037" s="92"/>
      <c r="E3037" s="92"/>
      <c r="F3037" s="92"/>
      <c r="G3037" s="92"/>
      <c r="H3037" s="92"/>
    </row>
    <row r="3038" spans="1:8" ht="15.75">
      <c r="A3038" s="96">
        <v>7</v>
      </c>
      <c r="B3038" s="97">
        <v>42248</v>
      </c>
      <c r="C3038" s="92">
        <v>550</v>
      </c>
      <c r="D3038" s="113">
        <v>20729</v>
      </c>
      <c r="E3038" s="92">
        <v>621</v>
      </c>
      <c r="F3038" s="92"/>
      <c r="G3038" s="92">
        <v>945</v>
      </c>
      <c r="H3038" s="92"/>
    </row>
    <row r="3039" spans="1:8" ht="15.75">
      <c r="A3039" s="96"/>
      <c r="B3039" s="92"/>
      <c r="C3039" s="81"/>
      <c r="D3039" s="92"/>
      <c r="E3039" s="92"/>
      <c r="F3039" s="92"/>
      <c r="G3039" s="92"/>
      <c r="H3039" s="92"/>
    </row>
    <row r="3040" spans="1:8" ht="15.75">
      <c r="A3040" s="96">
        <v>8</v>
      </c>
      <c r="B3040" s="97">
        <v>42278</v>
      </c>
      <c r="C3040" s="92">
        <v>550</v>
      </c>
      <c r="D3040" s="113">
        <v>20729</v>
      </c>
      <c r="E3040" s="92">
        <v>621</v>
      </c>
      <c r="F3040" s="92"/>
      <c r="G3040" s="92">
        <v>945</v>
      </c>
      <c r="H3040" s="92"/>
    </row>
    <row r="3041" spans="1:8" ht="15.75">
      <c r="A3041" s="96"/>
      <c r="B3041" s="92"/>
      <c r="C3041" s="92"/>
      <c r="D3041" s="92"/>
      <c r="E3041" s="92"/>
      <c r="F3041" s="92"/>
      <c r="G3041" s="92"/>
      <c r="H3041" s="92"/>
    </row>
    <row r="3042" spans="1:8" ht="15.75">
      <c r="A3042" s="96">
        <v>9</v>
      </c>
      <c r="B3042" s="97">
        <v>42309</v>
      </c>
      <c r="C3042" s="92">
        <v>550</v>
      </c>
      <c r="D3042" s="113">
        <v>20729</v>
      </c>
      <c r="E3042" s="92">
        <v>621</v>
      </c>
      <c r="F3042" s="92"/>
      <c r="G3042" s="92">
        <v>945</v>
      </c>
      <c r="H3042" s="92"/>
    </row>
    <row r="3043" spans="1:8" ht="15.75">
      <c r="A3043" s="96"/>
      <c r="B3043" s="92"/>
      <c r="C3043" s="81"/>
      <c r="D3043" s="92"/>
      <c r="E3043" s="92"/>
      <c r="F3043" s="92"/>
      <c r="G3043" s="92"/>
      <c r="H3043" s="92"/>
    </row>
    <row r="3044" spans="1:8" ht="15.75">
      <c r="A3044" s="96">
        <v>10</v>
      </c>
      <c r="B3044" s="97">
        <v>42339</v>
      </c>
      <c r="C3044" s="92">
        <v>550</v>
      </c>
      <c r="D3044" s="92">
        <v>21296</v>
      </c>
      <c r="E3044" s="92">
        <v>621</v>
      </c>
      <c r="F3044" s="92"/>
      <c r="G3044" s="92">
        <v>945</v>
      </c>
      <c r="H3044" s="92"/>
    </row>
    <row r="3045" spans="1:8" ht="15.75">
      <c r="A3045" s="96"/>
      <c r="B3045" s="92"/>
      <c r="C3045" s="92"/>
      <c r="D3045" s="92"/>
      <c r="E3045" s="92"/>
      <c r="F3045" s="92"/>
      <c r="G3045" s="92"/>
      <c r="H3045" s="92"/>
    </row>
    <row r="3046" spans="1:8" ht="15.75">
      <c r="A3046" s="96">
        <v>11</v>
      </c>
      <c r="B3046" s="97">
        <v>42370</v>
      </c>
      <c r="C3046" s="92">
        <v>550</v>
      </c>
      <c r="D3046" s="92">
        <v>21296</v>
      </c>
      <c r="E3046" s="92">
        <v>621</v>
      </c>
      <c r="F3046" s="92"/>
      <c r="G3046" s="92">
        <v>945</v>
      </c>
      <c r="H3046" s="92">
        <v>600</v>
      </c>
    </row>
    <row r="3047" spans="1:8" ht="15.75">
      <c r="A3047" s="96"/>
      <c r="B3047" s="92"/>
      <c r="C3047" s="81"/>
      <c r="D3047" s="92"/>
      <c r="E3047" s="92"/>
      <c r="F3047" s="92"/>
      <c r="G3047" s="92"/>
      <c r="H3047" s="92"/>
    </row>
    <row r="3048" spans="1:8" ht="15.75">
      <c r="A3048" s="96">
        <v>12</v>
      </c>
      <c r="B3048" s="97">
        <v>42401</v>
      </c>
      <c r="C3048" s="92">
        <v>550</v>
      </c>
      <c r="D3048" s="92">
        <v>21296</v>
      </c>
      <c r="E3048" s="92">
        <v>621</v>
      </c>
      <c r="F3048" s="92"/>
      <c r="G3048" s="92">
        <v>945</v>
      </c>
      <c r="H3048" s="92"/>
    </row>
    <row r="3049" spans="1:8" ht="15.75">
      <c r="A3049" s="96"/>
      <c r="B3049" s="92"/>
      <c r="C3049" s="92"/>
      <c r="D3049" s="92"/>
      <c r="E3049" s="92"/>
      <c r="F3049" s="92"/>
      <c r="G3049" s="92"/>
      <c r="H3049" s="92"/>
    </row>
    <row r="3050" spans="1:8" ht="15.75">
      <c r="A3050" s="96"/>
      <c r="B3050" s="98" t="s">
        <v>107</v>
      </c>
      <c r="C3050" s="98">
        <v>6600</v>
      </c>
      <c r="D3050" s="98">
        <v>246411</v>
      </c>
      <c r="E3050" s="98">
        <v>7452</v>
      </c>
      <c r="F3050" s="98"/>
      <c r="G3050" s="98">
        <v>11228</v>
      </c>
      <c r="H3050" s="98">
        <v>1200</v>
      </c>
    </row>
    <row r="3051" spans="1:8" ht="15.75">
      <c r="A3051" s="96"/>
      <c r="B3051" s="98"/>
      <c r="C3051" s="92"/>
      <c r="D3051" s="92"/>
      <c r="E3051" s="92"/>
      <c r="F3051" s="92"/>
      <c r="G3051" s="92"/>
      <c r="H3051" s="92"/>
    </row>
    <row r="3052" spans="1:8" ht="25.5">
      <c r="A3052" s="96"/>
      <c r="B3052" s="99" t="s">
        <v>470</v>
      </c>
      <c r="C3052" s="92"/>
      <c r="D3052" s="92"/>
      <c r="E3052" s="92"/>
      <c r="F3052" s="92"/>
      <c r="G3052" s="92"/>
      <c r="H3052" s="92"/>
    </row>
    <row r="3053" spans="1:8" ht="15.75">
      <c r="A3053" s="96"/>
      <c r="B3053" s="100" t="s">
        <v>436</v>
      </c>
      <c r="C3053" s="92"/>
      <c r="D3053" s="92">
        <v>3454</v>
      </c>
      <c r="E3053" s="92"/>
      <c r="F3053" s="92"/>
      <c r="G3053" s="92">
        <v>1727</v>
      </c>
      <c r="H3053" s="92"/>
    </row>
    <row r="3054" spans="1:8" ht="15.75">
      <c r="A3054" s="96"/>
      <c r="B3054" s="100" t="s">
        <v>107</v>
      </c>
      <c r="C3054" s="92"/>
      <c r="D3054" s="98">
        <v>3454</v>
      </c>
      <c r="E3054" s="98"/>
      <c r="F3054" s="98"/>
      <c r="G3054" s="98">
        <v>1727</v>
      </c>
      <c r="H3054" s="98"/>
    </row>
    <row r="3055" spans="1:8" ht="31.5">
      <c r="A3055" s="96"/>
      <c r="B3055" s="101" t="s">
        <v>143</v>
      </c>
      <c r="C3055" s="98">
        <v>6600</v>
      </c>
      <c r="D3055" s="98">
        <v>249865</v>
      </c>
      <c r="E3055" s="128">
        <v>7452</v>
      </c>
      <c r="F3055" s="98"/>
      <c r="G3055" s="128">
        <v>12955</v>
      </c>
      <c r="H3055" s="98">
        <v>1200</v>
      </c>
    </row>
    <row r="3062" spans="1:8" ht="18.75">
      <c r="A3062" s="93" t="s">
        <v>465</v>
      </c>
    </row>
    <row r="3063" spans="1:8" ht="15.75">
      <c r="A3063" s="94"/>
    </row>
    <row r="3064" spans="1:8" ht="31.5">
      <c r="A3064" s="95" t="s">
        <v>393</v>
      </c>
      <c r="B3064" s="95" t="s">
        <v>394</v>
      </c>
      <c r="C3064" s="95" t="s">
        <v>5</v>
      </c>
      <c r="D3064" s="95" t="s">
        <v>395</v>
      </c>
      <c r="E3064" s="95" t="s">
        <v>7</v>
      </c>
      <c r="F3064" s="95" t="s">
        <v>8</v>
      </c>
      <c r="G3064" s="95" t="s">
        <v>396</v>
      </c>
      <c r="H3064" s="95" t="s">
        <v>397</v>
      </c>
    </row>
    <row r="3065" spans="1:8" ht="15.75">
      <c r="A3065" s="92"/>
      <c r="B3065" s="92"/>
      <c r="C3065" s="92"/>
      <c r="D3065" s="92"/>
      <c r="E3065" s="92"/>
      <c r="F3065" s="92"/>
      <c r="G3065" s="92"/>
      <c r="H3065" s="92"/>
    </row>
    <row r="3066" spans="1:8" ht="15.75">
      <c r="A3066" s="96">
        <v>1</v>
      </c>
      <c r="B3066" s="97">
        <v>42064</v>
      </c>
      <c r="C3066" s="92">
        <v>285</v>
      </c>
      <c r="D3066" s="113">
        <v>21345</v>
      </c>
      <c r="E3066" s="92"/>
      <c r="F3066" s="92"/>
      <c r="G3066" s="92">
        <v>675</v>
      </c>
      <c r="H3066" s="92"/>
    </row>
    <row r="3067" spans="1:8" ht="15.75">
      <c r="A3067" s="96"/>
      <c r="B3067" s="92"/>
      <c r="C3067" s="81"/>
      <c r="D3067" s="81"/>
      <c r="E3067" s="92"/>
      <c r="F3067" s="92"/>
      <c r="G3067" s="92"/>
      <c r="H3067" s="92"/>
    </row>
    <row r="3068" spans="1:8" ht="15.75">
      <c r="A3068" s="96">
        <v>2</v>
      </c>
      <c r="B3068" s="97">
        <v>42095</v>
      </c>
      <c r="C3068" s="92">
        <v>285</v>
      </c>
      <c r="D3068" s="113">
        <v>21345</v>
      </c>
      <c r="E3068" s="92"/>
      <c r="F3068" s="92"/>
      <c r="G3068" s="92">
        <v>675</v>
      </c>
      <c r="H3068" s="92"/>
    </row>
    <row r="3069" spans="1:8" ht="15.75">
      <c r="A3069" s="96"/>
      <c r="B3069" s="92"/>
      <c r="C3069" s="92"/>
      <c r="D3069" s="92"/>
      <c r="E3069" s="92"/>
      <c r="F3069" s="92"/>
      <c r="G3069" s="92"/>
      <c r="H3069" s="92"/>
    </row>
    <row r="3070" spans="1:8" ht="15.75">
      <c r="A3070" s="96">
        <v>3</v>
      </c>
      <c r="B3070" s="97">
        <v>42125</v>
      </c>
      <c r="C3070" s="92">
        <v>285</v>
      </c>
      <c r="D3070" s="113">
        <v>21345</v>
      </c>
      <c r="E3070" s="92"/>
      <c r="F3070" s="92"/>
      <c r="G3070" s="92">
        <v>675</v>
      </c>
      <c r="H3070" s="92"/>
    </row>
    <row r="3071" spans="1:8" ht="15.75">
      <c r="A3071" s="96"/>
      <c r="B3071" s="92"/>
      <c r="C3071" s="81"/>
      <c r="D3071" s="81"/>
      <c r="E3071" s="92"/>
      <c r="F3071" s="92"/>
      <c r="G3071" s="92"/>
      <c r="H3071" s="92"/>
    </row>
    <row r="3072" spans="1:8" ht="15.75">
      <c r="A3072" s="96">
        <v>4</v>
      </c>
      <c r="B3072" s="97">
        <v>42156</v>
      </c>
      <c r="C3072" s="92">
        <v>285</v>
      </c>
      <c r="D3072" s="113">
        <v>22088</v>
      </c>
      <c r="E3072" s="92"/>
      <c r="F3072" s="92"/>
      <c r="G3072" s="92">
        <v>675</v>
      </c>
      <c r="H3072" s="92"/>
    </row>
    <row r="3073" spans="1:8" ht="15.75">
      <c r="A3073" s="96"/>
      <c r="B3073" s="92"/>
      <c r="C3073" s="92"/>
      <c r="D3073" s="92"/>
      <c r="E3073" s="92"/>
      <c r="F3073" s="92"/>
      <c r="G3073" s="92"/>
      <c r="H3073" s="92"/>
    </row>
    <row r="3074" spans="1:8" ht="15.75">
      <c r="A3074" s="96">
        <v>5</v>
      </c>
      <c r="B3074" s="97">
        <v>42186</v>
      </c>
      <c r="C3074" s="92">
        <v>285</v>
      </c>
      <c r="D3074" s="113">
        <v>22088</v>
      </c>
      <c r="E3074" s="92"/>
      <c r="F3074" s="92"/>
      <c r="G3074" s="92">
        <v>675</v>
      </c>
      <c r="H3074" s="92">
        <v>1050</v>
      </c>
    </row>
    <row r="3075" spans="1:8" ht="15.75">
      <c r="A3075" s="96"/>
      <c r="B3075" s="92"/>
      <c r="C3075" s="81"/>
      <c r="D3075" s="81"/>
      <c r="E3075" s="92"/>
      <c r="F3075" s="92"/>
      <c r="G3075" s="92"/>
      <c r="H3075" s="92"/>
    </row>
    <row r="3076" spans="1:8" ht="15.75">
      <c r="A3076" s="96">
        <v>6</v>
      </c>
      <c r="B3076" s="97">
        <v>42217</v>
      </c>
      <c r="C3076" s="92">
        <v>285</v>
      </c>
      <c r="D3076" s="113">
        <v>22088</v>
      </c>
      <c r="E3076" s="92"/>
      <c r="F3076" s="92"/>
      <c r="G3076" s="92">
        <v>675</v>
      </c>
      <c r="H3076" s="92"/>
    </row>
    <row r="3077" spans="1:8" ht="15.75">
      <c r="A3077" s="96"/>
      <c r="B3077" s="92"/>
      <c r="C3077" s="92"/>
      <c r="D3077" s="92"/>
      <c r="E3077" s="92"/>
      <c r="F3077" s="92"/>
      <c r="G3077" s="92"/>
      <c r="H3077" s="92"/>
    </row>
    <row r="3078" spans="1:8" ht="15.75">
      <c r="A3078" s="96">
        <v>7</v>
      </c>
      <c r="B3078" s="97">
        <v>42248</v>
      </c>
      <c r="C3078" s="92">
        <v>830</v>
      </c>
      <c r="D3078" s="113">
        <v>33840</v>
      </c>
      <c r="E3078" s="92"/>
      <c r="F3078" s="92"/>
      <c r="G3078" s="92">
        <v>1546</v>
      </c>
      <c r="H3078" s="92"/>
    </row>
    <row r="3079" spans="1:8" ht="15.75">
      <c r="A3079" s="96"/>
      <c r="B3079" s="92"/>
      <c r="C3079" s="81"/>
      <c r="D3079" s="81"/>
      <c r="E3079" s="92"/>
      <c r="F3079" s="92"/>
      <c r="G3079" s="92"/>
      <c r="H3079" s="92"/>
    </row>
    <row r="3080" spans="1:8" ht="15.75">
      <c r="A3080" s="96">
        <v>8</v>
      </c>
      <c r="B3080" s="97">
        <v>42278</v>
      </c>
      <c r="C3080" s="92">
        <v>830</v>
      </c>
      <c r="D3080" s="113">
        <v>33840</v>
      </c>
      <c r="E3080" s="92"/>
      <c r="F3080" s="92"/>
      <c r="G3080" s="92">
        <v>1546</v>
      </c>
      <c r="H3080" s="92"/>
    </row>
    <row r="3081" spans="1:8" ht="15.75">
      <c r="A3081" s="96"/>
      <c r="B3081" s="92"/>
      <c r="C3081" s="92"/>
      <c r="D3081" s="92"/>
      <c r="E3081" s="92"/>
      <c r="F3081" s="92"/>
      <c r="G3081" s="92"/>
      <c r="H3081" s="92"/>
    </row>
    <row r="3082" spans="1:8" ht="15.75">
      <c r="A3082" s="96">
        <v>9</v>
      </c>
      <c r="B3082" s="97">
        <v>42309</v>
      </c>
      <c r="C3082" s="92"/>
      <c r="D3082" s="113"/>
      <c r="E3082" s="92"/>
      <c r="F3082" s="92"/>
      <c r="G3082" s="92"/>
      <c r="H3082" s="92"/>
    </row>
    <row r="3083" spans="1:8" ht="15.75">
      <c r="A3083" s="96"/>
      <c r="B3083" s="92"/>
      <c r="C3083" s="81"/>
      <c r="D3083" s="81"/>
      <c r="E3083" s="92"/>
      <c r="F3083" s="92"/>
      <c r="G3083" s="92"/>
      <c r="H3083" s="92"/>
    </row>
    <row r="3084" spans="1:8" ht="15.75">
      <c r="A3084" s="96">
        <v>10</v>
      </c>
      <c r="B3084" s="97">
        <v>42339</v>
      </c>
      <c r="C3084" s="92"/>
      <c r="D3084" s="113"/>
      <c r="E3084" s="92"/>
      <c r="F3084" s="92"/>
      <c r="G3084" s="92"/>
      <c r="H3084" s="92"/>
    </row>
    <row r="3085" spans="1:8" ht="15.75">
      <c r="A3085" s="96"/>
      <c r="B3085" s="92"/>
      <c r="C3085" s="92"/>
      <c r="D3085" s="92"/>
      <c r="E3085" s="92"/>
      <c r="F3085" s="92"/>
      <c r="G3085" s="92"/>
      <c r="H3085" s="92"/>
    </row>
    <row r="3086" spans="1:8" ht="15.75">
      <c r="A3086" s="96">
        <v>11</v>
      </c>
      <c r="B3086" s="97">
        <v>42370</v>
      </c>
      <c r="C3086" s="92"/>
      <c r="D3086" s="92"/>
      <c r="E3086" s="92"/>
      <c r="F3086" s="92"/>
      <c r="G3086" s="92"/>
      <c r="H3086" s="92"/>
    </row>
    <row r="3087" spans="1:8" ht="15.75">
      <c r="A3087" s="96"/>
      <c r="B3087" s="92"/>
      <c r="C3087" s="81"/>
      <c r="D3087" s="92"/>
      <c r="E3087" s="92"/>
      <c r="F3087" s="92"/>
      <c r="G3087" s="92"/>
      <c r="H3087" s="92"/>
    </row>
    <row r="3088" spans="1:8" ht="15.75">
      <c r="A3088" s="96">
        <v>12</v>
      </c>
      <c r="B3088" s="97">
        <v>42401</v>
      </c>
      <c r="C3088" s="92"/>
      <c r="D3088" s="92"/>
      <c r="E3088" s="92"/>
      <c r="F3088" s="92"/>
      <c r="G3088" s="92"/>
      <c r="H3088" s="92"/>
    </row>
    <row r="3089" spans="1:8" ht="15.75">
      <c r="A3089" s="96"/>
      <c r="B3089" s="92"/>
      <c r="C3089" s="92"/>
      <c r="D3089" s="92"/>
      <c r="E3089" s="92"/>
      <c r="F3089" s="92"/>
      <c r="G3089" s="92"/>
      <c r="H3089" s="92"/>
    </row>
    <row r="3090" spans="1:8" ht="15.75">
      <c r="A3090" s="96"/>
      <c r="B3090" s="98" t="s">
        <v>107</v>
      </c>
      <c r="C3090" s="98">
        <v>3370</v>
      </c>
      <c r="D3090" s="98">
        <v>197979</v>
      </c>
      <c r="E3090" s="98"/>
      <c r="F3090" s="98"/>
      <c r="G3090" s="98">
        <v>7142</v>
      </c>
      <c r="H3090" s="98">
        <v>1050</v>
      </c>
    </row>
    <row r="3091" spans="1:8" ht="15.75">
      <c r="A3091" s="96"/>
      <c r="B3091" s="98"/>
      <c r="C3091" s="92"/>
      <c r="D3091" s="92"/>
      <c r="E3091" s="92"/>
      <c r="F3091" s="92"/>
      <c r="G3091" s="92"/>
      <c r="H3091" s="92"/>
    </row>
    <row r="3092" spans="1:8" ht="25.5">
      <c r="A3092" s="96"/>
      <c r="B3092" s="99" t="s">
        <v>470</v>
      </c>
      <c r="C3092" s="92"/>
      <c r="D3092" s="92"/>
      <c r="E3092" s="92"/>
      <c r="F3092" s="92"/>
      <c r="G3092" s="92"/>
      <c r="H3092" s="92"/>
    </row>
    <row r="3093" spans="1:8" ht="15.75">
      <c r="A3093" s="96"/>
      <c r="B3093" s="100" t="s">
        <v>436</v>
      </c>
      <c r="C3093" s="92"/>
      <c r="D3093" s="92">
        <v>3454</v>
      </c>
      <c r="E3093" s="92"/>
      <c r="F3093" s="92"/>
      <c r="G3093" s="92">
        <v>1727</v>
      </c>
      <c r="H3093" s="92"/>
    </row>
    <row r="3094" spans="1:8" ht="15.75">
      <c r="A3094" s="96"/>
      <c r="B3094" s="100" t="s">
        <v>107</v>
      </c>
      <c r="C3094" s="92"/>
      <c r="D3094" s="98">
        <v>3454</v>
      </c>
      <c r="E3094" s="98"/>
      <c r="F3094" s="98"/>
      <c r="G3094" s="98">
        <v>1727</v>
      </c>
      <c r="H3094" s="98"/>
    </row>
    <row r="3095" spans="1:8" ht="31.5">
      <c r="A3095" s="96"/>
      <c r="B3095" s="101" t="s">
        <v>143</v>
      </c>
      <c r="C3095" s="98">
        <v>3370</v>
      </c>
      <c r="D3095" s="98">
        <v>201433</v>
      </c>
      <c r="E3095" s="118"/>
      <c r="F3095" s="98"/>
      <c r="G3095" s="98">
        <v>8869</v>
      </c>
      <c r="H3095" s="98">
        <v>1050</v>
      </c>
    </row>
    <row r="3105" spans="1:8" ht="18.75">
      <c r="A3105" s="93" t="s">
        <v>481</v>
      </c>
    </row>
    <row r="3106" spans="1:8" ht="15.75">
      <c r="A3106" s="94"/>
    </row>
    <row r="3107" spans="1:8" ht="31.5">
      <c r="A3107" s="95" t="s">
        <v>393</v>
      </c>
      <c r="B3107" s="95" t="s">
        <v>394</v>
      </c>
      <c r="C3107" s="95" t="s">
        <v>5</v>
      </c>
      <c r="D3107" s="95" t="s">
        <v>395</v>
      </c>
      <c r="E3107" s="95" t="s">
        <v>7</v>
      </c>
      <c r="F3107" s="95" t="s">
        <v>8</v>
      </c>
      <c r="G3107" s="95" t="s">
        <v>396</v>
      </c>
      <c r="H3107" s="95" t="s">
        <v>397</v>
      </c>
    </row>
    <row r="3108" spans="1:8" ht="15.75">
      <c r="A3108" s="92"/>
      <c r="B3108" s="92"/>
      <c r="C3108" s="92"/>
      <c r="D3108" s="92"/>
      <c r="E3108" s="92"/>
      <c r="F3108" s="92"/>
      <c r="G3108" s="92"/>
      <c r="H3108" s="92"/>
    </row>
    <row r="3109" spans="1:8" ht="15.75">
      <c r="A3109" s="96">
        <v>1</v>
      </c>
      <c r="B3109" s="97">
        <v>42430</v>
      </c>
      <c r="C3109" s="92">
        <v>580</v>
      </c>
      <c r="D3109" s="113">
        <v>22210</v>
      </c>
      <c r="E3109" s="92"/>
      <c r="F3109" s="92"/>
      <c r="G3109" s="92">
        <v>3936</v>
      </c>
      <c r="H3109" s="92"/>
    </row>
    <row r="3110" spans="1:8" ht="15.75">
      <c r="A3110" s="96"/>
      <c r="B3110" s="92"/>
      <c r="C3110" s="81"/>
      <c r="D3110" s="81"/>
      <c r="E3110" s="92"/>
      <c r="F3110" s="92"/>
      <c r="G3110" s="92"/>
      <c r="H3110" s="92"/>
    </row>
    <row r="3111" spans="1:8" ht="15.75">
      <c r="A3111" s="96">
        <v>2</v>
      </c>
      <c r="B3111" s="97">
        <v>42461</v>
      </c>
      <c r="C3111" s="92">
        <v>580</v>
      </c>
      <c r="D3111" s="113">
        <v>22210</v>
      </c>
      <c r="E3111" s="92"/>
      <c r="F3111" s="92"/>
      <c r="G3111" s="92">
        <v>3936</v>
      </c>
      <c r="H3111" s="92"/>
    </row>
    <row r="3112" spans="1:8" ht="15.75">
      <c r="A3112" s="96"/>
      <c r="B3112" s="92"/>
      <c r="C3112" s="92"/>
      <c r="D3112" s="92"/>
      <c r="E3112" s="92"/>
      <c r="F3112" s="92"/>
      <c r="G3112" s="92"/>
      <c r="H3112" s="92"/>
    </row>
    <row r="3113" spans="1:8" ht="15.75">
      <c r="A3113" s="96">
        <v>3</v>
      </c>
      <c r="B3113" s="97">
        <v>42491</v>
      </c>
      <c r="C3113" s="92">
        <v>580</v>
      </c>
      <c r="D3113" s="113">
        <v>22210</v>
      </c>
      <c r="E3113" s="92"/>
      <c r="F3113" s="92"/>
      <c r="G3113" s="92">
        <v>3936</v>
      </c>
      <c r="H3113" s="92"/>
    </row>
    <row r="3114" spans="1:8" ht="15.75">
      <c r="A3114" s="96"/>
      <c r="B3114" s="92"/>
      <c r="C3114" s="81"/>
      <c r="D3114" s="81"/>
      <c r="E3114" s="92"/>
      <c r="F3114" s="92"/>
      <c r="G3114" s="92"/>
      <c r="H3114" s="92"/>
    </row>
    <row r="3115" spans="1:8" ht="15.75">
      <c r="A3115" s="96">
        <v>4</v>
      </c>
      <c r="B3115" s="97">
        <v>42522</v>
      </c>
      <c r="C3115" s="92">
        <v>580</v>
      </c>
      <c r="D3115" s="113">
        <v>22800</v>
      </c>
      <c r="E3115" s="92"/>
      <c r="F3115" s="92"/>
      <c r="G3115" s="92">
        <v>3936</v>
      </c>
      <c r="H3115" s="92"/>
    </row>
    <row r="3116" spans="1:8" ht="15.75">
      <c r="A3116" s="96"/>
      <c r="B3116" s="92"/>
      <c r="C3116" s="92"/>
      <c r="D3116" s="92"/>
      <c r="E3116" s="92"/>
      <c r="F3116" s="92"/>
      <c r="G3116" s="92"/>
      <c r="H3116" s="92"/>
    </row>
    <row r="3117" spans="1:8" ht="15.75">
      <c r="A3117" s="96">
        <v>5</v>
      </c>
      <c r="B3117" s="97">
        <v>42552</v>
      </c>
      <c r="C3117" s="92">
        <v>580</v>
      </c>
      <c r="D3117" s="113">
        <v>23475</v>
      </c>
      <c r="E3117" s="92"/>
      <c r="F3117" s="92"/>
      <c r="G3117" s="92">
        <v>4056</v>
      </c>
      <c r="H3117" s="92">
        <v>600</v>
      </c>
    </row>
    <row r="3118" spans="1:8" ht="15.75">
      <c r="A3118" s="96"/>
      <c r="B3118" s="92"/>
      <c r="C3118" s="81"/>
      <c r="D3118" s="92"/>
      <c r="E3118" s="92"/>
      <c r="F3118" s="92"/>
      <c r="G3118" s="92"/>
      <c r="H3118" s="92"/>
    </row>
    <row r="3119" spans="1:8" ht="15.75">
      <c r="A3119" s="96">
        <v>6</v>
      </c>
      <c r="B3119" s="97">
        <v>42583</v>
      </c>
      <c r="C3119" s="92">
        <v>700</v>
      </c>
      <c r="D3119" s="113">
        <v>23595</v>
      </c>
      <c r="E3119" s="92"/>
      <c r="F3119" s="92"/>
      <c r="G3119" s="92">
        <v>4056</v>
      </c>
      <c r="H3119" s="92"/>
    </row>
    <row r="3120" spans="1:8" ht="15.75">
      <c r="A3120" s="96"/>
      <c r="B3120" s="92"/>
      <c r="C3120" s="92"/>
      <c r="D3120" s="92"/>
      <c r="E3120" s="92"/>
      <c r="F3120" s="92"/>
      <c r="G3120" s="92"/>
      <c r="H3120" s="92"/>
    </row>
    <row r="3121" spans="1:8" ht="15.75">
      <c r="A3121" s="96">
        <v>7</v>
      </c>
      <c r="B3121" s="97">
        <v>42614</v>
      </c>
      <c r="C3121" s="92">
        <v>700</v>
      </c>
      <c r="D3121" s="113">
        <v>23595</v>
      </c>
      <c r="E3121" s="92"/>
      <c r="F3121" s="92"/>
      <c r="G3121" s="92">
        <v>4056</v>
      </c>
      <c r="H3121" s="92"/>
    </row>
    <row r="3122" spans="1:8" ht="15.75">
      <c r="A3122" s="96"/>
      <c r="B3122" s="92"/>
      <c r="C3122" s="81"/>
      <c r="D3122" s="92"/>
      <c r="E3122" s="92"/>
      <c r="F3122" s="92"/>
      <c r="G3122" s="92"/>
      <c r="H3122" s="92"/>
    </row>
    <row r="3123" spans="1:8" ht="15.75">
      <c r="A3123" s="96">
        <v>8</v>
      </c>
      <c r="B3123" s="97">
        <v>42644</v>
      </c>
      <c r="C3123" s="92">
        <v>700</v>
      </c>
      <c r="D3123" s="113">
        <v>23595</v>
      </c>
      <c r="E3123" s="92"/>
      <c r="F3123" s="92"/>
      <c r="G3123" s="92">
        <v>4056</v>
      </c>
      <c r="H3123" s="92"/>
    </row>
    <row r="3124" spans="1:8" ht="15.75">
      <c r="A3124" s="96"/>
      <c r="B3124" s="92"/>
      <c r="C3124" s="92"/>
      <c r="D3124" s="92"/>
      <c r="E3124" s="92"/>
      <c r="F3124" s="92"/>
      <c r="G3124" s="92"/>
      <c r="H3124" s="92"/>
    </row>
    <row r="3125" spans="1:8" ht="15.75">
      <c r="A3125" s="96">
        <v>9</v>
      </c>
      <c r="B3125" s="97">
        <v>42675</v>
      </c>
      <c r="C3125" s="92">
        <v>700</v>
      </c>
      <c r="D3125" s="113">
        <v>23595</v>
      </c>
      <c r="E3125" s="92"/>
      <c r="F3125" s="92"/>
      <c r="G3125" s="92">
        <v>4056</v>
      </c>
      <c r="H3125" s="92"/>
    </row>
    <row r="3126" spans="1:8" ht="15.75">
      <c r="A3126" s="96"/>
      <c r="B3126" s="92"/>
      <c r="C3126" s="81"/>
      <c r="D3126" s="92"/>
      <c r="E3126" s="92"/>
      <c r="F3126" s="92"/>
      <c r="G3126" s="92"/>
      <c r="H3126" s="92"/>
    </row>
    <row r="3127" spans="1:8" ht="15.75">
      <c r="A3127" s="96">
        <v>10</v>
      </c>
      <c r="B3127" s="97">
        <v>42705</v>
      </c>
      <c r="C3127" s="92">
        <v>700</v>
      </c>
      <c r="D3127" s="113">
        <v>23595</v>
      </c>
      <c r="E3127" s="92"/>
      <c r="F3127" s="92"/>
      <c r="G3127" s="92">
        <v>4056</v>
      </c>
      <c r="H3127" s="92"/>
    </row>
    <row r="3128" spans="1:8" ht="15.75">
      <c r="A3128" s="96"/>
      <c r="B3128" s="92"/>
      <c r="C3128" s="92"/>
      <c r="D3128" s="92"/>
      <c r="E3128" s="92"/>
      <c r="F3128" s="92"/>
      <c r="G3128" s="92"/>
      <c r="H3128" s="92"/>
    </row>
    <row r="3129" spans="1:8" ht="15.75">
      <c r="A3129" s="96">
        <v>11</v>
      </c>
      <c r="B3129" s="97">
        <v>42736</v>
      </c>
      <c r="C3129" s="92">
        <v>700</v>
      </c>
      <c r="D3129" s="92">
        <v>24305</v>
      </c>
      <c r="E3129" s="92"/>
      <c r="F3129" s="92"/>
      <c r="G3129" s="92">
        <v>4500</v>
      </c>
      <c r="H3129" s="92">
        <v>600</v>
      </c>
    </row>
    <row r="3130" spans="1:8" ht="15.75">
      <c r="A3130" s="96"/>
      <c r="B3130" s="92"/>
      <c r="C3130" s="81"/>
      <c r="D3130" s="92"/>
      <c r="E3130" s="92"/>
      <c r="F3130" s="92"/>
      <c r="G3130" s="92"/>
      <c r="H3130" s="92"/>
    </row>
    <row r="3131" spans="1:8" ht="15.75">
      <c r="A3131" s="96">
        <v>12</v>
      </c>
      <c r="B3131" s="97">
        <v>42767</v>
      </c>
      <c r="C3131" s="92">
        <v>700</v>
      </c>
      <c r="D3131" s="92">
        <v>24305</v>
      </c>
      <c r="E3131" s="92"/>
      <c r="F3131" s="92"/>
      <c r="G3131" s="92">
        <v>4500</v>
      </c>
      <c r="H3131" s="92"/>
    </row>
    <row r="3132" spans="1:8" ht="15.75">
      <c r="A3132" s="96"/>
      <c r="B3132" s="92"/>
      <c r="C3132" s="92"/>
      <c r="D3132" s="92"/>
      <c r="E3132" s="92"/>
      <c r="F3132" s="92"/>
      <c r="G3132" s="92"/>
      <c r="H3132" s="92"/>
    </row>
    <row r="3133" spans="1:8" ht="15.75">
      <c r="A3133" s="96"/>
      <c r="B3133" s="98" t="s">
        <v>107</v>
      </c>
      <c r="C3133" s="98">
        <v>7800</v>
      </c>
      <c r="D3133" s="98">
        <v>279490</v>
      </c>
      <c r="E3133" s="98">
        <v>0</v>
      </c>
      <c r="F3133" s="98"/>
      <c r="G3133" s="98">
        <v>49080</v>
      </c>
      <c r="H3133" s="98">
        <v>1200</v>
      </c>
    </row>
    <row r="3134" spans="1:8" ht="15.75">
      <c r="A3134" s="96"/>
      <c r="B3134" s="98"/>
      <c r="C3134" s="92"/>
      <c r="D3134" s="92"/>
      <c r="E3134" s="92"/>
      <c r="F3134" s="92"/>
      <c r="G3134" s="92"/>
      <c r="H3134" s="92"/>
    </row>
    <row r="3135" spans="1:8" ht="25.5">
      <c r="A3135" s="96"/>
      <c r="B3135" s="99" t="s">
        <v>470</v>
      </c>
      <c r="C3135" s="92"/>
      <c r="D3135" s="92"/>
      <c r="E3135" s="92"/>
      <c r="F3135" s="92"/>
      <c r="G3135" s="92"/>
      <c r="H3135" s="92"/>
    </row>
    <row r="3136" spans="1:8" ht="15.75">
      <c r="A3136" s="96"/>
      <c r="B3136" s="100" t="s">
        <v>436</v>
      </c>
      <c r="C3136" s="92"/>
      <c r="D3136" s="92">
        <v>6908</v>
      </c>
      <c r="E3136" s="92"/>
      <c r="F3136" s="92"/>
      <c r="G3136" s="92">
        <v>5181</v>
      </c>
      <c r="H3136" s="92"/>
    </row>
    <row r="3137" spans="1:8" ht="15.75">
      <c r="A3137" s="96"/>
      <c r="B3137" s="100" t="s">
        <v>107</v>
      </c>
      <c r="C3137" s="92"/>
      <c r="D3137" s="98">
        <v>6908</v>
      </c>
      <c r="E3137" s="98"/>
      <c r="F3137" s="98"/>
      <c r="G3137" s="98">
        <v>5181</v>
      </c>
      <c r="H3137" s="98"/>
    </row>
    <row r="3138" spans="1:8" ht="31.5">
      <c r="A3138" s="96"/>
      <c r="B3138" s="101" t="s">
        <v>143</v>
      </c>
      <c r="C3138" s="98">
        <v>7800</v>
      </c>
      <c r="D3138" s="98">
        <v>286398</v>
      </c>
      <c r="E3138" s="118">
        <v>0</v>
      </c>
      <c r="F3138" s="98"/>
      <c r="G3138" s="98">
        <v>54261</v>
      </c>
      <c r="H3138" s="98">
        <v>1200</v>
      </c>
    </row>
    <row r="3146" spans="1:8" ht="18.75">
      <c r="A3146" s="93" t="s">
        <v>490</v>
      </c>
    </row>
    <row r="3147" spans="1:8" ht="15.75">
      <c r="A3147" s="94"/>
    </row>
    <row r="3148" spans="1:8" ht="31.5">
      <c r="A3148" s="95" t="s">
        <v>393</v>
      </c>
      <c r="B3148" s="95" t="s">
        <v>394</v>
      </c>
      <c r="C3148" s="95" t="s">
        <v>5</v>
      </c>
      <c r="D3148" s="95" t="s">
        <v>395</v>
      </c>
      <c r="E3148" s="95" t="s">
        <v>7</v>
      </c>
      <c r="F3148" s="95" t="s">
        <v>8</v>
      </c>
      <c r="G3148" s="95" t="s">
        <v>396</v>
      </c>
      <c r="H3148" s="95" t="s">
        <v>397</v>
      </c>
    </row>
    <row r="3149" spans="1:8" ht="15.75">
      <c r="A3149" s="92"/>
      <c r="B3149" s="92"/>
      <c r="C3149" s="92"/>
      <c r="D3149" s="92"/>
      <c r="E3149" s="92"/>
      <c r="F3149" s="92"/>
      <c r="G3149" s="92"/>
      <c r="H3149" s="92"/>
    </row>
    <row r="3150" spans="1:8" ht="15.75">
      <c r="A3150" s="96">
        <v>1</v>
      </c>
      <c r="B3150" s="97">
        <v>42430</v>
      </c>
      <c r="C3150" s="92">
        <v>735</v>
      </c>
      <c r="D3150" s="113">
        <v>26241</v>
      </c>
      <c r="E3150" s="96">
        <v>362</v>
      </c>
      <c r="F3150" s="92"/>
      <c r="G3150" s="92">
        <v>2322</v>
      </c>
      <c r="H3150" s="92"/>
    </row>
    <row r="3151" spans="1:8" ht="15.75">
      <c r="A3151" s="96"/>
      <c r="B3151" s="92"/>
      <c r="C3151" s="81"/>
      <c r="D3151" s="81"/>
      <c r="E3151" s="96"/>
      <c r="F3151" s="92"/>
      <c r="G3151" s="92"/>
      <c r="H3151" s="92"/>
    </row>
    <row r="3152" spans="1:8" ht="15.75">
      <c r="A3152" s="96">
        <v>2</v>
      </c>
      <c r="B3152" s="97">
        <v>42461</v>
      </c>
      <c r="C3152" s="92">
        <v>735</v>
      </c>
      <c r="D3152" s="113">
        <v>26241</v>
      </c>
      <c r="E3152" s="96">
        <v>362</v>
      </c>
      <c r="F3152" s="92"/>
      <c r="G3152" s="92">
        <v>2322</v>
      </c>
      <c r="H3152" s="92"/>
    </row>
    <row r="3153" spans="1:8" ht="15.75">
      <c r="A3153" s="96"/>
      <c r="B3153" s="92"/>
      <c r="C3153" s="92"/>
      <c r="D3153" s="92"/>
      <c r="E3153" s="96"/>
      <c r="F3153" s="92"/>
      <c r="G3153" s="92"/>
      <c r="H3153" s="92"/>
    </row>
    <row r="3154" spans="1:8" ht="15.75">
      <c r="A3154" s="96">
        <v>3</v>
      </c>
      <c r="B3154" s="97">
        <v>42491</v>
      </c>
      <c r="C3154" s="92">
        <v>735</v>
      </c>
      <c r="D3154" s="113">
        <v>26241</v>
      </c>
      <c r="E3154" s="96">
        <v>362</v>
      </c>
      <c r="F3154" s="92"/>
      <c r="G3154" s="92">
        <v>2322</v>
      </c>
      <c r="H3154" s="92"/>
    </row>
    <row r="3155" spans="1:8" ht="15.75">
      <c r="A3155" s="96"/>
      <c r="B3155" s="92"/>
      <c r="C3155" s="81"/>
      <c r="D3155" s="81"/>
      <c r="E3155" s="96"/>
      <c r="F3155" s="92"/>
      <c r="G3155" s="92"/>
      <c r="H3155" s="92"/>
    </row>
    <row r="3156" spans="1:8" ht="15.75">
      <c r="A3156" s="96">
        <v>4</v>
      </c>
      <c r="B3156" s="97">
        <v>42522</v>
      </c>
      <c r="C3156" s="92">
        <v>735</v>
      </c>
      <c r="D3156" s="113">
        <v>26938</v>
      </c>
      <c r="E3156" s="96">
        <v>362</v>
      </c>
      <c r="F3156" s="92"/>
      <c r="G3156" s="92">
        <v>2322</v>
      </c>
      <c r="H3156" s="92"/>
    </row>
    <row r="3157" spans="1:8" ht="15.75">
      <c r="A3157" s="96"/>
      <c r="B3157" s="92"/>
      <c r="C3157" s="92"/>
      <c r="D3157" s="92"/>
      <c r="E3157" s="96"/>
      <c r="F3157" s="92"/>
      <c r="G3157" s="92"/>
      <c r="H3157" s="92"/>
    </row>
    <row r="3158" spans="1:8" ht="15.75">
      <c r="A3158" s="96">
        <v>5</v>
      </c>
      <c r="B3158" s="97">
        <v>42552</v>
      </c>
      <c r="C3158" s="92">
        <v>735</v>
      </c>
      <c r="D3158" s="113">
        <v>27725</v>
      </c>
      <c r="E3158" s="96">
        <v>362</v>
      </c>
      <c r="F3158" s="92"/>
      <c r="G3158" s="92">
        <v>2392</v>
      </c>
      <c r="H3158" s="92">
        <v>600</v>
      </c>
    </row>
    <row r="3159" spans="1:8" ht="15.75">
      <c r="A3159" s="96"/>
      <c r="B3159" s="92"/>
      <c r="C3159" s="81"/>
      <c r="D3159" s="92"/>
      <c r="E3159" s="96"/>
      <c r="F3159" s="92"/>
      <c r="G3159" s="92"/>
      <c r="H3159" s="92"/>
    </row>
    <row r="3160" spans="1:8" ht="15.75">
      <c r="A3160" s="96">
        <v>6</v>
      </c>
      <c r="B3160" s="97">
        <v>42583</v>
      </c>
      <c r="C3160" s="92">
        <v>890</v>
      </c>
      <c r="D3160" s="113">
        <v>27880</v>
      </c>
      <c r="E3160" s="96">
        <v>362</v>
      </c>
      <c r="F3160" s="92"/>
      <c r="G3160" s="92">
        <v>2392</v>
      </c>
      <c r="H3160" s="92"/>
    </row>
    <row r="3161" spans="1:8" ht="15.75">
      <c r="A3161" s="96"/>
      <c r="B3161" s="92"/>
      <c r="C3161" s="92"/>
      <c r="D3161" s="92"/>
      <c r="E3161" s="96"/>
      <c r="F3161" s="92"/>
      <c r="G3161" s="92"/>
      <c r="H3161" s="92"/>
    </row>
    <row r="3162" spans="1:8" ht="15.75">
      <c r="A3162" s="96">
        <v>7</v>
      </c>
      <c r="B3162" s="97">
        <v>42614</v>
      </c>
      <c r="C3162" s="92">
        <v>890</v>
      </c>
      <c r="D3162" s="113">
        <v>27880</v>
      </c>
      <c r="E3162" s="96">
        <v>362</v>
      </c>
      <c r="F3162" s="92"/>
      <c r="G3162" s="92">
        <v>2392</v>
      </c>
      <c r="H3162" s="92"/>
    </row>
    <row r="3163" spans="1:8" ht="15.75">
      <c r="A3163" s="96"/>
      <c r="B3163" s="92"/>
      <c r="C3163" s="81"/>
      <c r="D3163" s="92"/>
      <c r="E3163" s="96"/>
      <c r="F3163" s="92"/>
      <c r="G3163" s="92"/>
      <c r="H3163" s="92"/>
    </row>
    <row r="3164" spans="1:8" ht="15.75">
      <c r="A3164" s="96">
        <v>8</v>
      </c>
      <c r="B3164" s="97">
        <v>42644</v>
      </c>
      <c r="C3164" s="92">
        <v>890</v>
      </c>
      <c r="D3164" s="113">
        <v>27880</v>
      </c>
      <c r="E3164" s="96">
        <v>362</v>
      </c>
      <c r="F3164" s="92"/>
      <c r="G3164" s="92">
        <v>2392</v>
      </c>
      <c r="H3164" s="92"/>
    </row>
    <row r="3165" spans="1:8" ht="15.75">
      <c r="A3165" s="96"/>
      <c r="B3165" s="92"/>
      <c r="C3165" s="92"/>
      <c r="D3165" s="92"/>
      <c r="E3165" s="96"/>
      <c r="F3165" s="92"/>
      <c r="G3165" s="92"/>
      <c r="H3165" s="92"/>
    </row>
    <row r="3166" spans="1:8" ht="15.75">
      <c r="A3166" s="96">
        <v>9</v>
      </c>
      <c r="B3166" s="97">
        <v>42675</v>
      </c>
      <c r="C3166" s="92">
        <v>890</v>
      </c>
      <c r="D3166" s="113">
        <v>27880</v>
      </c>
      <c r="E3166" s="96">
        <v>362</v>
      </c>
      <c r="F3166" s="92"/>
      <c r="G3166" s="92">
        <v>2392</v>
      </c>
      <c r="H3166" s="92"/>
    </row>
    <row r="3167" spans="1:8" ht="15.75">
      <c r="A3167" s="96"/>
      <c r="B3167" s="92"/>
      <c r="C3167" s="81"/>
      <c r="D3167" s="92"/>
      <c r="E3167" s="96"/>
      <c r="F3167" s="92"/>
      <c r="G3167" s="92"/>
      <c r="H3167" s="92"/>
    </row>
    <row r="3168" spans="1:8" ht="15.75">
      <c r="A3168" s="96">
        <v>10</v>
      </c>
      <c r="B3168" s="97">
        <v>42705</v>
      </c>
      <c r="C3168" s="92">
        <v>890</v>
      </c>
      <c r="D3168" s="113">
        <v>27880</v>
      </c>
      <c r="E3168" s="96">
        <v>362</v>
      </c>
      <c r="F3168" s="92"/>
      <c r="G3168" s="92">
        <v>2392</v>
      </c>
      <c r="H3168" s="92"/>
    </row>
    <row r="3169" spans="1:8" ht="15.75">
      <c r="A3169" s="96"/>
      <c r="B3169" s="92"/>
      <c r="C3169" s="92"/>
      <c r="D3169" s="92"/>
      <c r="E3169" s="92"/>
      <c r="F3169" s="92"/>
      <c r="G3169" s="92"/>
      <c r="H3169" s="92"/>
    </row>
    <row r="3170" spans="1:8" ht="15.75">
      <c r="A3170" s="96">
        <v>11</v>
      </c>
      <c r="B3170" s="97">
        <v>42736</v>
      </c>
      <c r="C3170" s="92">
        <v>890</v>
      </c>
      <c r="D3170" s="92">
        <v>28717</v>
      </c>
      <c r="E3170" s="92"/>
      <c r="F3170" s="92"/>
      <c r="G3170" s="92">
        <v>2500</v>
      </c>
      <c r="H3170" s="92">
        <v>600</v>
      </c>
    </row>
    <row r="3171" spans="1:8" ht="15.75">
      <c r="A3171" s="96"/>
      <c r="B3171" s="92"/>
      <c r="C3171" s="81"/>
      <c r="D3171" s="92"/>
      <c r="E3171" s="92"/>
      <c r="F3171" s="92"/>
      <c r="G3171" s="92"/>
      <c r="H3171" s="92"/>
    </row>
    <row r="3172" spans="1:8" ht="15.75">
      <c r="A3172" s="96">
        <v>12</v>
      </c>
      <c r="B3172" s="97">
        <v>42767</v>
      </c>
      <c r="C3172" s="92">
        <v>890</v>
      </c>
      <c r="D3172" s="92">
        <v>28717</v>
      </c>
      <c r="E3172" s="92"/>
      <c r="F3172" s="92"/>
      <c r="G3172" s="92">
        <v>2500</v>
      </c>
      <c r="H3172" s="92"/>
    </row>
    <row r="3173" spans="1:8" ht="15.75">
      <c r="A3173" s="96"/>
      <c r="B3173" s="92"/>
      <c r="C3173" s="92"/>
      <c r="D3173" s="92"/>
      <c r="E3173" s="92"/>
      <c r="F3173" s="92"/>
      <c r="G3173" s="92"/>
      <c r="H3173" s="92"/>
    </row>
    <row r="3174" spans="1:8" ht="15.75">
      <c r="A3174" s="96"/>
      <c r="B3174" s="98" t="s">
        <v>107</v>
      </c>
      <c r="C3174" s="98">
        <v>9905</v>
      </c>
      <c r="D3174" s="98">
        <v>330220</v>
      </c>
      <c r="E3174" s="98">
        <v>3620</v>
      </c>
      <c r="F3174" s="98"/>
      <c r="G3174" s="98">
        <v>28640</v>
      </c>
      <c r="H3174" s="98">
        <v>1200</v>
      </c>
    </row>
    <row r="3175" spans="1:8" ht="15.75">
      <c r="A3175" s="96"/>
      <c r="B3175" s="98"/>
      <c r="C3175" s="92"/>
      <c r="D3175" s="92"/>
      <c r="E3175" s="92"/>
      <c r="F3175" s="92"/>
      <c r="G3175" s="92"/>
      <c r="H3175" s="92"/>
    </row>
    <row r="3176" spans="1:8" ht="25.5">
      <c r="A3176" s="96"/>
      <c r="B3176" s="99" t="s">
        <v>470</v>
      </c>
      <c r="C3176" s="92"/>
      <c r="D3176" s="92"/>
      <c r="E3176" s="92"/>
      <c r="F3176" s="92"/>
      <c r="G3176" s="92"/>
      <c r="H3176" s="92"/>
    </row>
    <row r="3177" spans="1:8" ht="15.75">
      <c r="A3177" s="96"/>
      <c r="B3177" s="100" t="s">
        <v>436</v>
      </c>
      <c r="C3177" s="92"/>
      <c r="D3177" s="92">
        <v>6908</v>
      </c>
      <c r="E3177" s="92"/>
      <c r="F3177" s="92"/>
      <c r="G3177" s="92">
        <v>5181</v>
      </c>
      <c r="H3177" s="92"/>
    </row>
    <row r="3178" spans="1:8" ht="15.75">
      <c r="A3178" s="96"/>
      <c r="B3178" s="100" t="s">
        <v>107</v>
      </c>
      <c r="C3178" s="92"/>
      <c r="D3178" s="98">
        <v>6908</v>
      </c>
      <c r="E3178" s="98"/>
      <c r="F3178" s="98"/>
      <c r="G3178" s="98">
        <v>5181</v>
      </c>
      <c r="H3178" s="98"/>
    </row>
    <row r="3179" spans="1:8" ht="31.5">
      <c r="A3179" s="96"/>
      <c r="B3179" s="101" t="s">
        <v>143</v>
      </c>
      <c r="C3179" s="98">
        <v>9905</v>
      </c>
      <c r="D3179" s="98">
        <v>337128</v>
      </c>
      <c r="E3179" s="118">
        <v>3620</v>
      </c>
      <c r="F3179" s="98"/>
      <c r="G3179" s="98">
        <v>33821</v>
      </c>
      <c r="H3179" s="98">
        <v>1200</v>
      </c>
    </row>
    <row r="3187" spans="1:8" ht="18.75">
      <c r="A3187" s="93" t="s">
        <v>480</v>
      </c>
    </row>
    <row r="3188" spans="1:8" ht="15.75">
      <c r="A3188" s="94"/>
    </row>
    <row r="3189" spans="1:8" ht="31.5">
      <c r="A3189" s="95" t="s">
        <v>393</v>
      </c>
      <c r="B3189" s="95" t="s">
        <v>394</v>
      </c>
      <c r="C3189" s="95" t="s">
        <v>5</v>
      </c>
      <c r="D3189" s="95" t="s">
        <v>395</v>
      </c>
      <c r="E3189" s="95" t="s">
        <v>7</v>
      </c>
      <c r="F3189" s="95" t="s">
        <v>8</v>
      </c>
      <c r="G3189" s="95" t="s">
        <v>476</v>
      </c>
      <c r="H3189" s="95" t="s">
        <v>397</v>
      </c>
    </row>
    <row r="3190" spans="1:8" ht="15.75">
      <c r="A3190" s="92"/>
      <c r="B3190" s="92"/>
      <c r="C3190" s="92"/>
      <c r="D3190" s="92"/>
      <c r="E3190" s="92"/>
      <c r="F3190" s="92"/>
      <c r="G3190" s="92"/>
      <c r="H3190" s="92"/>
    </row>
    <row r="3191" spans="1:8" ht="15.75">
      <c r="A3191" s="96">
        <v>1</v>
      </c>
      <c r="B3191" s="97">
        <v>42430</v>
      </c>
      <c r="C3191" s="92">
        <v>550</v>
      </c>
      <c r="D3191" s="113">
        <v>20091</v>
      </c>
      <c r="E3191" s="92"/>
      <c r="F3191" s="92"/>
      <c r="G3191" s="92"/>
      <c r="H3191" s="92"/>
    </row>
    <row r="3192" spans="1:8" ht="15.75">
      <c r="A3192" s="96"/>
      <c r="B3192" s="92"/>
      <c r="C3192" s="81"/>
      <c r="D3192" s="81"/>
      <c r="E3192" s="92"/>
      <c r="F3192" s="92"/>
      <c r="G3192" s="92"/>
      <c r="H3192" s="92"/>
    </row>
    <row r="3193" spans="1:8" ht="15.75">
      <c r="A3193" s="96">
        <v>2</v>
      </c>
      <c r="B3193" s="97">
        <v>42461</v>
      </c>
      <c r="C3193" s="92">
        <v>550</v>
      </c>
      <c r="D3193" s="113">
        <v>20091</v>
      </c>
      <c r="E3193" s="92"/>
      <c r="F3193" s="92"/>
      <c r="G3193" s="92"/>
      <c r="H3193" s="92"/>
    </row>
    <row r="3194" spans="1:8" ht="15.75">
      <c r="A3194" s="96"/>
      <c r="B3194" s="92"/>
      <c r="C3194" s="92"/>
      <c r="D3194" s="92"/>
      <c r="E3194" s="92"/>
      <c r="F3194" s="92"/>
      <c r="G3194" s="92"/>
      <c r="H3194" s="92"/>
    </row>
    <row r="3195" spans="1:8" ht="15.75">
      <c r="A3195" s="96">
        <v>3</v>
      </c>
      <c r="B3195" s="97">
        <v>42491</v>
      </c>
      <c r="C3195" s="92">
        <v>550</v>
      </c>
      <c r="D3195" s="113">
        <v>20091</v>
      </c>
      <c r="E3195" s="92"/>
      <c r="F3195" s="92"/>
      <c r="G3195" s="92"/>
      <c r="H3195" s="92"/>
    </row>
    <row r="3196" spans="1:8" ht="15.75">
      <c r="A3196" s="96"/>
      <c r="B3196" s="92"/>
      <c r="C3196" s="81"/>
      <c r="D3196" s="81"/>
      <c r="E3196" s="92"/>
      <c r="F3196" s="92"/>
      <c r="G3196" s="92"/>
      <c r="H3196" s="92"/>
    </row>
    <row r="3197" spans="1:8" ht="15.75">
      <c r="A3197" s="96">
        <v>4</v>
      </c>
      <c r="B3197" s="97">
        <v>42522</v>
      </c>
      <c r="C3197" s="92">
        <v>550</v>
      </c>
      <c r="D3197" s="113">
        <v>20625</v>
      </c>
      <c r="E3197" s="92"/>
      <c r="F3197" s="92"/>
      <c r="G3197" s="92"/>
      <c r="H3197" s="92"/>
    </row>
    <row r="3198" spans="1:8" ht="15.75">
      <c r="A3198" s="96"/>
      <c r="B3198" s="92"/>
      <c r="C3198" s="92"/>
      <c r="D3198" s="92"/>
      <c r="E3198" s="92"/>
      <c r="F3198" s="92"/>
      <c r="G3198" s="92"/>
      <c r="H3198" s="92"/>
    </row>
    <row r="3199" spans="1:8" ht="15.75">
      <c r="A3199" s="96">
        <v>5</v>
      </c>
      <c r="B3199" s="97">
        <v>42552</v>
      </c>
      <c r="C3199" s="92">
        <v>550</v>
      </c>
      <c r="D3199" s="113">
        <v>21233</v>
      </c>
      <c r="E3199" s="92"/>
      <c r="F3199" s="92"/>
      <c r="G3199" s="92"/>
      <c r="H3199" s="92">
        <v>600</v>
      </c>
    </row>
    <row r="3200" spans="1:8" ht="15.75">
      <c r="A3200" s="96"/>
      <c r="B3200" s="92"/>
      <c r="C3200" s="81"/>
      <c r="D3200" s="92"/>
      <c r="E3200" s="92"/>
      <c r="F3200" s="92"/>
      <c r="G3200" s="92"/>
      <c r="H3200" s="92"/>
    </row>
    <row r="3201" spans="1:8" ht="15.75">
      <c r="A3201" s="96">
        <v>6</v>
      </c>
      <c r="B3201" s="97">
        <v>42583</v>
      </c>
      <c r="C3201" s="92">
        <v>660</v>
      </c>
      <c r="D3201" s="113">
        <v>21343</v>
      </c>
      <c r="E3201" s="92"/>
      <c r="F3201" s="92"/>
      <c r="G3201" s="92"/>
      <c r="H3201" s="92"/>
    </row>
    <row r="3202" spans="1:8" ht="15.75">
      <c r="A3202" s="96"/>
      <c r="B3202" s="92"/>
      <c r="C3202" s="92"/>
      <c r="D3202" s="92"/>
      <c r="E3202" s="92"/>
      <c r="F3202" s="92"/>
      <c r="G3202" s="92"/>
      <c r="H3202" s="92"/>
    </row>
    <row r="3203" spans="1:8" ht="15.75">
      <c r="A3203" s="96">
        <v>7</v>
      </c>
      <c r="B3203" s="97">
        <v>42614</v>
      </c>
      <c r="C3203" s="92">
        <v>660</v>
      </c>
      <c r="D3203" s="113">
        <v>22198</v>
      </c>
      <c r="E3203" s="92"/>
      <c r="F3203" s="92"/>
      <c r="G3203" s="92"/>
      <c r="H3203" s="92"/>
    </row>
    <row r="3204" spans="1:8" ht="15.75">
      <c r="A3204" s="96"/>
      <c r="B3204" s="92"/>
      <c r="C3204" s="81"/>
      <c r="D3204" s="92"/>
      <c r="E3204" s="92"/>
      <c r="F3204" s="92"/>
      <c r="G3204" s="92"/>
      <c r="H3204" s="92"/>
    </row>
    <row r="3205" spans="1:8" ht="15.75">
      <c r="A3205" s="96">
        <v>8</v>
      </c>
      <c r="B3205" s="97">
        <v>42644</v>
      </c>
      <c r="C3205" s="92">
        <v>660</v>
      </c>
      <c r="D3205" s="113">
        <v>22198</v>
      </c>
      <c r="E3205" s="92"/>
      <c r="F3205" s="92"/>
      <c r="G3205" s="92"/>
      <c r="H3205" s="92"/>
    </row>
    <row r="3206" spans="1:8" ht="15.75">
      <c r="A3206" s="96"/>
      <c r="B3206" s="92"/>
      <c r="C3206" s="92"/>
      <c r="D3206" s="92"/>
      <c r="E3206" s="92"/>
      <c r="F3206" s="92"/>
      <c r="G3206" s="92"/>
      <c r="H3206" s="92"/>
    </row>
    <row r="3207" spans="1:8" ht="15.75">
      <c r="A3207" s="96">
        <v>9</v>
      </c>
      <c r="B3207" s="97">
        <v>42675</v>
      </c>
      <c r="C3207" s="92">
        <v>660</v>
      </c>
      <c r="D3207" s="113">
        <v>22198</v>
      </c>
      <c r="E3207" s="92"/>
      <c r="F3207" s="92"/>
      <c r="G3207" s="92"/>
      <c r="H3207" s="92"/>
    </row>
    <row r="3208" spans="1:8" ht="15.75">
      <c r="A3208" s="96"/>
      <c r="B3208" s="92"/>
      <c r="C3208" s="81"/>
      <c r="D3208" s="92"/>
      <c r="E3208" s="92"/>
      <c r="F3208" s="92"/>
      <c r="G3208" s="92"/>
      <c r="H3208" s="92"/>
    </row>
    <row r="3209" spans="1:8" ht="15.75">
      <c r="A3209" s="96">
        <v>10</v>
      </c>
      <c r="B3209" s="97">
        <v>42705</v>
      </c>
      <c r="C3209" s="92">
        <v>660</v>
      </c>
      <c r="D3209" s="113">
        <v>22198</v>
      </c>
      <c r="E3209" s="92"/>
      <c r="F3209" s="92"/>
      <c r="G3209" s="92"/>
      <c r="H3209" s="92"/>
    </row>
    <row r="3210" spans="1:8" ht="15.75">
      <c r="A3210" s="96"/>
      <c r="B3210" s="92"/>
      <c r="C3210" s="92"/>
      <c r="D3210" s="92"/>
      <c r="E3210" s="92"/>
      <c r="F3210" s="92"/>
      <c r="G3210" s="92"/>
      <c r="H3210" s="92"/>
    </row>
    <row r="3211" spans="1:8" ht="15.75">
      <c r="A3211" s="96">
        <v>11</v>
      </c>
      <c r="B3211" s="97">
        <v>42736</v>
      </c>
      <c r="C3211" s="92">
        <v>660</v>
      </c>
      <c r="D3211" s="92">
        <v>22866</v>
      </c>
      <c r="E3211" s="92"/>
      <c r="F3211" s="92"/>
      <c r="G3211" s="92"/>
      <c r="H3211" s="92">
        <v>600</v>
      </c>
    </row>
    <row r="3212" spans="1:8" ht="15.75">
      <c r="A3212" s="96"/>
      <c r="B3212" s="92"/>
      <c r="C3212" s="81"/>
      <c r="D3212" s="92"/>
      <c r="E3212" s="92"/>
      <c r="F3212" s="92"/>
      <c r="G3212" s="92"/>
      <c r="H3212" s="92"/>
    </row>
    <row r="3213" spans="1:8" ht="15.75">
      <c r="A3213" s="96">
        <v>12</v>
      </c>
      <c r="B3213" s="97">
        <v>42767</v>
      </c>
      <c r="C3213" s="92">
        <v>660</v>
      </c>
      <c r="D3213" s="92">
        <v>22866</v>
      </c>
      <c r="E3213" s="92"/>
      <c r="F3213" s="92"/>
      <c r="G3213" s="92"/>
      <c r="H3213" s="92"/>
    </row>
    <row r="3214" spans="1:8" ht="15.75">
      <c r="A3214" s="96"/>
      <c r="B3214" s="92"/>
      <c r="C3214" s="92"/>
      <c r="D3214" s="92"/>
      <c r="E3214" s="92"/>
      <c r="F3214" s="92"/>
      <c r="G3214" s="92"/>
      <c r="H3214" s="92"/>
    </row>
    <row r="3215" spans="1:8" ht="15.75">
      <c r="A3215" s="96"/>
      <c r="B3215" s="98" t="s">
        <v>107</v>
      </c>
      <c r="C3215" s="98">
        <v>7370</v>
      </c>
      <c r="D3215" s="98">
        <v>257998</v>
      </c>
      <c r="E3215" s="98">
        <v>0</v>
      </c>
      <c r="F3215" s="98">
        <v>0</v>
      </c>
      <c r="G3215" s="98">
        <v>0</v>
      </c>
      <c r="H3215" s="98">
        <v>1200</v>
      </c>
    </row>
    <row r="3216" spans="1:8" ht="15.75">
      <c r="A3216" s="96"/>
      <c r="B3216" s="98"/>
      <c r="C3216" s="92"/>
      <c r="D3216" s="92"/>
      <c r="E3216" s="92"/>
      <c r="F3216" s="92"/>
      <c r="G3216" s="92"/>
      <c r="H3216" s="92"/>
    </row>
    <row r="3217" spans="1:8" ht="25.5">
      <c r="A3217" s="96"/>
      <c r="B3217" s="99" t="s">
        <v>470</v>
      </c>
      <c r="C3217" s="92"/>
      <c r="D3217" s="92"/>
      <c r="E3217" s="92"/>
      <c r="F3217" s="92"/>
      <c r="G3217" s="92"/>
      <c r="H3217" s="92"/>
    </row>
    <row r="3218" spans="1:8" ht="15.75">
      <c r="A3218" s="96"/>
      <c r="B3218" s="100" t="s">
        <v>436</v>
      </c>
      <c r="C3218" s="92"/>
      <c r="D3218" s="92">
        <v>6908</v>
      </c>
      <c r="E3218" s="92"/>
      <c r="F3218" s="92"/>
      <c r="G3218" s="92">
        <v>5181</v>
      </c>
      <c r="H3218" s="92"/>
    </row>
    <row r="3219" spans="1:8" ht="15.75">
      <c r="A3219" s="96"/>
      <c r="B3219" s="100" t="s">
        <v>107</v>
      </c>
      <c r="C3219" s="92"/>
      <c r="D3219" s="98">
        <v>6908</v>
      </c>
      <c r="E3219" s="98"/>
      <c r="F3219" s="98"/>
      <c r="G3219" s="98">
        <v>5181</v>
      </c>
      <c r="H3219" s="98"/>
    </row>
    <row r="3220" spans="1:8" ht="31.5">
      <c r="A3220" s="96"/>
      <c r="B3220" s="101" t="s">
        <v>143</v>
      </c>
      <c r="C3220" s="98">
        <v>7370</v>
      </c>
      <c r="D3220" s="98">
        <v>264906</v>
      </c>
      <c r="E3220" s="118"/>
      <c r="F3220" s="98"/>
      <c r="G3220" s="98">
        <v>5181</v>
      </c>
      <c r="H3220" s="98">
        <v>1200</v>
      </c>
    </row>
  </sheetData>
  <mergeCells count="2">
    <mergeCell ref="D1079:F1079"/>
    <mergeCell ref="C884:F8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52"/>
  <sheetViews>
    <sheetView view="pageBreakPreview" zoomScaleSheetLayoutView="100" workbookViewId="0">
      <selection activeCell="G51" sqref="G51"/>
    </sheetView>
  </sheetViews>
  <sheetFormatPr defaultRowHeight="15"/>
  <cols>
    <col min="1" max="1" width="8.28515625" style="355" customWidth="1"/>
    <col min="2" max="2" width="16.140625" style="355" customWidth="1"/>
    <col min="3" max="3" width="21.42578125" style="355" customWidth="1"/>
    <col min="4" max="4" width="37.85546875" style="355" customWidth="1"/>
    <col min="5" max="5" width="19.28515625" style="355" customWidth="1"/>
    <col min="6" max="6" width="19.28515625" style="357" customWidth="1"/>
    <col min="7" max="7" width="19.28515625" style="355" customWidth="1"/>
    <col min="8" max="8" width="16.42578125" style="355" customWidth="1"/>
    <col min="9" max="9" width="17.5703125" style="355" customWidth="1"/>
    <col min="10" max="16384" width="9.140625" style="355"/>
  </cols>
  <sheetData>
    <row r="1" spans="1:9" ht="38.25" customHeight="1">
      <c r="A1" s="352" t="s">
        <v>534</v>
      </c>
      <c r="B1" s="352" t="s">
        <v>536</v>
      </c>
      <c r="C1" s="352" t="s">
        <v>537</v>
      </c>
      <c r="D1" s="352" t="s">
        <v>538</v>
      </c>
      <c r="E1" s="353" t="s">
        <v>539</v>
      </c>
      <c r="F1" s="353" t="s">
        <v>543</v>
      </c>
      <c r="G1" s="354" t="s">
        <v>540</v>
      </c>
      <c r="H1" s="354" t="s">
        <v>541</v>
      </c>
      <c r="I1" s="354" t="s">
        <v>542</v>
      </c>
    </row>
    <row r="2" spans="1:9" ht="21" customHeight="1">
      <c r="A2" s="87">
        <v>1</v>
      </c>
      <c r="B2" s="87">
        <v>2</v>
      </c>
      <c r="C2" s="87">
        <v>3</v>
      </c>
      <c r="D2" s="87">
        <v>4</v>
      </c>
      <c r="E2" s="87"/>
      <c r="F2" s="87">
        <v>6</v>
      </c>
      <c r="G2" s="87">
        <v>7</v>
      </c>
      <c r="H2" s="87">
        <v>8</v>
      </c>
      <c r="I2" s="87">
        <v>9</v>
      </c>
    </row>
    <row r="3" spans="1:9" ht="26.1" customHeight="1">
      <c r="A3" s="87">
        <v>1</v>
      </c>
      <c r="B3" s="87" t="s">
        <v>965</v>
      </c>
      <c r="C3" s="285">
        <v>110133066816</v>
      </c>
      <c r="D3" s="176" t="s">
        <v>266</v>
      </c>
      <c r="E3" s="87">
        <f>salary!W57</f>
        <v>12711</v>
      </c>
      <c r="F3" s="87">
        <f>salary!$Q$57</f>
        <v>9079</v>
      </c>
      <c r="G3" s="87" t="s">
        <v>998</v>
      </c>
      <c r="H3" s="87">
        <v>2019</v>
      </c>
      <c r="I3" s="87" t="s">
        <v>562</v>
      </c>
    </row>
    <row r="4" spans="1:9" ht="26.1" customHeight="1">
      <c r="A4" s="87">
        <v>2</v>
      </c>
      <c r="B4" s="87" t="s">
        <v>965</v>
      </c>
      <c r="C4" s="285">
        <v>110133064788</v>
      </c>
      <c r="D4" s="176" t="s">
        <v>118</v>
      </c>
      <c r="E4" s="87">
        <f>salary!W58</f>
        <v>22162</v>
      </c>
      <c r="F4" s="87">
        <f>salary!$Q$58</f>
        <v>15830</v>
      </c>
      <c r="G4" s="87" t="str">
        <f>G3</f>
        <v>DEC</v>
      </c>
      <c r="H4" s="87">
        <f>H3</f>
        <v>2019</v>
      </c>
      <c r="I4" s="87" t="str">
        <f>I3</f>
        <v>REGULAR</v>
      </c>
    </row>
    <row r="5" spans="1:9" ht="26.1" customHeight="1">
      <c r="A5" s="87">
        <v>3</v>
      </c>
      <c r="B5" s="87" t="s">
        <v>965</v>
      </c>
      <c r="C5" s="285">
        <v>110133073328</v>
      </c>
      <c r="D5" s="176" t="s">
        <v>494</v>
      </c>
      <c r="E5" s="87">
        <f>salary!W59</f>
        <v>10025</v>
      </c>
      <c r="F5" s="87">
        <f>salary!$Q$59</f>
        <v>7160</v>
      </c>
      <c r="G5" s="87" t="str">
        <f>G3</f>
        <v>DEC</v>
      </c>
      <c r="H5" s="87">
        <f t="shared" ref="H5:H51" si="0">H4</f>
        <v>2019</v>
      </c>
      <c r="I5" s="87" t="str">
        <f t="shared" ref="I5:I51" si="1">I4</f>
        <v>REGULAR</v>
      </c>
    </row>
    <row r="6" spans="1:9" ht="26.1" customHeight="1">
      <c r="A6" s="87">
        <v>4</v>
      </c>
      <c r="B6" s="87" t="s">
        <v>965</v>
      </c>
      <c r="C6" s="285">
        <v>110133053712</v>
      </c>
      <c r="D6" s="176" t="s">
        <v>497</v>
      </c>
      <c r="E6" s="87">
        <f>salary!W60</f>
        <v>10025</v>
      </c>
      <c r="F6" s="87">
        <f>salary!$Q$60</f>
        <v>7160</v>
      </c>
      <c r="G6" s="87" t="str">
        <f t="shared" ref="G6" si="2">G5</f>
        <v>DEC</v>
      </c>
      <c r="H6" s="87">
        <f t="shared" si="0"/>
        <v>2019</v>
      </c>
      <c r="I6" s="87" t="str">
        <f t="shared" si="1"/>
        <v>REGULAR</v>
      </c>
    </row>
    <row r="7" spans="1:9" ht="26.1" customHeight="1">
      <c r="A7" s="87">
        <v>5</v>
      </c>
      <c r="B7" s="87" t="s">
        <v>965</v>
      </c>
      <c r="C7" s="285">
        <v>110102837582</v>
      </c>
      <c r="D7" s="176" t="s">
        <v>158</v>
      </c>
      <c r="E7" s="87">
        <f>salary!W61</f>
        <v>13464</v>
      </c>
      <c r="F7" s="87">
        <f>salary!$Q$61</f>
        <v>9617</v>
      </c>
      <c r="G7" s="87" t="str">
        <f t="shared" ref="G7" si="3">G5</f>
        <v>DEC</v>
      </c>
      <c r="H7" s="87">
        <f t="shared" si="0"/>
        <v>2019</v>
      </c>
      <c r="I7" s="87" t="str">
        <f t="shared" si="1"/>
        <v>REGULAR</v>
      </c>
    </row>
    <row r="8" spans="1:9" ht="26.1" customHeight="1">
      <c r="A8" s="87">
        <v>6</v>
      </c>
      <c r="B8" s="87" t="s">
        <v>965</v>
      </c>
      <c r="C8" s="285">
        <v>110112823916</v>
      </c>
      <c r="D8" s="176" t="s">
        <v>349</v>
      </c>
      <c r="E8" s="87">
        <f>salary!W62</f>
        <v>13464</v>
      </c>
      <c r="F8" s="87">
        <f>salary!$Q$62</f>
        <v>9617</v>
      </c>
      <c r="G8" s="87" t="str">
        <f t="shared" ref="G8" si="4">G7</f>
        <v>DEC</v>
      </c>
      <c r="H8" s="87">
        <f t="shared" si="0"/>
        <v>2019</v>
      </c>
      <c r="I8" s="87" t="str">
        <f t="shared" si="1"/>
        <v>REGULAR</v>
      </c>
    </row>
    <row r="9" spans="1:9" ht="26.1" customHeight="1">
      <c r="A9" s="87">
        <v>7</v>
      </c>
      <c r="B9" s="87" t="s">
        <v>965</v>
      </c>
      <c r="C9" s="285">
        <v>110192480874</v>
      </c>
      <c r="D9" s="176" t="s">
        <v>292</v>
      </c>
      <c r="E9" s="87">
        <f>salary!W63</f>
        <v>12711</v>
      </c>
      <c r="F9" s="87">
        <f>salary!$Q$63</f>
        <v>9079</v>
      </c>
      <c r="G9" s="87" t="str">
        <f t="shared" ref="G9" si="5">G7</f>
        <v>DEC</v>
      </c>
      <c r="H9" s="87">
        <f t="shared" si="0"/>
        <v>2019</v>
      </c>
      <c r="I9" s="87" t="str">
        <f t="shared" si="1"/>
        <v>REGULAR</v>
      </c>
    </row>
    <row r="10" spans="1:9" ht="26.1" customHeight="1">
      <c r="A10" s="87">
        <v>8</v>
      </c>
      <c r="B10" s="87" t="s">
        <v>965</v>
      </c>
      <c r="C10" s="285">
        <v>110048063732</v>
      </c>
      <c r="D10" s="176" t="s">
        <v>286</v>
      </c>
      <c r="E10" s="87">
        <f>salary!$W$65</f>
        <v>12711</v>
      </c>
      <c r="F10" s="87">
        <f>salary!$Q$65</f>
        <v>9079</v>
      </c>
      <c r="G10" s="87" t="str">
        <f t="shared" ref="G10" si="6">G9</f>
        <v>DEC</v>
      </c>
      <c r="H10" s="87">
        <f t="shared" si="0"/>
        <v>2019</v>
      </c>
      <c r="I10" s="87" t="str">
        <f t="shared" si="1"/>
        <v>REGULAR</v>
      </c>
    </row>
    <row r="11" spans="1:9" ht="26.1" customHeight="1">
      <c r="A11" s="87">
        <v>9</v>
      </c>
      <c r="B11" s="87" t="s">
        <v>965</v>
      </c>
      <c r="C11" s="285">
        <v>110057877490</v>
      </c>
      <c r="D11" s="176" t="s">
        <v>498</v>
      </c>
      <c r="E11" s="87">
        <f>salary!W66</f>
        <v>11613</v>
      </c>
      <c r="F11" s="87">
        <f>salary!$Q$66</f>
        <v>8295</v>
      </c>
      <c r="G11" s="87" t="str">
        <f t="shared" ref="G11" si="7">G9</f>
        <v>DEC</v>
      </c>
      <c r="H11" s="87">
        <f t="shared" si="0"/>
        <v>2019</v>
      </c>
      <c r="I11" s="87" t="str">
        <f t="shared" si="1"/>
        <v>REGULAR</v>
      </c>
    </row>
    <row r="12" spans="1:9" ht="26.1" customHeight="1">
      <c r="A12" s="87">
        <v>10</v>
      </c>
      <c r="B12" s="87" t="s">
        <v>965</v>
      </c>
      <c r="C12" s="285">
        <v>110113089241</v>
      </c>
      <c r="D12" s="176" t="s">
        <v>501</v>
      </c>
      <c r="E12" s="87">
        <f>salary!W67</f>
        <v>10025</v>
      </c>
      <c r="F12" s="87">
        <f>salary!$Q$67</f>
        <v>7160</v>
      </c>
      <c r="G12" s="87" t="str">
        <f t="shared" ref="G12" si="8">G11</f>
        <v>DEC</v>
      </c>
      <c r="H12" s="87">
        <f t="shared" si="0"/>
        <v>2019</v>
      </c>
      <c r="I12" s="87" t="str">
        <f t="shared" si="1"/>
        <v>REGULAR</v>
      </c>
    </row>
    <row r="13" spans="1:9" ht="26.1" customHeight="1">
      <c r="A13" s="87">
        <v>11</v>
      </c>
      <c r="B13" s="87" t="s">
        <v>965</v>
      </c>
      <c r="C13" s="285">
        <v>110113089272</v>
      </c>
      <c r="D13" s="176" t="s">
        <v>500</v>
      </c>
      <c r="E13" s="87">
        <f>salary!W68</f>
        <v>10025</v>
      </c>
      <c r="F13" s="87">
        <f>salary!$Q$68</f>
        <v>7160</v>
      </c>
      <c r="G13" s="87" t="str">
        <f t="shared" ref="G13" si="9">G11</f>
        <v>DEC</v>
      </c>
      <c r="H13" s="87">
        <f t="shared" si="0"/>
        <v>2019</v>
      </c>
      <c r="I13" s="87" t="str">
        <f t="shared" si="1"/>
        <v>REGULAR</v>
      </c>
    </row>
    <row r="14" spans="1:9" ht="26.1" customHeight="1">
      <c r="A14" s="87">
        <v>12</v>
      </c>
      <c r="B14" s="87" t="s">
        <v>965</v>
      </c>
      <c r="C14" s="285">
        <v>110141332256</v>
      </c>
      <c r="D14" s="176" t="s">
        <v>523</v>
      </c>
      <c r="E14" s="87">
        <f>salary!W69</f>
        <v>9730</v>
      </c>
      <c r="F14" s="87">
        <f>salary!$Q$69</f>
        <v>6950</v>
      </c>
      <c r="G14" s="87" t="str">
        <f t="shared" ref="G14" si="10">G13</f>
        <v>DEC</v>
      </c>
      <c r="H14" s="87">
        <f t="shared" si="0"/>
        <v>2019</v>
      </c>
      <c r="I14" s="87" t="str">
        <f t="shared" si="1"/>
        <v>REGULAR</v>
      </c>
    </row>
    <row r="15" spans="1:9" ht="26.1" customHeight="1">
      <c r="A15" s="87">
        <v>13</v>
      </c>
      <c r="B15" s="87" t="s">
        <v>965</v>
      </c>
      <c r="C15" s="285">
        <v>110133061227</v>
      </c>
      <c r="D15" s="176" t="s">
        <v>347</v>
      </c>
      <c r="E15" s="87">
        <f>salary!$W$64</f>
        <v>10025</v>
      </c>
      <c r="F15" s="87">
        <f>salary!$Q$64</f>
        <v>7160</v>
      </c>
      <c r="G15" s="87" t="str">
        <f t="shared" ref="G15" si="11">G13</f>
        <v>DEC</v>
      </c>
      <c r="H15" s="87">
        <f t="shared" si="0"/>
        <v>2019</v>
      </c>
      <c r="I15" s="87" t="str">
        <f t="shared" si="1"/>
        <v>REGULAR</v>
      </c>
    </row>
    <row r="16" spans="1:9" ht="26.1" customHeight="1">
      <c r="A16" s="87">
        <v>14</v>
      </c>
      <c r="B16" s="87" t="s">
        <v>965</v>
      </c>
      <c r="C16" s="285">
        <v>110172480875</v>
      </c>
      <c r="D16" s="176" t="s">
        <v>280</v>
      </c>
      <c r="E16" s="87">
        <f>salary!W93</f>
        <v>4259</v>
      </c>
      <c r="F16" s="87">
        <f>salary!$Q$93</f>
        <v>3042</v>
      </c>
      <c r="G16" s="87" t="str">
        <f t="shared" ref="G16" si="12">G15</f>
        <v>DEC</v>
      </c>
      <c r="H16" s="87">
        <f t="shared" si="0"/>
        <v>2019</v>
      </c>
      <c r="I16" s="87" t="str">
        <f t="shared" si="1"/>
        <v>REGULAR</v>
      </c>
    </row>
    <row r="17" spans="1:9" ht="26.1" customHeight="1">
      <c r="A17" s="87">
        <v>15</v>
      </c>
      <c r="B17" s="87" t="s">
        <v>965</v>
      </c>
      <c r="C17" s="285">
        <v>110103066728</v>
      </c>
      <c r="D17" s="176" t="s">
        <v>119</v>
      </c>
      <c r="E17" s="87">
        <f>salary!W94</f>
        <v>4521</v>
      </c>
      <c r="F17" s="87">
        <f>salary!$Q$94</f>
        <v>3229</v>
      </c>
      <c r="G17" s="87" t="str">
        <f t="shared" ref="G17" si="13">G15</f>
        <v>DEC</v>
      </c>
      <c r="H17" s="87">
        <f t="shared" si="0"/>
        <v>2019</v>
      </c>
      <c r="I17" s="87" t="str">
        <f t="shared" si="1"/>
        <v>REGULAR</v>
      </c>
    </row>
    <row r="18" spans="1:9" ht="26.1" customHeight="1">
      <c r="A18" s="87">
        <v>16</v>
      </c>
      <c r="B18" s="87" t="s">
        <v>965</v>
      </c>
      <c r="C18" s="285">
        <v>110102931039</v>
      </c>
      <c r="D18" s="176" t="s">
        <v>115</v>
      </c>
      <c r="E18" s="87">
        <f>salary!W95</f>
        <v>5455</v>
      </c>
      <c r="F18" s="87">
        <f>salary!$Q$95</f>
        <v>3896</v>
      </c>
      <c r="G18" s="87" t="str">
        <f t="shared" ref="G18" si="14">G17</f>
        <v>DEC</v>
      </c>
      <c r="H18" s="87">
        <f t="shared" si="0"/>
        <v>2019</v>
      </c>
      <c r="I18" s="87" t="str">
        <f t="shared" si="1"/>
        <v>REGULAR</v>
      </c>
    </row>
    <row r="19" spans="1:9" ht="26.1" customHeight="1">
      <c r="A19" s="87">
        <v>17</v>
      </c>
      <c r="B19" s="87" t="s">
        <v>965</v>
      </c>
      <c r="C19" s="285">
        <v>110112835063</v>
      </c>
      <c r="D19" s="176" t="s">
        <v>152</v>
      </c>
      <c r="E19" s="87">
        <f>salary!W96</f>
        <v>4701</v>
      </c>
      <c r="F19" s="87">
        <f>salary!$Q$96</f>
        <v>3358</v>
      </c>
      <c r="G19" s="87" t="str">
        <f t="shared" ref="G19" si="15">G17</f>
        <v>DEC</v>
      </c>
      <c r="H19" s="87">
        <f t="shared" si="0"/>
        <v>2019</v>
      </c>
      <c r="I19" s="87" t="str">
        <f t="shared" si="1"/>
        <v>REGULAR</v>
      </c>
    </row>
    <row r="20" spans="1:9" ht="26.1" customHeight="1">
      <c r="A20" s="87">
        <v>18</v>
      </c>
      <c r="B20" s="87" t="s">
        <v>965</v>
      </c>
      <c r="C20" s="285">
        <v>110162791389</v>
      </c>
      <c r="D20" s="176" t="s">
        <v>531</v>
      </c>
      <c r="E20" s="87">
        <f>salary!W103</f>
        <v>4521</v>
      </c>
      <c r="F20" s="87">
        <f>salary!$Q$103</f>
        <v>3229</v>
      </c>
      <c r="G20" s="87" t="str">
        <f t="shared" ref="G20" si="16">G19</f>
        <v>DEC</v>
      </c>
      <c r="H20" s="87">
        <f t="shared" si="0"/>
        <v>2019</v>
      </c>
      <c r="I20" s="87" t="str">
        <f t="shared" si="1"/>
        <v>REGULAR</v>
      </c>
    </row>
    <row r="21" spans="1:9" ht="26.1" customHeight="1">
      <c r="A21" s="87">
        <v>19</v>
      </c>
      <c r="B21" s="87" t="s">
        <v>965</v>
      </c>
      <c r="C21" s="285">
        <v>110132827575</v>
      </c>
      <c r="D21" s="176" t="s">
        <v>503</v>
      </c>
      <c r="E21" s="87">
        <f>salary!W104</f>
        <v>4259</v>
      </c>
      <c r="F21" s="87">
        <f>salary!$Q$104</f>
        <v>3042</v>
      </c>
      <c r="G21" s="87" t="str">
        <f t="shared" ref="G21" si="17">G19</f>
        <v>DEC</v>
      </c>
      <c r="H21" s="87">
        <f t="shared" si="0"/>
        <v>2019</v>
      </c>
      <c r="I21" s="87" t="str">
        <f t="shared" si="1"/>
        <v>REGULAR</v>
      </c>
    </row>
    <row r="22" spans="1:9" ht="26.1" customHeight="1">
      <c r="A22" s="87">
        <v>20</v>
      </c>
      <c r="B22" s="87" t="s">
        <v>965</v>
      </c>
      <c r="C22" s="285">
        <v>110133050132</v>
      </c>
      <c r="D22" s="176" t="s">
        <v>155</v>
      </c>
      <c r="E22" s="87">
        <f>salary!W105</f>
        <v>4259</v>
      </c>
      <c r="F22" s="87">
        <f>salary!$Q$105</f>
        <v>3042</v>
      </c>
      <c r="G22" s="87" t="str">
        <f t="shared" ref="G22" si="18">G21</f>
        <v>DEC</v>
      </c>
      <c r="H22" s="87">
        <f t="shared" si="0"/>
        <v>2019</v>
      </c>
      <c r="I22" s="87" t="str">
        <f t="shared" si="1"/>
        <v>REGULAR</v>
      </c>
    </row>
    <row r="23" spans="1:9" ht="26.1" customHeight="1">
      <c r="A23" s="87">
        <v>21</v>
      </c>
      <c r="B23" s="87" t="s">
        <v>965</v>
      </c>
      <c r="C23" s="285">
        <v>110133061177</v>
      </c>
      <c r="D23" s="176" t="s">
        <v>159</v>
      </c>
      <c r="E23" s="87">
        <f>salary!W106</f>
        <v>4128</v>
      </c>
      <c r="F23" s="87">
        <f>salary!$Q$106</f>
        <v>2948</v>
      </c>
      <c r="G23" s="87" t="str">
        <f t="shared" ref="G23" si="19">G21</f>
        <v>DEC</v>
      </c>
      <c r="H23" s="87">
        <f t="shared" si="0"/>
        <v>2019</v>
      </c>
      <c r="I23" s="87" t="str">
        <f t="shared" si="1"/>
        <v>REGULAR</v>
      </c>
    </row>
    <row r="24" spans="1:9" ht="26.1" customHeight="1">
      <c r="A24" s="87">
        <v>22</v>
      </c>
      <c r="B24" s="87" t="s">
        <v>965</v>
      </c>
      <c r="C24" s="285">
        <v>110133049515</v>
      </c>
      <c r="D24" s="176" t="s">
        <v>271</v>
      </c>
      <c r="E24" s="87">
        <f>salary!W107</f>
        <v>3849</v>
      </c>
      <c r="F24" s="87">
        <f>salary!$Q$107</f>
        <v>2750</v>
      </c>
      <c r="G24" s="87" t="str">
        <f t="shared" ref="G24" si="20">G23</f>
        <v>DEC</v>
      </c>
      <c r="H24" s="87">
        <f t="shared" si="0"/>
        <v>2019</v>
      </c>
      <c r="I24" s="87" t="str">
        <f t="shared" si="1"/>
        <v>REGULAR</v>
      </c>
    </row>
    <row r="25" spans="1:9" ht="26.1" customHeight="1">
      <c r="A25" s="87">
        <v>23</v>
      </c>
      <c r="B25" s="87" t="s">
        <v>965</v>
      </c>
      <c r="C25" s="285">
        <v>110133066637</v>
      </c>
      <c r="D25" s="176" t="s">
        <v>517</v>
      </c>
      <c r="E25" s="87">
        <f>salary!W108</f>
        <v>3735</v>
      </c>
      <c r="F25" s="87">
        <f>salary!$Q$108</f>
        <v>2668</v>
      </c>
      <c r="G25" s="87" t="str">
        <f t="shared" ref="G25" si="21">G23</f>
        <v>DEC</v>
      </c>
      <c r="H25" s="87">
        <f t="shared" si="0"/>
        <v>2019</v>
      </c>
      <c r="I25" s="87" t="str">
        <f t="shared" si="1"/>
        <v>REGULAR</v>
      </c>
    </row>
    <row r="26" spans="1:9" ht="26.1" customHeight="1">
      <c r="A26" s="87">
        <v>24</v>
      </c>
      <c r="B26" s="87" t="s">
        <v>965</v>
      </c>
      <c r="C26" s="285">
        <v>110133054035</v>
      </c>
      <c r="D26" s="176" t="s">
        <v>289</v>
      </c>
      <c r="E26" s="87">
        <f>salary!W109</f>
        <v>3620</v>
      </c>
      <c r="F26" s="87">
        <f>salary!$Q$109</f>
        <v>2586</v>
      </c>
      <c r="G26" s="87" t="str">
        <f t="shared" ref="G26" si="22">G25</f>
        <v>DEC</v>
      </c>
      <c r="H26" s="87">
        <f t="shared" si="0"/>
        <v>2019</v>
      </c>
      <c r="I26" s="87" t="str">
        <f t="shared" si="1"/>
        <v>REGULAR</v>
      </c>
    </row>
    <row r="27" spans="1:9" ht="26.1" customHeight="1">
      <c r="A27" s="87">
        <v>25</v>
      </c>
      <c r="B27" s="87" t="s">
        <v>965</v>
      </c>
      <c r="C27" s="285">
        <v>110103609091</v>
      </c>
      <c r="D27" s="176" t="s">
        <v>294</v>
      </c>
      <c r="E27" s="87">
        <f>salary!W110</f>
        <v>3620</v>
      </c>
      <c r="F27" s="87">
        <f>salary!$Q$110</f>
        <v>2586</v>
      </c>
      <c r="G27" s="87" t="str">
        <f t="shared" ref="G27" si="23">G25</f>
        <v>DEC</v>
      </c>
      <c r="H27" s="87">
        <f t="shared" si="0"/>
        <v>2019</v>
      </c>
      <c r="I27" s="87" t="str">
        <f t="shared" si="1"/>
        <v>REGULAR</v>
      </c>
    </row>
    <row r="28" spans="1:9" ht="26.1" customHeight="1">
      <c r="A28" s="87">
        <v>26</v>
      </c>
      <c r="B28" s="87" t="s">
        <v>965</v>
      </c>
      <c r="C28" s="285">
        <v>110122862187</v>
      </c>
      <c r="D28" s="176" t="s">
        <v>332</v>
      </c>
      <c r="E28" s="87">
        <f>salary!W111</f>
        <v>3522</v>
      </c>
      <c r="F28" s="87">
        <f>salary!$Q$111</f>
        <v>2516</v>
      </c>
      <c r="G28" s="87" t="str">
        <f t="shared" ref="G28" si="24">G27</f>
        <v>DEC</v>
      </c>
      <c r="H28" s="87">
        <f t="shared" si="0"/>
        <v>2019</v>
      </c>
      <c r="I28" s="87" t="str">
        <f t="shared" si="1"/>
        <v>REGULAR</v>
      </c>
    </row>
    <row r="29" spans="1:9" ht="26.1" customHeight="1">
      <c r="A29" s="87">
        <v>27</v>
      </c>
      <c r="B29" s="87" t="s">
        <v>965</v>
      </c>
      <c r="C29" s="285">
        <v>110103073761</v>
      </c>
      <c r="D29" s="176" t="s">
        <v>350</v>
      </c>
      <c r="E29" s="87">
        <f>salary!W112</f>
        <v>3325</v>
      </c>
      <c r="F29" s="87">
        <f>salary!$Q$112</f>
        <v>2375</v>
      </c>
      <c r="G29" s="87" t="str">
        <f t="shared" ref="G29" si="25">G27</f>
        <v>DEC</v>
      </c>
      <c r="H29" s="87">
        <f t="shared" si="0"/>
        <v>2019</v>
      </c>
      <c r="I29" s="87" t="str">
        <f t="shared" si="1"/>
        <v>REGULAR</v>
      </c>
    </row>
    <row r="30" spans="1:9" ht="26.1" customHeight="1">
      <c r="A30" s="87">
        <v>28</v>
      </c>
      <c r="B30" s="87" t="s">
        <v>965</v>
      </c>
      <c r="C30" s="285">
        <v>110113038712</v>
      </c>
      <c r="D30" s="176" t="s">
        <v>273</v>
      </c>
      <c r="E30" s="87">
        <f>salary!W113</f>
        <v>4521</v>
      </c>
      <c r="F30" s="87">
        <f>salary!$Q$113</f>
        <v>3229</v>
      </c>
      <c r="G30" s="87" t="str">
        <f t="shared" ref="G30" si="26">G29</f>
        <v>DEC</v>
      </c>
      <c r="H30" s="87">
        <f t="shared" si="0"/>
        <v>2019</v>
      </c>
      <c r="I30" s="87" t="str">
        <f t="shared" si="1"/>
        <v>REGULAR</v>
      </c>
    </row>
    <row r="31" spans="1:9" ht="26.1" customHeight="1">
      <c r="A31" s="87">
        <v>29</v>
      </c>
      <c r="B31" s="87" t="s">
        <v>965</v>
      </c>
      <c r="C31" s="285">
        <v>110103079754</v>
      </c>
      <c r="D31" s="176" t="s">
        <v>330</v>
      </c>
      <c r="E31" s="87">
        <f>salary!W114</f>
        <v>4521</v>
      </c>
      <c r="F31" s="87">
        <f>salary!$Q$114</f>
        <v>3229</v>
      </c>
      <c r="G31" s="87" t="str">
        <f t="shared" ref="G31" si="27">G29</f>
        <v>DEC</v>
      </c>
      <c r="H31" s="87">
        <f t="shared" si="0"/>
        <v>2019</v>
      </c>
      <c r="I31" s="87" t="str">
        <f t="shared" si="1"/>
        <v>REGULAR</v>
      </c>
    </row>
    <row r="32" spans="1:9" ht="26.1" customHeight="1">
      <c r="A32" s="87">
        <v>30</v>
      </c>
      <c r="B32" s="87" t="s">
        <v>965</v>
      </c>
      <c r="C32" s="285">
        <v>110112942999</v>
      </c>
      <c r="D32" s="176" t="s">
        <v>535</v>
      </c>
      <c r="E32" s="87">
        <f>salary!W115</f>
        <v>4521</v>
      </c>
      <c r="F32" s="87">
        <f>salary!$Q$115</f>
        <v>3229</v>
      </c>
      <c r="G32" s="87" t="str">
        <f t="shared" ref="G32" si="28">G31</f>
        <v>DEC</v>
      </c>
      <c r="H32" s="87">
        <f t="shared" si="0"/>
        <v>2019</v>
      </c>
      <c r="I32" s="87" t="str">
        <f t="shared" si="1"/>
        <v>REGULAR</v>
      </c>
    </row>
    <row r="33" spans="1:9" ht="26.1" customHeight="1">
      <c r="A33" s="87">
        <v>31</v>
      </c>
      <c r="B33" s="87" t="s">
        <v>965</v>
      </c>
      <c r="C33" s="285">
        <v>110103073713</v>
      </c>
      <c r="D33" s="176" t="s">
        <v>275</v>
      </c>
      <c r="E33" s="87">
        <f>salary!W116</f>
        <v>4521</v>
      </c>
      <c r="F33" s="87">
        <f>salary!$Q$116</f>
        <v>3229</v>
      </c>
      <c r="G33" s="87" t="str">
        <f t="shared" ref="G33" si="29">G31</f>
        <v>DEC</v>
      </c>
      <c r="H33" s="87">
        <f t="shared" si="0"/>
        <v>2019</v>
      </c>
      <c r="I33" s="87" t="str">
        <f t="shared" si="1"/>
        <v>REGULAR</v>
      </c>
    </row>
    <row r="34" spans="1:9" ht="26.1" customHeight="1">
      <c r="A34" s="87">
        <v>32</v>
      </c>
      <c r="B34" s="87" t="s">
        <v>965</v>
      </c>
      <c r="C34" s="285">
        <v>110102931283</v>
      </c>
      <c r="D34" s="176" t="s">
        <v>276</v>
      </c>
      <c r="E34" s="87">
        <f>salary!W117</f>
        <v>4521</v>
      </c>
      <c r="F34" s="87">
        <f>salary!$Q$117</f>
        <v>3229</v>
      </c>
      <c r="G34" s="87" t="str">
        <f t="shared" ref="G34" si="30">G33</f>
        <v>DEC</v>
      </c>
      <c r="H34" s="87">
        <f t="shared" si="0"/>
        <v>2019</v>
      </c>
      <c r="I34" s="87" t="str">
        <f t="shared" si="1"/>
        <v>REGULAR</v>
      </c>
    </row>
    <row r="35" spans="1:9" ht="26.1" customHeight="1">
      <c r="A35" s="87">
        <v>33</v>
      </c>
      <c r="B35" s="87" t="s">
        <v>965</v>
      </c>
      <c r="C35" s="285">
        <v>110113064789</v>
      </c>
      <c r="D35" s="176" t="s">
        <v>277</v>
      </c>
      <c r="E35" s="87">
        <f>salary!W118</f>
        <v>4521</v>
      </c>
      <c r="F35" s="87">
        <f>salary!$Q$118</f>
        <v>3229</v>
      </c>
      <c r="G35" s="87" t="str">
        <f t="shared" ref="G35" si="31">G33</f>
        <v>DEC</v>
      </c>
      <c r="H35" s="87">
        <f t="shared" si="0"/>
        <v>2019</v>
      </c>
      <c r="I35" s="87" t="str">
        <f t="shared" si="1"/>
        <v>REGULAR</v>
      </c>
    </row>
    <row r="36" spans="1:9" ht="26.1" customHeight="1">
      <c r="A36" s="87">
        <v>34</v>
      </c>
      <c r="B36" s="87" t="s">
        <v>965</v>
      </c>
      <c r="C36" s="285">
        <v>110113089563</v>
      </c>
      <c r="D36" s="176" t="s">
        <v>504</v>
      </c>
      <c r="E36" s="87">
        <f>salary!W119</f>
        <v>4521</v>
      </c>
      <c r="F36" s="87">
        <f>salary!$Q$119</f>
        <v>3229</v>
      </c>
      <c r="G36" s="87" t="str">
        <f t="shared" ref="G36" si="32">G35</f>
        <v>DEC</v>
      </c>
      <c r="H36" s="87">
        <f t="shared" si="0"/>
        <v>2019</v>
      </c>
      <c r="I36" s="87" t="str">
        <f t="shared" si="1"/>
        <v>REGULAR</v>
      </c>
    </row>
    <row r="37" spans="1:9" ht="26.1" customHeight="1">
      <c r="A37" s="87">
        <v>35</v>
      </c>
      <c r="B37" s="87" t="s">
        <v>965</v>
      </c>
      <c r="C37" s="285">
        <v>110113089305</v>
      </c>
      <c r="D37" s="176" t="s">
        <v>278</v>
      </c>
      <c r="E37" s="87">
        <f>salary!W120</f>
        <v>4521</v>
      </c>
      <c r="F37" s="87">
        <f>salary!$Q$120</f>
        <v>3229</v>
      </c>
      <c r="G37" s="87" t="str">
        <f t="shared" ref="G37" si="33">G35</f>
        <v>DEC</v>
      </c>
      <c r="H37" s="87">
        <f t="shared" si="0"/>
        <v>2019</v>
      </c>
      <c r="I37" s="87" t="str">
        <f t="shared" si="1"/>
        <v>REGULAR</v>
      </c>
    </row>
    <row r="38" spans="1:9" ht="26.1" customHeight="1">
      <c r="A38" s="87">
        <v>36</v>
      </c>
      <c r="B38" s="87" t="s">
        <v>965</v>
      </c>
      <c r="C38" s="285">
        <v>110132480877</v>
      </c>
      <c r="D38" s="176" t="s">
        <v>279</v>
      </c>
      <c r="E38" s="87">
        <f>salary!W121</f>
        <v>4521</v>
      </c>
      <c r="F38" s="87">
        <f>salary!$Q$121</f>
        <v>3229</v>
      </c>
      <c r="G38" s="87" t="str">
        <f t="shared" ref="G38" si="34">G37</f>
        <v>DEC</v>
      </c>
      <c r="H38" s="87">
        <f t="shared" si="0"/>
        <v>2019</v>
      </c>
      <c r="I38" s="87" t="str">
        <f t="shared" si="1"/>
        <v>REGULAR</v>
      </c>
    </row>
    <row r="39" spans="1:9" ht="26.1" customHeight="1">
      <c r="A39" s="87">
        <v>37</v>
      </c>
      <c r="B39" s="87" t="s">
        <v>965</v>
      </c>
      <c r="C39" s="285">
        <v>110192770631</v>
      </c>
      <c r="D39" s="176" t="s">
        <v>574</v>
      </c>
      <c r="E39" s="87">
        <f>salary!W70</f>
        <v>9451</v>
      </c>
      <c r="F39" s="87">
        <f>salary!Q70</f>
        <v>6751</v>
      </c>
      <c r="G39" s="87" t="str">
        <f t="shared" ref="G39" si="35">G37</f>
        <v>DEC</v>
      </c>
      <c r="H39" s="87">
        <f t="shared" si="0"/>
        <v>2019</v>
      </c>
      <c r="I39" s="87" t="str">
        <f t="shared" si="1"/>
        <v>REGULAR</v>
      </c>
    </row>
    <row r="40" spans="1:9" ht="26.1" customHeight="1">
      <c r="A40" s="87">
        <v>38</v>
      </c>
      <c r="B40" s="87" t="s">
        <v>965</v>
      </c>
      <c r="C40" s="285">
        <v>110192812098</v>
      </c>
      <c r="D40" s="176" t="s">
        <v>575</v>
      </c>
      <c r="E40" s="87">
        <f>salary!W71</f>
        <v>9451</v>
      </c>
      <c r="F40" s="87">
        <f>salary!Q71</f>
        <v>6751</v>
      </c>
      <c r="G40" s="87" t="str">
        <f t="shared" ref="G40" si="36">G39</f>
        <v>DEC</v>
      </c>
      <c r="H40" s="87">
        <f t="shared" si="0"/>
        <v>2019</v>
      </c>
      <c r="I40" s="87" t="str">
        <f t="shared" si="1"/>
        <v>REGULAR</v>
      </c>
    </row>
    <row r="41" spans="1:9" ht="26.1" customHeight="1">
      <c r="A41" s="87">
        <v>39</v>
      </c>
      <c r="B41" s="87" t="s">
        <v>965</v>
      </c>
      <c r="C41" s="285">
        <v>110192756406</v>
      </c>
      <c r="D41" s="176" t="s">
        <v>367</v>
      </c>
      <c r="E41" s="87">
        <f>salary!W72</f>
        <v>9451</v>
      </c>
      <c r="F41" s="87">
        <f>salary!Q72</f>
        <v>6751</v>
      </c>
      <c r="G41" s="87" t="str">
        <f t="shared" ref="G41" si="37">G39</f>
        <v>DEC</v>
      </c>
      <c r="H41" s="87">
        <f t="shared" si="0"/>
        <v>2019</v>
      </c>
      <c r="I41" s="87" t="str">
        <f t="shared" si="1"/>
        <v>REGULAR</v>
      </c>
    </row>
    <row r="42" spans="1:9" ht="26.1" customHeight="1">
      <c r="A42" s="87">
        <v>40</v>
      </c>
      <c r="B42" s="87" t="s">
        <v>965</v>
      </c>
      <c r="C42" s="285">
        <v>110192945198</v>
      </c>
      <c r="D42" s="176" t="s">
        <v>576</v>
      </c>
      <c r="E42" s="87">
        <f>salary!W73</f>
        <v>9451</v>
      </c>
      <c r="F42" s="87">
        <f>salary!Q73</f>
        <v>6751</v>
      </c>
      <c r="G42" s="87" t="str">
        <f t="shared" ref="G42" si="38">G41</f>
        <v>DEC</v>
      </c>
      <c r="H42" s="87">
        <f t="shared" si="0"/>
        <v>2019</v>
      </c>
      <c r="I42" s="87" t="str">
        <f t="shared" si="1"/>
        <v>REGULAR</v>
      </c>
    </row>
    <row r="43" spans="1:9" ht="26.1" customHeight="1">
      <c r="A43" s="87">
        <v>41</v>
      </c>
      <c r="B43" s="87" t="s">
        <v>965</v>
      </c>
      <c r="C43" s="285">
        <v>110192812361</v>
      </c>
      <c r="D43" s="176" t="s">
        <v>577</v>
      </c>
      <c r="E43" s="87">
        <f>salary!W74</f>
        <v>9451</v>
      </c>
      <c r="F43" s="87">
        <f>salary!Q74</f>
        <v>6751</v>
      </c>
      <c r="G43" s="87" t="str">
        <f t="shared" ref="G43" si="39">G41</f>
        <v>DEC</v>
      </c>
      <c r="H43" s="87">
        <f t="shared" si="0"/>
        <v>2019</v>
      </c>
      <c r="I43" s="87" t="str">
        <f t="shared" si="1"/>
        <v>REGULAR</v>
      </c>
    </row>
    <row r="44" spans="1:9" ht="26.1" customHeight="1">
      <c r="A44" s="87">
        <v>42</v>
      </c>
      <c r="B44" s="87" t="s">
        <v>965</v>
      </c>
      <c r="C44" s="285">
        <v>110192751917</v>
      </c>
      <c r="D44" s="176" t="s">
        <v>578</v>
      </c>
      <c r="E44" s="87">
        <f>salary!W75</f>
        <v>9451</v>
      </c>
      <c r="F44" s="87">
        <f>salary!Q75</f>
        <v>6751</v>
      </c>
      <c r="G44" s="87" t="str">
        <f t="shared" ref="G44" si="40">G43</f>
        <v>DEC</v>
      </c>
      <c r="H44" s="87">
        <f t="shared" si="0"/>
        <v>2019</v>
      </c>
      <c r="I44" s="87" t="str">
        <f t="shared" si="1"/>
        <v>REGULAR</v>
      </c>
    </row>
    <row r="45" spans="1:9" ht="26.1" customHeight="1">
      <c r="A45" s="87">
        <v>43</v>
      </c>
      <c r="B45" s="87" t="s">
        <v>965</v>
      </c>
      <c r="C45" s="285">
        <v>110192814501</v>
      </c>
      <c r="D45" s="176" t="s">
        <v>370</v>
      </c>
      <c r="E45" s="87">
        <f>salary!W76</f>
        <v>9451</v>
      </c>
      <c r="F45" s="87">
        <f>salary!Q76</f>
        <v>6751</v>
      </c>
      <c r="G45" s="87" t="str">
        <f t="shared" ref="G45" si="41">G43</f>
        <v>DEC</v>
      </c>
      <c r="H45" s="87">
        <f t="shared" si="0"/>
        <v>2019</v>
      </c>
      <c r="I45" s="87" t="str">
        <f t="shared" si="1"/>
        <v>REGULAR</v>
      </c>
    </row>
    <row r="46" spans="1:9" ht="26.1" customHeight="1">
      <c r="A46" s="87">
        <v>44</v>
      </c>
      <c r="B46" s="87" t="s">
        <v>965</v>
      </c>
      <c r="C46" s="285">
        <v>110192945055</v>
      </c>
      <c r="D46" s="176" t="s">
        <v>371</v>
      </c>
      <c r="E46" s="87">
        <f>salary!W77</f>
        <v>9451</v>
      </c>
      <c r="F46" s="87">
        <f>salary!Q77</f>
        <v>6751</v>
      </c>
      <c r="G46" s="87" t="str">
        <f t="shared" ref="G46" si="42">G45</f>
        <v>DEC</v>
      </c>
      <c r="H46" s="87">
        <f t="shared" si="0"/>
        <v>2019</v>
      </c>
      <c r="I46" s="87" t="str">
        <f t="shared" si="1"/>
        <v>REGULAR</v>
      </c>
    </row>
    <row r="47" spans="1:9" ht="26.1" customHeight="1">
      <c r="A47" s="87">
        <v>45</v>
      </c>
      <c r="B47" s="87" t="s">
        <v>965</v>
      </c>
      <c r="C47" s="285">
        <v>110021255582</v>
      </c>
      <c r="D47" s="176" t="s">
        <v>372</v>
      </c>
      <c r="E47" s="87">
        <f>salary!W78</f>
        <v>9451</v>
      </c>
      <c r="F47" s="87">
        <f>salary!Q78</f>
        <v>6751</v>
      </c>
      <c r="G47" s="87" t="str">
        <f t="shared" ref="G47" si="43">G45</f>
        <v>DEC</v>
      </c>
      <c r="H47" s="87">
        <f t="shared" si="0"/>
        <v>2019</v>
      </c>
      <c r="I47" s="87" t="str">
        <f t="shared" si="1"/>
        <v>REGULAR</v>
      </c>
    </row>
    <row r="48" spans="1:9" ht="26.1" customHeight="1">
      <c r="A48" s="87">
        <v>46</v>
      </c>
      <c r="B48" s="87" t="s">
        <v>965</v>
      </c>
      <c r="C48" s="285">
        <v>110183309318</v>
      </c>
      <c r="D48" s="176" t="s">
        <v>373</v>
      </c>
      <c r="E48" s="87">
        <f>salary!W79</f>
        <v>9451</v>
      </c>
      <c r="F48" s="87">
        <f>salary!Q79</f>
        <v>6751</v>
      </c>
      <c r="G48" s="87" t="str">
        <f t="shared" ref="G48" si="44">G47</f>
        <v>DEC</v>
      </c>
      <c r="H48" s="87">
        <f t="shared" si="0"/>
        <v>2019</v>
      </c>
      <c r="I48" s="87" t="str">
        <f t="shared" si="1"/>
        <v>REGULAR</v>
      </c>
    </row>
    <row r="49" spans="1:9" ht="26.1" customHeight="1">
      <c r="A49" s="87">
        <v>47</v>
      </c>
      <c r="B49" s="87" t="s">
        <v>965</v>
      </c>
      <c r="C49" s="285">
        <v>110123601622</v>
      </c>
      <c r="D49" s="176" t="s">
        <v>572</v>
      </c>
      <c r="E49" s="87">
        <f>salary!W80</f>
        <v>9451</v>
      </c>
      <c r="F49" s="87">
        <f>salary!Q80</f>
        <v>6751</v>
      </c>
      <c r="G49" s="87" t="str">
        <f t="shared" ref="G49" si="45">G47</f>
        <v>DEC</v>
      </c>
      <c r="H49" s="87">
        <f t="shared" si="0"/>
        <v>2019</v>
      </c>
      <c r="I49" s="87" t="str">
        <f t="shared" si="1"/>
        <v>REGULAR</v>
      </c>
    </row>
    <row r="50" spans="1:9" ht="26.1" customHeight="1">
      <c r="A50" s="87">
        <v>48</v>
      </c>
      <c r="B50" s="87" t="s">
        <v>965</v>
      </c>
      <c r="C50" s="285">
        <v>110183592111</v>
      </c>
      <c r="D50" s="176" t="str">
        <f>salary!$B$81</f>
        <v>Dr. Vibha Mishra</v>
      </c>
      <c r="E50" s="87">
        <f>salary!W81</f>
        <v>9451</v>
      </c>
      <c r="F50" s="87">
        <f>salary!Q81</f>
        <v>6751</v>
      </c>
      <c r="G50" s="87" t="str">
        <f t="shared" ref="G50" si="46">G49</f>
        <v>DEC</v>
      </c>
      <c r="H50" s="87">
        <f t="shared" si="0"/>
        <v>2019</v>
      </c>
      <c r="I50" s="87" t="str">
        <f t="shared" si="1"/>
        <v>REGULAR</v>
      </c>
    </row>
    <row r="51" spans="1:9" ht="26.1" customHeight="1">
      <c r="A51" s="87">
        <v>49</v>
      </c>
      <c r="B51" s="87" t="s">
        <v>965</v>
      </c>
      <c r="C51" s="285">
        <v>110103973379</v>
      </c>
      <c r="D51" s="176" t="s">
        <v>792</v>
      </c>
      <c r="E51" s="87">
        <f>salary!W82</f>
        <v>9451</v>
      </c>
      <c r="F51" s="87">
        <f>salary!$Q$82</f>
        <v>6751</v>
      </c>
      <c r="G51" s="87" t="str">
        <f t="shared" ref="G51" si="47">G49</f>
        <v>DEC</v>
      </c>
      <c r="H51" s="87">
        <f t="shared" si="0"/>
        <v>2019</v>
      </c>
      <c r="I51" s="87" t="str">
        <f t="shared" si="1"/>
        <v>REGULAR</v>
      </c>
    </row>
    <row r="52" spans="1:9" ht="26.1" customHeight="1">
      <c r="A52" s="87"/>
      <c r="B52" s="87"/>
      <c r="C52" s="87"/>
      <c r="D52" s="411" t="s">
        <v>26</v>
      </c>
      <c r="E52" s="356">
        <f>SUM(E3:E51)</f>
        <v>380017</v>
      </c>
      <c r="F52" s="356">
        <f>SUM(F3:F51)</f>
        <v>271437</v>
      </c>
      <c r="G52" s="87"/>
      <c r="H52" s="87"/>
      <c r="I52" s="87"/>
    </row>
  </sheetData>
  <pageMargins left="0.56000000000000005" right="0.15" top="0.62" bottom="0.16" header="0.16" footer="0.16"/>
  <pageSetup paperSize="9" scale="75" orientation="landscape" r:id="rId1"/>
  <headerFooter>
    <oddHeader>&amp;C&amp;"Arial,Bold"&amp;16&amp;UFEROZE GANDHI COLLEGE, RAEBARELI
N.P.S. FOR THE MONTH OF DEC.-2019</oddHeader>
  </headerFooter>
  <rowBreaks count="1" manualBreakCount="1">
    <brk id="28" max="11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dimension ref="A1:E2607"/>
  <sheetViews>
    <sheetView view="pageBreakPreview" zoomScale="60" workbookViewId="0">
      <selection activeCell="A5" sqref="A5:B5"/>
    </sheetView>
  </sheetViews>
  <sheetFormatPr defaultRowHeight="12.75"/>
  <cols>
    <col min="1" max="1" width="39.85546875" customWidth="1"/>
    <col min="2" max="2" width="44" customWidth="1"/>
    <col min="3" max="3" width="26.5703125" customWidth="1"/>
    <col min="4" max="4" width="46.5703125" customWidth="1"/>
    <col min="5" max="5" width="37" customWidth="1"/>
  </cols>
  <sheetData>
    <row r="1" spans="1:5" ht="27.95" customHeight="1">
      <c r="A1" s="614" t="e">
        <f>salary!#REF!</f>
        <v>#REF!</v>
      </c>
      <c r="B1" s="615"/>
      <c r="C1" s="181"/>
      <c r="D1" s="611" t="str">
        <f>salary!$B$4</f>
        <v>Dr. Awadhesh Kumar Singh</v>
      </c>
      <c r="E1" s="611"/>
    </row>
    <row r="2" spans="1:5" ht="27.95" customHeight="1">
      <c r="A2" s="609" t="s">
        <v>544</v>
      </c>
      <c r="B2" s="610"/>
      <c r="C2" s="195"/>
      <c r="D2" s="609" t="s">
        <v>545</v>
      </c>
      <c r="E2" s="610"/>
    </row>
    <row r="3" spans="1:5" ht="27.95" customHeight="1">
      <c r="A3" s="612" t="s">
        <v>97</v>
      </c>
      <c r="B3" s="613"/>
      <c r="C3" s="195"/>
      <c r="D3" s="612" t="s">
        <v>97</v>
      </c>
      <c r="E3" s="613"/>
    </row>
    <row r="4" spans="1:5" ht="27.95" customHeight="1">
      <c r="A4" s="616">
        <v>43800</v>
      </c>
      <c r="B4" s="613"/>
      <c r="C4" s="195" t="s">
        <v>561</v>
      </c>
      <c r="D4" s="616">
        <f>A4</f>
        <v>43800</v>
      </c>
      <c r="E4" s="613"/>
    </row>
    <row r="5" spans="1:5" ht="27.95" customHeight="1">
      <c r="A5" s="617">
        <v>1</v>
      </c>
      <c r="B5" s="618"/>
      <c r="C5" s="195"/>
      <c r="D5" s="617">
        <v>2</v>
      </c>
      <c r="E5" s="618"/>
    </row>
    <row r="6" spans="1:5" ht="35.1" customHeight="1">
      <c r="A6" s="183" t="s">
        <v>94</v>
      </c>
      <c r="B6" s="184" t="e">
        <f>salary!#REF!</f>
        <v>#REF!</v>
      </c>
      <c r="C6" s="181"/>
      <c r="D6" s="183" t="s">
        <v>94</v>
      </c>
      <c r="E6" s="184" t="str">
        <f>salary!$D$4</f>
        <v>08.08.1996</v>
      </c>
    </row>
    <row r="7" spans="1:5" ht="35.1" customHeight="1">
      <c r="A7" s="183" t="s">
        <v>2</v>
      </c>
      <c r="B7" s="184" t="e">
        <f>salary!#REF!</f>
        <v>#REF!</v>
      </c>
      <c r="C7" s="181"/>
      <c r="D7" s="183" t="s">
        <v>2</v>
      </c>
      <c r="E7" s="184" t="str">
        <f>salary!$E$4</f>
        <v>1st JULY</v>
      </c>
    </row>
    <row r="8" spans="1:5" ht="35.1" customHeight="1">
      <c r="A8" s="185" t="s">
        <v>163</v>
      </c>
      <c r="B8" s="184" t="e">
        <f>salary!#REF!</f>
        <v>#REF!</v>
      </c>
      <c r="C8" s="181"/>
      <c r="D8" s="185" t="s">
        <v>163</v>
      </c>
      <c r="E8" s="184" t="str">
        <f>salary!$F$4</f>
        <v>37400-67000/ 13A</v>
      </c>
    </row>
    <row r="9" spans="1:5" ht="35.1" customHeight="1">
      <c r="A9" s="186" t="s">
        <v>164</v>
      </c>
      <c r="B9" s="184" t="e">
        <f>salary!#REF!</f>
        <v>#REF!</v>
      </c>
      <c r="C9" s="181"/>
      <c r="D9" s="186" t="s">
        <v>164</v>
      </c>
      <c r="E9" s="184">
        <f>salary!$G$4</f>
        <v>157400</v>
      </c>
    </row>
    <row r="10" spans="1:5" ht="35.1" customHeight="1">
      <c r="A10" s="187" t="s">
        <v>161</v>
      </c>
      <c r="B10" s="184" t="e">
        <f>salary!#REF!</f>
        <v>#REF!</v>
      </c>
      <c r="C10" s="181"/>
      <c r="D10" s="187" t="s">
        <v>161</v>
      </c>
      <c r="E10" s="184">
        <f>salary!$H$4</f>
        <v>9000</v>
      </c>
    </row>
    <row r="11" spans="1:5" ht="35.1" customHeight="1">
      <c r="A11" s="188" t="s">
        <v>26</v>
      </c>
      <c r="B11" s="184" t="e">
        <f>salary!#REF!</f>
        <v>#REF!</v>
      </c>
      <c r="C11" s="181"/>
      <c r="D11" s="188" t="s">
        <v>26</v>
      </c>
      <c r="E11" s="184">
        <f>salary!$I$4</f>
        <v>166400</v>
      </c>
    </row>
    <row r="12" spans="1:5" ht="35.1" customHeight="1">
      <c r="A12" s="183" t="s">
        <v>166</v>
      </c>
      <c r="B12" s="184" t="e">
        <f>salary!#REF!</f>
        <v>#REF!</v>
      </c>
      <c r="C12" s="181"/>
      <c r="D12" s="183" t="s">
        <v>166</v>
      </c>
      <c r="E12" s="184">
        <f>salary!$J$4</f>
        <v>28288</v>
      </c>
    </row>
    <row r="13" spans="1:5" ht="35.1" customHeight="1">
      <c r="A13" s="189" t="s">
        <v>5</v>
      </c>
      <c r="B13" s="184" t="e">
        <f>salary!#REF!</f>
        <v>#REF!</v>
      </c>
      <c r="C13" s="181"/>
      <c r="D13" s="189" t="s">
        <v>5</v>
      </c>
      <c r="E13" s="184">
        <f>salary!$L$4</f>
        <v>7280</v>
      </c>
    </row>
    <row r="14" spans="1:5" ht="35.1" customHeight="1">
      <c r="A14" s="189" t="s">
        <v>162</v>
      </c>
      <c r="B14" s="184" t="e">
        <f>salary!#REF!</f>
        <v>#REF!</v>
      </c>
      <c r="C14" s="181"/>
      <c r="D14" s="189" t="s">
        <v>162</v>
      </c>
      <c r="E14" s="184">
        <f>salary!$M$4</f>
        <v>200</v>
      </c>
    </row>
    <row r="15" spans="1:5" ht="35.1" customHeight="1">
      <c r="A15" s="183" t="s">
        <v>6</v>
      </c>
      <c r="B15" s="184" t="e">
        <f>salary!#REF!</f>
        <v>#REF!</v>
      </c>
      <c r="C15" s="181"/>
      <c r="D15" s="183" t="s">
        <v>6</v>
      </c>
      <c r="E15" s="184">
        <f>salary!$N$4</f>
        <v>202168</v>
      </c>
    </row>
    <row r="16" spans="1:5" ht="35.1" customHeight="1">
      <c r="A16" s="190" t="s">
        <v>8</v>
      </c>
      <c r="B16" s="184" t="e">
        <f>salary!#REF!</f>
        <v>#REF!</v>
      </c>
      <c r="C16" s="181"/>
      <c r="D16" s="190" t="s">
        <v>8</v>
      </c>
      <c r="E16" s="184">
        <f>salary!$O$4</f>
        <v>35000</v>
      </c>
    </row>
    <row r="17" spans="1:5" ht="35.1" customHeight="1">
      <c r="A17" s="190" t="s">
        <v>10</v>
      </c>
      <c r="B17" s="184" t="e">
        <f>salary!#REF!</f>
        <v>#REF!</v>
      </c>
      <c r="C17" s="181"/>
      <c r="D17" s="190" t="s">
        <v>10</v>
      </c>
      <c r="E17" s="184">
        <f>salary!$P$4</f>
        <v>33500</v>
      </c>
    </row>
    <row r="18" spans="1:5" ht="35.1" customHeight="1">
      <c r="A18" s="183" t="s">
        <v>11</v>
      </c>
      <c r="B18" s="184" t="e">
        <f>salary!#REF!</f>
        <v>#REF!</v>
      </c>
      <c r="C18" s="181"/>
      <c r="D18" s="183" t="s">
        <v>11</v>
      </c>
      <c r="E18" s="184">
        <f>salary!$Q$4</f>
        <v>0</v>
      </c>
    </row>
    <row r="19" spans="1:5" ht="35.1" customHeight="1">
      <c r="A19" s="183" t="s">
        <v>580</v>
      </c>
      <c r="B19" s="184" t="e">
        <f>salary!#REF!</f>
        <v>#REF!</v>
      </c>
      <c r="C19" s="181"/>
      <c r="D19" s="183" t="s">
        <v>580</v>
      </c>
      <c r="E19" s="184">
        <f>salary!$R$4</f>
        <v>26500</v>
      </c>
    </row>
    <row r="20" spans="1:5" ht="35.1" customHeight="1">
      <c r="A20" s="183" t="s">
        <v>7</v>
      </c>
      <c r="B20" s="184" t="e">
        <f>salary!#REF!</f>
        <v>#REF!</v>
      </c>
      <c r="C20" s="181"/>
      <c r="D20" s="183" t="s">
        <v>7</v>
      </c>
      <c r="E20" s="184">
        <f>salary!$S$4</f>
        <v>0</v>
      </c>
    </row>
    <row r="21" spans="1:5" ht="35.1" customHeight="1">
      <c r="A21" s="186" t="s">
        <v>12</v>
      </c>
      <c r="B21" s="184" t="e">
        <f>salary!#REF!</f>
        <v>#REF!</v>
      </c>
      <c r="C21" s="181"/>
      <c r="D21" s="186" t="s">
        <v>12</v>
      </c>
      <c r="E21" s="184">
        <f>salary!$T$4</f>
        <v>0</v>
      </c>
    </row>
    <row r="22" spans="1:5" ht="35.1" customHeight="1">
      <c r="A22" s="191" t="s">
        <v>13</v>
      </c>
      <c r="B22" s="184" t="e">
        <f>salary!#REF!</f>
        <v>#REF!</v>
      </c>
      <c r="C22" s="181"/>
      <c r="D22" s="191" t="s">
        <v>13</v>
      </c>
      <c r="E22" s="184">
        <f>salary!$U$4</f>
        <v>95000</v>
      </c>
    </row>
    <row r="23" spans="1:5" ht="35.1" customHeight="1">
      <c r="A23" s="192" t="s">
        <v>14</v>
      </c>
      <c r="B23" s="184" t="e">
        <f>salary!#REF!</f>
        <v>#REF!</v>
      </c>
      <c r="C23" s="181"/>
      <c r="D23" s="192" t="s">
        <v>14</v>
      </c>
      <c r="E23" s="184">
        <f>salary!$V$4</f>
        <v>107168</v>
      </c>
    </row>
    <row r="24" spans="1:5" ht="35.1" customHeight="1">
      <c r="A24" s="181"/>
      <c r="B24" s="193"/>
      <c r="C24" s="181"/>
      <c r="D24" s="196"/>
      <c r="E24" s="197"/>
    </row>
    <row r="25" spans="1:5" ht="35.1" customHeight="1">
      <c r="A25" s="181" t="s">
        <v>82</v>
      </c>
      <c r="B25" s="194"/>
      <c r="C25" s="181"/>
      <c r="D25" s="196" t="s">
        <v>82</v>
      </c>
      <c r="E25" s="182"/>
    </row>
    <row r="26" spans="1:5" ht="35.1" customHeight="1">
      <c r="A26" s="181" t="s">
        <v>83</v>
      </c>
      <c r="B26" s="194"/>
      <c r="C26" s="181"/>
      <c r="D26" s="196" t="s">
        <v>83</v>
      </c>
      <c r="E26" s="182"/>
    </row>
    <row r="27" spans="1:5" ht="35.1" customHeight="1">
      <c r="A27" s="181" t="s">
        <v>84</v>
      </c>
      <c r="B27" s="194"/>
      <c r="C27" s="181"/>
      <c r="D27" s="196" t="s">
        <v>84</v>
      </c>
      <c r="E27" s="182"/>
    </row>
    <row r="28" spans="1:5" ht="35.1" customHeight="1">
      <c r="A28" s="181"/>
      <c r="B28" s="181"/>
      <c r="C28" s="181"/>
      <c r="D28" s="181"/>
      <c r="E28" s="181"/>
    </row>
    <row r="29" spans="1:5" ht="35.1" customHeight="1">
      <c r="A29" s="181"/>
      <c r="B29" s="181"/>
      <c r="C29" s="181"/>
      <c r="D29" s="181"/>
      <c r="E29" s="181"/>
    </row>
    <row r="30" spans="1:5" ht="35.1" customHeight="1">
      <c r="A30" s="181"/>
      <c r="B30" s="181"/>
      <c r="C30" s="181"/>
      <c r="D30" s="181"/>
      <c r="E30" s="181"/>
    </row>
    <row r="31" spans="1:5" ht="35.1" customHeight="1">
      <c r="A31" s="181"/>
      <c r="B31" s="181"/>
      <c r="C31" s="181"/>
      <c r="D31" s="181"/>
      <c r="E31" s="181"/>
    </row>
    <row r="32" spans="1:5" ht="27.95" customHeight="1">
      <c r="A32" s="614" t="str">
        <f>salary!$B$5</f>
        <v>Dr.Laxmi Kant Tripathi</v>
      </c>
      <c r="B32" s="615"/>
      <c r="C32" s="181"/>
      <c r="D32" s="614" t="str">
        <f>salary!$B$6</f>
        <v>Dr. Arvind Prakash</v>
      </c>
      <c r="E32" s="615"/>
    </row>
    <row r="33" spans="1:5" ht="27.95" customHeight="1">
      <c r="A33" s="609" t="s">
        <v>545</v>
      </c>
      <c r="B33" s="610"/>
      <c r="C33" s="195"/>
      <c r="D33" s="609" t="s">
        <v>546</v>
      </c>
      <c r="E33" s="610"/>
    </row>
    <row r="34" spans="1:5" ht="27.95" customHeight="1">
      <c r="A34" s="612" t="s">
        <v>97</v>
      </c>
      <c r="B34" s="613"/>
      <c r="C34" s="195"/>
      <c r="D34" s="612" t="s">
        <v>97</v>
      </c>
      <c r="E34" s="613"/>
    </row>
    <row r="35" spans="1:5" ht="27.95" customHeight="1">
      <c r="A35" s="616">
        <f>A4</f>
        <v>43800</v>
      </c>
      <c r="B35" s="613"/>
      <c r="C35" s="195"/>
      <c r="D35" s="616">
        <f>A4</f>
        <v>43800</v>
      </c>
      <c r="E35" s="613"/>
    </row>
    <row r="36" spans="1:5" ht="27.95" customHeight="1">
      <c r="A36" s="617">
        <v>3</v>
      </c>
      <c r="B36" s="618"/>
      <c r="C36" s="195"/>
      <c r="D36" s="617">
        <v>4</v>
      </c>
      <c r="E36" s="618"/>
    </row>
    <row r="37" spans="1:5" ht="35.1" customHeight="1">
      <c r="A37" s="183" t="s">
        <v>94</v>
      </c>
      <c r="B37" s="184" t="str">
        <f>salary!$D$5</f>
        <v>01.01.2002</v>
      </c>
      <c r="C37" s="181"/>
      <c r="D37" s="183" t="s">
        <v>94</v>
      </c>
      <c r="E37" s="184" t="str">
        <f>salary!$D$6</f>
        <v>08.08.1996</v>
      </c>
    </row>
    <row r="38" spans="1:5" ht="35.1" customHeight="1">
      <c r="A38" s="183" t="s">
        <v>2</v>
      </c>
      <c r="B38" s="184" t="str">
        <f>salary!$E$5</f>
        <v>1st July</v>
      </c>
      <c r="C38" s="181"/>
      <c r="D38" s="183" t="s">
        <v>2</v>
      </c>
      <c r="E38" s="184" t="str">
        <f>salary!$E$6</f>
        <v>1st JULY</v>
      </c>
    </row>
    <row r="39" spans="1:5" ht="35.1" customHeight="1">
      <c r="A39" s="185" t="s">
        <v>163</v>
      </c>
      <c r="B39" s="184" t="str">
        <f>salary!$F$5</f>
        <v>37400-67000/ 13A</v>
      </c>
      <c r="C39" s="181"/>
      <c r="D39" s="185" t="s">
        <v>163</v>
      </c>
      <c r="E39" s="184" t="str">
        <f>salary!$F$6</f>
        <v>37400-67000/ 13A</v>
      </c>
    </row>
    <row r="40" spans="1:5" ht="35.1" customHeight="1">
      <c r="A40" s="186" t="s">
        <v>164</v>
      </c>
      <c r="B40" s="184">
        <f>salary!$G$5</f>
        <v>138900</v>
      </c>
      <c r="C40" s="181"/>
      <c r="D40" s="186" t="s">
        <v>164</v>
      </c>
      <c r="E40" s="184">
        <f>salary!$G$6</f>
        <v>157400</v>
      </c>
    </row>
    <row r="41" spans="1:5" ht="35.1" customHeight="1">
      <c r="A41" s="187" t="s">
        <v>161</v>
      </c>
      <c r="B41" s="184">
        <f>salary!$H$5</f>
        <v>9000</v>
      </c>
      <c r="C41" s="181"/>
      <c r="D41" s="187" t="s">
        <v>161</v>
      </c>
      <c r="E41" s="184">
        <f>salary!$H$6</f>
        <v>9000</v>
      </c>
    </row>
    <row r="42" spans="1:5" ht="35.1" customHeight="1">
      <c r="A42" s="188" t="s">
        <v>26</v>
      </c>
      <c r="B42" s="184">
        <f>salary!$I$5</f>
        <v>147900</v>
      </c>
      <c r="C42" s="181"/>
      <c r="D42" s="188" t="s">
        <v>26</v>
      </c>
      <c r="E42" s="184">
        <f>salary!$I$6</f>
        <v>166400</v>
      </c>
    </row>
    <row r="43" spans="1:5" ht="35.1" customHeight="1">
      <c r="A43" s="183" t="s">
        <v>166</v>
      </c>
      <c r="B43" s="184">
        <f>salary!$J$5</f>
        <v>25143</v>
      </c>
      <c r="C43" s="181"/>
      <c r="D43" s="183" t="s">
        <v>166</v>
      </c>
      <c r="E43" s="184">
        <f>salary!$J$6</f>
        <v>28288</v>
      </c>
    </row>
    <row r="44" spans="1:5" ht="35.1" customHeight="1">
      <c r="A44" s="189" t="s">
        <v>5</v>
      </c>
      <c r="B44" s="184">
        <f>salary!$L$5</f>
        <v>7280</v>
      </c>
      <c r="C44" s="181"/>
      <c r="D44" s="189" t="s">
        <v>5</v>
      </c>
      <c r="E44" s="184">
        <f>salary!$L$6</f>
        <v>7280</v>
      </c>
    </row>
    <row r="45" spans="1:5" ht="35.1" customHeight="1">
      <c r="A45" s="189" t="s">
        <v>162</v>
      </c>
      <c r="B45" s="184">
        <f>salary!$M$5</f>
        <v>200</v>
      </c>
      <c r="C45" s="181"/>
      <c r="D45" s="189" t="s">
        <v>162</v>
      </c>
      <c r="E45" s="184">
        <f>salary!$M$6</f>
        <v>200</v>
      </c>
    </row>
    <row r="46" spans="1:5" ht="35.1" customHeight="1">
      <c r="A46" s="183" t="s">
        <v>6</v>
      </c>
      <c r="B46" s="184">
        <f>salary!$N$5</f>
        <v>180523</v>
      </c>
      <c r="C46" s="181"/>
      <c r="D46" s="183" t="s">
        <v>6</v>
      </c>
      <c r="E46" s="184">
        <f>salary!$N$6</f>
        <v>202168</v>
      </c>
    </row>
    <row r="47" spans="1:5" ht="35.1" customHeight="1">
      <c r="A47" s="190" t="s">
        <v>8</v>
      </c>
      <c r="B47" s="184">
        <f>salary!$O$5</f>
        <v>25000</v>
      </c>
      <c r="C47" s="181"/>
      <c r="D47" s="190" t="s">
        <v>8</v>
      </c>
      <c r="E47" s="184">
        <f>salary!$O$6</f>
        <v>35000</v>
      </c>
    </row>
    <row r="48" spans="1:5" ht="35.1" customHeight="1">
      <c r="A48" s="190" t="s">
        <v>10</v>
      </c>
      <c r="B48" s="184">
        <f>salary!$P$5</f>
        <v>15000</v>
      </c>
      <c r="C48" s="181"/>
      <c r="D48" s="190" t="s">
        <v>10</v>
      </c>
      <c r="E48" s="184">
        <f>salary!$P$6</f>
        <v>33500</v>
      </c>
    </row>
    <row r="49" spans="1:5" ht="35.1" customHeight="1">
      <c r="A49" s="183" t="s">
        <v>11</v>
      </c>
      <c r="B49" s="184">
        <f>salary!$Q$5</f>
        <v>0</v>
      </c>
      <c r="C49" s="181"/>
      <c r="D49" s="183" t="s">
        <v>11</v>
      </c>
      <c r="E49" s="184">
        <f>salary!$Q$6</f>
        <v>0</v>
      </c>
    </row>
    <row r="50" spans="1:5" ht="35.1" customHeight="1">
      <c r="A50" s="183" t="s">
        <v>580</v>
      </c>
      <c r="B50" s="184">
        <f>salary!$R$5</f>
        <v>0</v>
      </c>
      <c r="C50" s="181"/>
      <c r="D50" s="183" t="s">
        <v>580</v>
      </c>
      <c r="E50" s="184">
        <f>salary!$R$6</f>
        <v>0</v>
      </c>
    </row>
    <row r="51" spans="1:5" ht="35.1" customHeight="1">
      <c r="A51" s="183" t="s">
        <v>7</v>
      </c>
      <c r="B51" s="184">
        <f>salary!$S$5</f>
        <v>0</v>
      </c>
      <c r="C51" s="181"/>
      <c r="D51" s="183" t="s">
        <v>7</v>
      </c>
      <c r="E51" s="184">
        <f>salary!$S$6</f>
        <v>0</v>
      </c>
    </row>
    <row r="52" spans="1:5" ht="35.1" customHeight="1">
      <c r="A52" s="186" t="s">
        <v>12</v>
      </c>
      <c r="B52" s="184">
        <f>salary!$T$5</f>
        <v>0</v>
      </c>
      <c r="C52" s="181"/>
      <c r="D52" s="186" t="s">
        <v>12</v>
      </c>
      <c r="E52" s="184">
        <f>salary!$T$6</f>
        <v>0</v>
      </c>
    </row>
    <row r="53" spans="1:5" ht="35.1" customHeight="1">
      <c r="A53" s="191" t="s">
        <v>13</v>
      </c>
      <c r="B53" s="184">
        <f>salary!$U$5</f>
        <v>40000</v>
      </c>
      <c r="C53" s="181"/>
      <c r="D53" s="191" t="s">
        <v>13</v>
      </c>
      <c r="E53" s="184">
        <f>salary!$U$6</f>
        <v>68500</v>
      </c>
    </row>
    <row r="54" spans="1:5" ht="35.1" customHeight="1">
      <c r="A54" s="192" t="s">
        <v>14</v>
      </c>
      <c r="B54" s="184">
        <f>salary!$V$5</f>
        <v>140523</v>
      </c>
      <c r="C54" s="181"/>
      <c r="D54" s="192" t="s">
        <v>14</v>
      </c>
      <c r="E54" s="184">
        <f>salary!$V$6</f>
        <v>133668</v>
      </c>
    </row>
    <row r="55" spans="1:5" ht="35.1" customHeight="1">
      <c r="A55" s="181"/>
      <c r="B55" s="193"/>
      <c r="C55" s="181"/>
      <c r="D55" s="181"/>
      <c r="E55" s="193"/>
    </row>
    <row r="56" spans="1:5" ht="35.1" customHeight="1">
      <c r="A56" s="181" t="s">
        <v>82</v>
      </c>
      <c r="B56" s="194"/>
      <c r="C56" s="181"/>
      <c r="D56" s="181" t="s">
        <v>82</v>
      </c>
      <c r="E56" s="194"/>
    </row>
    <row r="57" spans="1:5" ht="35.1" customHeight="1">
      <c r="A57" s="181" t="s">
        <v>83</v>
      </c>
      <c r="B57" s="194"/>
      <c r="C57" s="181"/>
      <c r="D57" s="181" t="s">
        <v>83</v>
      </c>
      <c r="E57" s="194"/>
    </row>
    <row r="58" spans="1:5" ht="35.1" customHeight="1">
      <c r="A58" s="181" t="s">
        <v>84</v>
      </c>
      <c r="B58" s="194"/>
      <c r="C58" s="181"/>
      <c r="D58" s="181" t="s">
        <v>84</v>
      </c>
      <c r="E58" s="194"/>
    </row>
    <row r="59" spans="1:5" ht="27.95" customHeight="1">
      <c r="A59" s="611" t="str">
        <f>salary!$B$7</f>
        <v>Shri Shailendra Tripathi</v>
      </c>
      <c r="B59" s="611"/>
      <c r="C59" s="181"/>
      <c r="D59" s="611" t="str">
        <f>salary!$B$8</f>
        <v>Dr. Udai Bhan Singh</v>
      </c>
      <c r="E59" s="611"/>
    </row>
    <row r="60" spans="1:5" ht="27.95" customHeight="1">
      <c r="A60" s="601" t="s">
        <v>546</v>
      </c>
      <c r="B60" s="602"/>
      <c r="C60" s="181"/>
      <c r="D60" s="601" t="s">
        <v>547</v>
      </c>
      <c r="E60" s="602"/>
    </row>
    <row r="61" spans="1:5" ht="27.95" customHeight="1">
      <c r="A61" s="601" t="s">
        <v>97</v>
      </c>
      <c r="B61" s="602"/>
      <c r="C61" s="181"/>
      <c r="D61" s="601" t="s">
        <v>97</v>
      </c>
      <c r="E61" s="602"/>
    </row>
    <row r="62" spans="1:5" ht="27.95" customHeight="1">
      <c r="A62" s="603">
        <f>A4</f>
        <v>43800</v>
      </c>
      <c r="B62" s="602"/>
      <c r="C62" s="181"/>
      <c r="D62" s="603">
        <f>A4</f>
        <v>43800</v>
      </c>
      <c r="E62" s="602"/>
    </row>
    <row r="63" spans="1:5" ht="27.95" customHeight="1">
      <c r="A63" s="605">
        <v>5</v>
      </c>
      <c r="B63" s="606"/>
      <c r="C63" s="181"/>
      <c r="D63" s="605">
        <v>6</v>
      </c>
      <c r="E63" s="606"/>
    </row>
    <row r="64" spans="1:5" ht="35.1" customHeight="1">
      <c r="A64" s="183" t="s">
        <v>94</v>
      </c>
      <c r="B64" s="184" t="str">
        <f>salary!$D$7</f>
        <v>31.10.1996</v>
      </c>
      <c r="C64" s="181"/>
      <c r="D64" s="183" t="s">
        <v>94</v>
      </c>
      <c r="E64" s="184" t="str">
        <f>salary!$D$8</f>
        <v>14.05.1996</v>
      </c>
    </row>
    <row r="65" spans="1:5" ht="35.1" customHeight="1">
      <c r="A65" s="183" t="s">
        <v>2</v>
      </c>
      <c r="B65" s="184" t="str">
        <f>salary!$E$7</f>
        <v>1st JULY</v>
      </c>
      <c r="C65" s="181"/>
      <c r="D65" s="183" t="s">
        <v>2</v>
      </c>
      <c r="E65" s="184" t="str">
        <f>salary!$E$8</f>
        <v>1st JULY</v>
      </c>
    </row>
    <row r="66" spans="1:5" ht="35.1" customHeight="1">
      <c r="A66" s="185" t="s">
        <v>163</v>
      </c>
      <c r="B66" s="184" t="str">
        <f>salary!$F$7</f>
        <v>37400-67000/ 13A</v>
      </c>
      <c r="C66" s="181"/>
      <c r="D66" s="185" t="s">
        <v>163</v>
      </c>
      <c r="E66" s="184" t="str">
        <f>salary!$F$8</f>
        <v>37400-67000/ 13A</v>
      </c>
    </row>
    <row r="67" spans="1:5" ht="35.1" customHeight="1">
      <c r="A67" s="186" t="s">
        <v>164</v>
      </c>
      <c r="B67" s="184">
        <f>salary!$G$7</f>
        <v>147900</v>
      </c>
      <c r="C67" s="181"/>
      <c r="D67" s="186" t="s">
        <v>164</v>
      </c>
      <c r="E67" s="184">
        <f>salary!$G$8</f>
        <v>157400</v>
      </c>
    </row>
    <row r="68" spans="1:5" ht="35.1" customHeight="1">
      <c r="A68" s="187" t="s">
        <v>161</v>
      </c>
      <c r="B68" s="184">
        <f>salary!$H$7</f>
        <v>9000</v>
      </c>
      <c r="C68" s="181"/>
      <c r="D68" s="187" t="s">
        <v>161</v>
      </c>
      <c r="E68" s="184">
        <f>salary!$H$8</f>
        <v>9000</v>
      </c>
    </row>
    <row r="69" spans="1:5" ht="35.1" customHeight="1">
      <c r="A69" s="188" t="s">
        <v>26</v>
      </c>
      <c r="B69" s="184">
        <f>salary!$I$7</f>
        <v>156900</v>
      </c>
      <c r="C69" s="181"/>
      <c r="D69" s="188" t="s">
        <v>26</v>
      </c>
      <c r="E69" s="184">
        <f>salary!$I$8</f>
        <v>166400</v>
      </c>
    </row>
    <row r="70" spans="1:5" ht="35.1" customHeight="1">
      <c r="A70" s="183" t="s">
        <v>166</v>
      </c>
      <c r="B70" s="184">
        <f>salary!$J$7</f>
        <v>26673</v>
      </c>
      <c r="C70" s="181"/>
      <c r="D70" s="183" t="s">
        <v>166</v>
      </c>
      <c r="E70" s="184">
        <f>salary!$J$8</f>
        <v>28288</v>
      </c>
    </row>
    <row r="71" spans="1:5" ht="35.1" customHeight="1">
      <c r="A71" s="189" t="s">
        <v>5</v>
      </c>
      <c r="B71" s="184">
        <f>salary!$L$7</f>
        <v>7280</v>
      </c>
      <c r="C71" s="181"/>
      <c r="D71" s="189" t="s">
        <v>5</v>
      </c>
      <c r="E71" s="184">
        <f>salary!$L$8</f>
        <v>7280</v>
      </c>
    </row>
    <row r="72" spans="1:5" ht="35.1" customHeight="1">
      <c r="A72" s="189" t="s">
        <v>162</v>
      </c>
      <c r="B72" s="184">
        <f>salary!$M$7</f>
        <v>200</v>
      </c>
      <c r="C72" s="181"/>
      <c r="D72" s="189" t="s">
        <v>162</v>
      </c>
      <c r="E72" s="184">
        <f>salary!$M$8</f>
        <v>200</v>
      </c>
    </row>
    <row r="73" spans="1:5" ht="35.1" customHeight="1">
      <c r="A73" s="183" t="s">
        <v>6</v>
      </c>
      <c r="B73" s="184">
        <f>salary!$N$7</f>
        <v>191053</v>
      </c>
      <c r="C73" s="181"/>
      <c r="D73" s="183" t="s">
        <v>6</v>
      </c>
      <c r="E73" s="184">
        <f>salary!$N$8</f>
        <v>202168</v>
      </c>
    </row>
    <row r="74" spans="1:5" ht="35.1" customHeight="1">
      <c r="A74" s="190" t="s">
        <v>8</v>
      </c>
      <c r="B74" s="184">
        <f>salary!$O$7</f>
        <v>30000</v>
      </c>
      <c r="C74" s="181"/>
      <c r="D74" s="190" t="s">
        <v>8</v>
      </c>
      <c r="E74" s="184">
        <f>salary!$O$8</f>
        <v>35000</v>
      </c>
    </row>
    <row r="75" spans="1:5" ht="35.1" customHeight="1">
      <c r="A75" s="190" t="s">
        <v>10</v>
      </c>
      <c r="B75" s="184">
        <f>salary!$P$7</f>
        <v>16000</v>
      </c>
      <c r="C75" s="181"/>
      <c r="D75" s="190" t="s">
        <v>10</v>
      </c>
      <c r="E75" s="184">
        <f>salary!$P$8</f>
        <v>33500</v>
      </c>
    </row>
    <row r="76" spans="1:5" ht="35.1" customHeight="1">
      <c r="A76" s="183" t="s">
        <v>11</v>
      </c>
      <c r="B76" s="184">
        <f>salary!$Q$7</f>
        <v>0</v>
      </c>
      <c r="C76" s="181"/>
      <c r="D76" s="183" t="s">
        <v>11</v>
      </c>
      <c r="E76" s="184">
        <f>salary!$Q$8</f>
        <v>0</v>
      </c>
    </row>
    <row r="77" spans="1:5" ht="35.1" customHeight="1">
      <c r="A77" s="183" t="s">
        <v>580</v>
      </c>
      <c r="B77" s="184">
        <f>salary!$R$7</f>
        <v>0</v>
      </c>
      <c r="C77" s="181"/>
      <c r="D77" s="183" t="s">
        <v>580</v>
      </c>
      <c r="E77" s="184">
        <f>salary!$R$8</f>
        <v>0</v>
      </c>
    </row>
    <row r="78" spans="1:5" ht="35.1" customHeight="1">
      <c r="A78" s="183" t="s">
        <v>7</v>
      </c>
      <c r="B78" s="184">
        <f>salary!$S$7</f>
        <v>292</v>
      </c>
      <c r="C78" s="181"/>
      <c r="D78" s="183" t="s">
        <v>7</v>
      </c>
      <c r="E78" s="184">
        <f>salary!$S$8</f>
        <v>0</v>
      </c>
    </row>
    <row r="79" spans="1:5" ht="35.1" customHeight="1">
      <c r="A79" s="186" t="s">
        <v>12</v>
      </c>
      <c r="B79" s="184">
        <f>salary!$T$7</f>
        <v>0</v>
      </c>
      <c r="C79" s="181"/>
      <c r="D79" s="186" t="s">
        <v>12</v>
      </c>
      <c r="E79" s="184">
        <f>salary!$T$8</f>
        <v>0</v>
      </c>
    </row>
    <row r="80" spans="1:5" ht="35.1" customHeight="1">
      <c r="A80" s="191" t="s">
        <v>13</v>
      </c>
      <c r="B80" s="184">
        <f>salary!$U$7</f>
        <v>46292</v>
      </c>
      <c r="C80" s="181"/>
      <c r="D80" s="191" t="s">
        <v>13</v>
      </c>
      <c r="E80" s="184">
        <f>salary!$U$8</f>
        <v>68500</v>
      </c>
    </row>
    <row r="81" spans="1:5" ht="35.1" customHeight="1">
      <c r="A81" s="192" t="s">
        <v>14</v>
      </c>
      <c r="B81" s="184">
        <f>salary!$V$7</f>
        <v>144761</v>
      </c>
      <c r="C81" s="181"/>
      <c r="D81" s="192" t="s">
        <v>14</v>
      </c>
      <c r="E81" s="184">
        <f>salary!$V$8</f>
        <v>133668</v>
      </c>
    </row>
    <row r="82" spans="1:5" ht="35.1" customHeight="1">
      <c r="A82" s="181"/>
      <c r="B82" s="193"/>
      <c r="C82" s="181"/>
      <c r="D82" s="181"/>
      <c r="E82" s="193"/>
    </row>
    <row r="83" spans="1:5" ht="35.1" customHeight="1">
      <c r="A83" s="181" t="s">
        <v>82</v>
      </c>
      <c r="B83" s="194"/>
      <c r="C83" s="181"/>
      <c r="D83" s="181" t="s">
        <v>82</v>
      </c>
      <c r="E83" s="194"/>
    </row>
    <row r="84" spans="1:5" ht="35.1" customHeight="1">
      <c r="A84" s="181" t="s">
        <v>83</v>
      </c>
      <c r="B84" s="194"/>
      <c r="C84" s="181"/>
      <c r="D84" s="181" t="s">
        <v>83</v>
      </c>
      <c r="E84" s="194"/>
    </row>
    <row r="85" spans="1:5" ht="35.1" customHeight="1">
      <c r="A85" s="181" t="s">
        <v>84</v>
      </c>
      <c r="B85" s="194"/>
      <c r="C85" s="181"/>
      <c r="D85" s="181" t="s">
        <v>84</v>
      </c>
      <c r="E85" s="194"/>
    </row>
    <row r="86" spans="1:5" ht="35.1" customHeight="1">
      <c r="A86" s="181"/>
      <c r="B86" s="194"/>
      <c r="C86" s="181"/>
      <c r="D86" s="181"/>
      <c r="E86" s="194"/>
    </row>
    <row r="87" spans="1:5" ht="35.1" customHeight="1">
      <c r="A87" s="181"/>
      <c r="B87" s="194"/>
      <c r="C87" s="181"/>
      <c r="D87" s="181"/>
      <c r="E87" s="194"/>
    </row>
    <row r="88" spans="1:5" ht="35.1" customHeight="1">
      <c r="A88" s="181"/>
      <c r="B88" s="194"/>
      <c r="C88" s="181"/>
      <c r="D88" s="181"/>
      <c r="E88" s="194"/>
    </row>
    <row r="89" spans="1:5" ht="35.1" customHeight="1">
      <c r="A89" s="181"/>
      <c r="B89" s="194"/>
      <c r="C89" s="181"/>
      <c r="D89" s="181"/>
      <c r="E89" s="194"/>
    </row>
    <row r="90" spans="1:5" ht="27.95" customHeight="1">
      <c r="A90" s="611" t="str">
        <f>salary!$B$9</f>
        <v>Dr. Niranjan Kumar Singh</v>
      </c>
      <c r="B90" s="611"/>
      <c r="C90" s="181"/>
      <c r="D90" s="450" t="str">
        <f>salary!$B$10</f>
        <v>Dr. Badri Dutt Mishra</v>
      </c>
      <c r="E90" s="451"/>
    </row>
    <row r="91" spans="1:5" ht="27.95" customHeight="1">
      <c r="A91" s="601" t="s">
        <v>547</v>
      </c>
      <c r="B91" s="602"/>
      <c r="C91" s="181"/>
      <c r="D91" s="601" t="s">
        <v>548</v>
      </c>
      <c r="E91" s="602"/>
    </row>
    <row r="92" spans="1:5" ht="27.95" customHeight="1">
      <c r="A92" s="601" t="s">
        <v>97</v>
      </c>
      <c r="B92" s="602"/>
      <c r="C92" s="181"/>
      <c r="D92" s="601" t="s">
        <v>97</v>
      </c>
      <c r="E92" s="602"/>
    </row>
    <row r="93" spans="1:5" ht="27.95" customHeight="1">
      <c r="A93" s="603">
        <f>A4</f>
        <v>43800</v>
      </c>
      <c r="B93" s="602"/>
      <c r="C93" s="181"/>
      <c r="D93" s="603">
        <f>A4</f>
        <v>43800</v>
      </c>
      <c r="E93" s="602"/>
    </row>
    <row r="94" spans="1:5" ht="27.95" customHeight="1">
      <c r="A94" s="605">
        <v>7</v>
      </c>
      <c r="B94" s="606"/>
      <c r="C94" s="181"/>
      <c r="D94" s="605">
        <v>8</v>
      </c>
      <c r="E94" s="606"/>
    </row>
    <row r="95" spans="1:5" ht="35.1" customHeight="1">
      <c r="A95" s="183" t="s">
        <v>94</v>
      </c>
      <c r="B95" s="184" t="str">
        <f>salary!$D$9</f>
        <v>11.09.2003</v>
      </c>
      <c r="C95" s="181"/>
      <c r="D95" s="183" t="s">
        <v>94</v>
      </c>
      <c r="E95" s="184" t="str">
        <f>salary!$D$10</f>
        <v>28.02.1994</v>
      </c>
    </row>
    <row r="96" spans="1:5" ht="35.1" customHeight="1">
      <c r="A96" s="183" t="s">
        <v>2</v>
      </c>
      <c r="B96" s="184" t="str">
        <f>salary!$E$9</f>
        <v>1st JULY</v>
      </c>
      <c r="C96" s="181"/>
      <c r="D96" s="183" t="s">
        <v>2</v>
      </c>
      <c r="E96" s="184" t="str">
        <f>salary!$E$10</f>
        <v>1st JULY</v>
      </c>
    </row>
    <row r="97" spans="1:5" ht="35.1" customHeight="1">
      <c r="A97" s="185" t="s">
        <v>163</v>
      </c>
      <c r="B97" s="184" t="str">
        <f>salary!$F$9</f>
        <v>37400-67000/ 13A</v>
      </c>
      <c r="C97" s="181"/>
      <c r="D97" s="185" t="s">
        <v>163</v>
      </c>
      <c r="E97" s="184" t="str">
        <f>salary!$F$10</f>
        <v>37400-67000/ 13A</v>
      </c>
    </row>
    <row r="98" spans="1:5" ht="35.1" customHeight="1">
      <c r="A98" s="186" t="s">
        <v>164</v>
      </c>
      <c r="B98" s="184">
        <f>salary!$G$9</f>
        <v>138900</v>
      </c>
      <c r="C98" s="181"/>
      <c r="D98" s="186" t="s">
        <v>164</v>
      </c>
      <c r="E98" s="184">
        <f>salary!$G$10</f>
        <v>167500</v>
      </c>
    </row>
    <row r="99" spans="1:5" ht="35.1" customHeight="1">
      <c r="A99" s="187" t="s">
        <v>161</v>
      </c>
      <c r="B99" s="184">
        <f>salary!$H$9</f>
        <v>9000</v>
      </c>
      <c r="C99" s="181"/>
      <c r="D99" s="187" t="s">
        <v>161</v>
      </c>
      <c r="E99" s="184">
        <f>salary!$H$10</f>
        <v>9000</v>
      </c>
    </row>
    <row r="100" spans="1:5" ht="35.1" customHeight="1">
      <c r="A100" s="188" t="s">
        <v>26</v>
      </c>
      <c r="B100" s="184">
        <f>salary!$I$9</f>
        <v>147900</v>
      </c>
      <c r="C100" s="181"/>
      <c r="D100" s="188" t="s">
        <v>26</v>
      </c>
      <c r="E100" s="184">
        <f>salary!$I$10</f>
        <v>176500</v>
      </c>
    </row>
    <row r="101" spans="1:5" ht="35.1" customHeight="1">
      <c r="A101" s="183" t="s">
        <v>166</v>
      </c>
      <c r="B101" s="184">
        <f>salary!$J$9</f>
        <v>25143</v>
      </c>
      <c r="C101" s="181"/>
      <c r="D101" s="183" t="s">
        <v>166</v>
      </c>
      <c r="E101" s="184">
        <f>salary!$J$10</f>
        <v>30005</v>
      </c>
    </row>
    <row r="102" spans="1:5" ht="35.1" customHeight="1">
      <c r="A102" s="189" t="s">
        <v>5</v>
      </c>
      <c r="B102" s="184">
        <f>salary!$L$9</f>
        <v>7280</v>
      </c>
      <c r="C102" s="181"/>
      <c r="D102" s="189" t="s">
        <v>5</v>
      </c>
      <c r="E102" s="184">
        <f>salary!$L$10</f>
        <v>0</v>
      </c>
    </row>
    <row r="103" spans="1:5" ht="35.1" customHeight="1">
      <c r="A103" s="189" t="s">
        <v>162</v>
      </c>
      <c r="B103" s="184">
        <f>salary!$M$9</f>
        <v>200</v>
      </c>
      <c r="C103" s="181"/>
      <c r="D103" s="189" t="s">
        <v>162</v>
      </c>
      <c r="E103" s="184">
        <f>salary!$M$10</f>
        <v>200</v>
      </c>
    </row>
    <row r="104" spans="1:5" ht="35.1" customHeight="1">
      <c r="A104" s="183" t="s">
        <v>6</v>
      </c>
      <c r="B104" s="184">
        <f>salary!$N$9</f>
        <v>180523</v>
      </c>
      <c r="C104" s="181"/>
      <c r="D104" s="183" t="s">
        <v>6</v>
      </c>
      <c r="E104" s="184">
        <f>salary!$N$10</f>
        <v>206705</v>
      </c>
    </row>
    <row r="105" spans="1:5" ht="35.1" customHeight="1">
      <c r="A105" s="190" t="s">
        <v>8</v>
      </c>
      <c r="B105" s="184">
        <f>salary!$O$9</f>
        <v>40000</v>
      </c>
      <c r="C105" s="181"/>
      <c r="D105" s="190" t="s">
        <v>8</v>
      </c>
      <c r="E105" s="184">
        <f>salary!$O$10</f>
        <v>30000</v>
      </c>
    </row>
    <row r="106" spans="1:5" ht="35.1" customHeight="1">
      <c r="A106" s="190" t="s">
        <v>10</v>
      </c>
      <c r="B106" s="184">
        <f>salary!$P$9</f>
        <v>22500</v>
      </c>
      <c r="C106" s="181"/>
      <c r="D106" s="190" t="s">
        <v>10</v>
      </c>
      <c r="E106" s="184">
        <f>salary!$P$10</f>
        <v>44500</v>
      </c>
    </row>
    <row r="107" spans="1:5" ht="35.1" customHeight="1">
      <c r="A107" s="183" t="s">
        <v>11</v>
      </c>
      <c r="B107" s="184">
        <f>salary!$Q$9</f>
        <v>0</v>
      </c>
      <c r="C107" s="181"/>
      <c r="D107" s="183" t="s">
        <v>11</v>
      </c>
      <c r="E107" s="184">
        <f>salary!$Q$10</f>
        <v>0</v>
      </c>
    </row>
    <row r="108" spans="1:5" ht="35.1" customHeight="1">
      <c r="A108" s="183" t="s">
        <v>580</v>
      </c>
      <c r="B108" s="184">
        <f>salary!$R$9</f>
        <v>0</v>
      </c>
      <c r="C108" s="181"/>
      <c r="D108" s="183" t="s">
        <v>580</v>
      </c>
      <c r="E108" s="184">
        <f>salary!$R$10</f>
        <v>18000</v>
      </c>
    </row>
    <row r="109" spans="1:5" ht="35.1" customHeight="1">
      <c r="A109" s="183" t="s">
        <v>7</v>
      </c>
      <c r="B109" s="184">
        <f>salary!$S$9</f>
        <v>0</v>
      </c>
      <c r="C109" s="181"/>
      <c r="D109" s="183" t="s">
        <v>7</v>
      </c>
      <c r="E109" s="184">
        <f>salary!$S$10</f>
        <v>208</v>
      </c>
    </row>
    <row r="110" spans="1:5" ht="35.1" customHeight="1">
      <c r="A110" s="186" t="s">
        <v>12</v>
      </c>
      <c r="B110" s="184">
        <f>salary!$T$9</f>
        <v>0</v>
      </c>
      <c r="C110" s="181"/>
      <c r="D110" s="186" t="s">
        <v>12</v>
      </c>
      <c r="E110" s="184">
        <f>salary!$T$10</f>
        <v>0</v>
      </c>
    </row>
    <row r="111" spans="1:5" ht="35.1" customHeight="1">
      <c r="A111" s="191" t="s">
        <v>13</v>
      </c>
      <c r="B111" s="184">
        <f>salary!$U$9</f>
        <v>62500</v>
      </c>
      <c r="C111" s="181"/>
      <c r="D111" s="191" t="s">
        <v>13</v>
      </c>
      <c r="E111" s="184">
        <f>salary!$U$10</f>
        <v>92708</v>
      </c>
    </row>
    <row r="112" spans="1:5" ht="35.1" customHeight="1">
      <c r="A112" s="192" t="s">
        <v>14</v>
      </c>
      <c r="B112" s="184">
        <f>salary!$V$9</f>
        <v>118023</v>
      </c>
      <c r="C112" s="181"/>
      <c r="D112" s="192" t="s">
        <v>14</v>
      </c>
      <c r="E112" s="184">
        <f>salary!$V$10</f>
        <v>113997</v>
      </c>
    </row>
    <row r="113" spans="1:5" ht="35.1" customHeight="1">
      <c r="A113" s="181"/>
      <c r="B113" s="193"/>
      <c r="C113" s="181"/>
      <c r="D113" s="181"/>
      <c r="E113" s="193"/>
    </row>
    <row r="114" spans="1:5" ht="35.1" customHeight="1">
      <c r="A114" s="181" t="s">
        <v>82</v>
      </c>
      <c r="B114" s="194"/>
      <c r="C114" s="181"/>
      <c r="D114" s="181" t="s">
        <v>82</v>
      </c>
      <c r="E114" s="194"/>
    </row>
    <row r="115" spans="1:5" ht="35.1" customHeight="1">
      <c r="A115" s="181" t="s">
        <v>83</v>
      </c>
      <c r="B115" s="194"/>
      <c r="C115" s="181"/>
      <c r="D115" s="181" t="s">
        <v>83</v>
      </c>
      <c r="E115" s="194"/>
    </row>
    <row r="116" spans="1:5" ht="35.1" customHeight="1">
      <c r="A116" s="181" t="s">
        <v>84</v>
      </c>
      <c r="B116" s="194"/>
      <c r="C116" s="181"/>
      <c r="D116" s="181" t="s">
        <v>84</v>
      </c>
      <c r="E116" s="194"/>
    </row>
    <row r="117" spans="1:5" ht="27.95" customHeight="1">
      <c r="A117" s="450" t="str">
        <f>salary!$B$11</f>
        <v>Dr. Sanjay Kr. Singh</v>
      </c>
      <c r="B117" s="451"/>
      <c r="C117" s="181"/>
      <c r="D117" s="450" t="str">
        <f>salary!$B$12</f>
        <v>Dr. Kavita Dubey</v>
      </c>
      <c r="E117" s="451"/>
    </row>
    <row r="118" spans="1:5" ht="27.95" customHeight="1">
      <c r="A118" s="601" t="s">
        <v>548</v>
      </c>
      <c r="B118" s="602"/>
      <c r="C118" s="181"/>
      <c r="D118" s="601" t="s">
        <v>549</v>
      </c>
      <c r="E118" s="602"/>
    </row>
    <row r="119" spans="1:5" ht="27.95" customHeight="1">
      <c r="A119" s="601" t="s">
        <v>97</v>
      </c>
      <c r="B119" s="602"/>
      <c r="C119" s="181"/>
      <c r="D119" s="601" t="s">
        <v>97</v>
      </c>
      <c r="E119" s="602"/>
    </row>
    <row r="120" spans="1:5" ht="27.95" customHeight="1">
      <c r="A120" s="603">
        <f>A4</f>
        <v>43800</v>
      </c>
      <c r="B120" s="602"/>
      <c r="C120" s="181"/>
      <c r="D120" s="603">
        <f>A4</f>
        <v>43800</v>
      </c>
      <c r="E120" s="602"/>
    </row>
    <row r="121" spans="1:5" ht="27.95" customHeight="1">
      <c r="A121" s="605">
        <v>9</v>
      </c>
      <c r="B121" s="606"/>
      <c r="C121" s="181"/>
      <c r="D121" s="605">
        <v>10</v>
      </c>
      <c r="E121" s="606"/>
    </row>
    <row r="122" spans="1:5" ht="35.1" customHeight="1">
      <c r="A122" s="183" t="s">
        <v>94</v>
      </c>
      <c r="B122" s="184" t="str">
        <f>salary!$D$11</f>
        <v>25.05.1996</v>
      </c>
      <c r="C122" s="181"/>
      <c r="D122" s="183" t="s">
        <v>94</v>
      </c>
      <c r="E122" s="184" t="str">
        <f>salary!$D$12</f>
        <v>27.02.1990</v>
      </c>
    </row>
    <row r="123" spans="1:5" ht="35.1" customHeight="1">
      <c r="A123" s="183" t="s">
        <v>2</v>
      </c>
      <c r="B123" s="184" t="str">
        <f>salary!$E$11</f>
        <v>1st JULY</v>
      </c>
      <c r="C123" s="181"/>
      <c r="D123" s="183" t="s">
        <v>2</v>
      </c>
      <c r="E123" s="184" t="str">
        <f>salary!$E$12</f>
        <v>1st JULY</v>
      </c>
    </row>
    <row r="124" spans="1:5" ht="35.1" customHeight="1">
      <c r="A124" s="185" t="s">
        <v>163</v>
      </c>
      <c r="B124" s="184" t="str">
        <f>salary!$F$11</f>
        <v>37400-67000/ 13A</v>
      </c>
      <c r="C124" s="181"/>
      <c r="D124" s="185" t="s">
        <v>163</v>
      </c>
      <c r="E124" s="184" t="str">
        <f>salary!$F$12</f>
        <v>37400-67000/ 13A</v>
      </c>
    </row>
    <row r="125" spans="1:5" ht="35.1" customHeight="1">
      <c r="A125" s="186" t="s">
        <v>164</v>
      </c>
      <c r="B125" s="184">
        <f>salary!$G$11</f>
        <v>157400</v>
      </c>
      <c r="C125" s="181"/>
      <c r="D125" s="186" t="s">
        <v>164</v>
      </c>
      <c r="E125" s="184">
        <f>salary!$G$12</f>
        <v>172800</v>
      </c>
    </row>
    <row r="126" spans="1:5" ht="35.1" customHeight="1">
      <c r="A126" s="187" t="s">
        <v>161</v>
      </c>
      <c r="B126" s="184">
        <f>salary!$H$11</f>
        <v>9000</v>
      </c>
      <c r="C126" s="181"/>
      <c r="D126" s="187" t="s">
        <v>161</v>
      </c>
      <c r="E126" s="184">
        <f>salary!$H$12</f>
        <v>9000</v>
      </c>
    </row>
    <row r="127" spans="1:5" ht="35.1" customHeight="1">
      <c r="A127" s="188" t="s">
        <v>26</v>
      </c>
      <c r="B127" s="184">
        <f>salary!$I$11</f>
        <v>166400</v>
      </c>
      <c r="C127" s="181"/>
      <c r="D127" s="188" t="s">
        <v>26</v>
      </c>
      <c r="E127" s="184">
        <f>salary!$I$12</f>
        <v>181800</v>
      </c>
    </row>
    <row r="128" spans="1:5" ht="35.1" customHeight="1">
      <c r="A128" s="183" t="s">
        <v>166</v>
      </c>
      <c r="B128" s="184">
        <f>salary!$J$11</f>
        <v>28288</v>
      </c>
      <c r="C128" s="181"/>
      <c r="D128" s="183" t="s">
        <v>166</v>
      </c>
      <c r="E128" s="184">
        <f>salary!$J$12</f>
        <v>30906</v>
      </c>
    </row>
    <row r="129" spans="1:5" ht="35.1" customHeight="1">
      <c r="A129" s="189" t="s">
        <v>5</v>
      </c>
      <c r="B129" s="184">
        <f>salary!$L$11</f>
        <v>7280</v>
      </c>
      <c r="C129" s="181"/>
      <c r="D129" s="189" t="s">
        <v>5</v>
      </c>
      <c r="E129" s="184">
        <f>salary!$L$12</f>
        <v>7280</v>
      </c>
    </row>
    <row r="130" spans="1:5" ht="35.1" customHeight="1">
      <c r="A130" s="189" t="s">
        <v>162</v>
      </c>
      <c r="B130" s="184">
        <f>salary!$M$11</f>
        <v>200</v>
      </c>
      <c r="C130" s="181"/>
      <c r="D130" s="189" t="s">
        <v>162</v>
      </c>
      <c r="E130" s="184">
        <f>salary!$M$12</f>
        <v>200</v>
      </c>
    </row>
    <row r="131" spans="1:5" ht="35.1" customHeight="1">
      <c r="A131" s="183" t="s">
        <v>6</v>
      </c>
      <c r="B131" s="184">
        <f>salary!$N$11</f>
        <v>202168</v>
      </c>
      <c r="C131" s="181"/>
      <c r="D131" s="183" t="s">
        <v>6</v>
      </c>
      <c r="E131" s="184">
        <f>salary!$N$12</f>
        <v>220186</v>
      </c>
    </row>
    <row r="132" spans="1:5" ht="35.1" customHeight="1">
      <c r="A132" s="190" t="s">
        <v>8</v>
      </c>
      <c r="B132" s="184">
        <f>salary!$O$11</f>
        <v>35000</v>
      </c>
      <c r="C132" s="181"/>
      <c r="D132" s="190" t="s">
        <v>8</v>
      </c>
      <c r="E132" s="184">
        <f>salary!$O$12</f>
        <v>35000</v>
      </c>
    </row>
    <row r="133" spans="1:5" ht="35.1" customHeight="1">
      <c r="A133" s="190" t="s">
        <v>10</v>
      </c>
      <c r="B133" s="184">
        <f>salary!$P$11</f>
        <v>58000</v>
      </c>
      <c r="C133" s="181"/>
      <c r="D133" s="190" t="s">
        <v>10</v>
      </c>
      <c r="E133" s="184">
        <f>salary!$P$12</f>
        <v>55000</v>
      </c>
    </row>
    <row r="134" spans="1:5" ht="35.1" customHeight="1">
      <c r="A134" s="183" t="s">
        <v>11</v>
      </c>
      <c r="B134" s="184">
        <f>salary!$Q$11</f>
        <v>0</v>
      </c>
      <c r="C134" s="181"/>
      <c r="D134" s="183" t="s">
        <v>11</v>
      </c>
      <c r="E134" s="184">
        <f>salary!$Q$12</f>
        <v>0</v>
      </c>
    </row>
    <row r="135" spans="1:5" ht="35.1" customHeight="1">
      <c r="A135" s="183" t="s">
        <v>580</v>
      </c>
      <c r="B135" s="184">
        <f>salary!$R$11</f>
        <v>0</v>
      </c>
      <c r="C135" s="181"/>
      <c r="D135" s="183" t="s">
        <v>580</v>
      </c>
      <c r="E135" s="184">
        <f>salary!$R$12</f>
        <v>0</v>
      </c>
    </row>
    <row r="136" spans="1:5" ht="35.1" customHeight="1">
      <c r="A136" s="183" t="s">
        <v>7</v>
      </c>
      <c r="B136" s="184">
        <f>salary!$S$11</f>
        <v>0</v>
      </c>
      <c r="C136" s="181"/>
      <c r="D136" s="183" t="s">
        <v>7</v>
      </c>
      <c r="E136" s="184">
        <f>salary!$S$12</f>
        <v>0</v>
      </c>
    </row>
    <row r="137" spans="1:5" ht="35.1" customHeight="1">
      <c r="A137" s="186" t="s">
        <v>12</v>
      </c>
      <c r="B137" s="184">
        <f>salary!$T$11</f>
        <v>0</v>
      </c>
      <c r="C137" s="181"/>
      <c r="D137" s="186" t="s">
        <v>12</v>
      </c>
      <c r="E137" s="184">
        <f>salary!$T$12</f>
        <v>0</v>
      </c>
    </row>
    <row r="138" spans="1:5" ht="35.1" customHeight="1">
      <c r="A138" s="191" t="s">
        <v>13</v>
      </c>
      <c r="B138" s="184">
        <f>salary!$U$11</f>
        <v>93000</v>
      </c>
      <c r="C138" s="181"/>
      <c r="D138" s="191" t="s">
        <v>13</v>
      </c>
      <c r="E138" s="184">
        <f>salary!$U$398</f>
        <v>0</v>
      </c>
    </row>
    <row r="139" spans="1:5" ht="35.1" customHeight="1">
      <c r="A139" s="192" t="s">
        <v>14</v>
      </c>
      <c r="B139" s="184">
        <f>salary!$V$11</f>
        <v>109168</v>
      </c>
      <c r="C139" s="181"/>
      <c r="D139" s="192" t="s">
        <v>14</v>
      </c>
      <c r="E139" s="184">
        <f>salary!$V$12</f>
        <v>130186</v>
      </c>
    </row>
    <row r="140" spans="1:5" ht="35.1" customHeight="1">
      <c r="A140" s="181"/>
      <c r="B140" s="193"/>
      <c r="C140" s="181"/>
      <c r="D140" s="181"/>
      <c r="E140" s="193"/>
    </row>
    <row r="141" spans="1:5" ht="35.1" customHeight="1">
      <c r="A141" s="181" t="s">
        <v>82</v>
      </c>
      <c r="B141" s="194"/>
      <c r="C141" s="181"/>
      <c r="D141" s="181" t="s">
        <v>82</v>
      </c>
      <c r="E141" s="194"/>
    </row>
    <row r="142" spans="1:5" ht="35.1" customHeight="1">
      <c r="A142" s="181" t="s">
        <v>83</v>
      </c>
      <c r="B142" s="194"/>
      <c r="C142" s="181"/>
      <c r="D142" s="181" t="s">
        <v>83</v>
      </c>
      <c r="E142" s="194"/>
    </row>
    <row r="143" spans="1:5" ht="35.1" customHeight="1">
      <c r="A143" s="181" t="s">
        <v>84</v>
      </c>
      <c r="B143" s="194"/>
      <c r="C143" s="181"/>
      <c r="D143" s="181" t="s">
        <v>84</v>
      </c>
      <c r="E143" s="194"/>
    </row>
    <row r="144" spans="1:5" ht="35.1" customHeight="1">
      <c r="A144" s="181"/>
      <c r="B144" s="194"/>
      <c r="C144" s="181"/>
      <c r="D144" s="181"/>
      <c r="E144" s="194"/>
    </row>
    <row r="145" spans="1:5" ht="35.1" customHeight="1">
      <c r="A145" s="181"/>
      <c r="B145" s="194"/>
      <c r="C145" s="181"/>
      <c r="D145" s="181"/>
      <c r="E145" s="194"/>
    </row>
    <row r="146" spans="1:5" ht="35.1" customHeight="1">
      <c r="A146" s="181"/>
      <c r="B146" s="181"/>
      <c r="C146" s="181"/>
      <c r="D146" s="181"/>
      <c r="E146" s="181"/>
    </row>
    <row r="147" spans="1:5" ht="35.1" customHeight="1">
      <c r="A147" s="181"/>
      <c r="B147" s="181"/>
      <c r="C147" s="181"/>
      <c r="D147" s="181"/>
      <c r="E147" s="181"/>
    </row>
    <row r="148" spans="1:5" ht="27.95" customHeight="1">
      <c r="A148" s="450" t="str">
        <f>salary!$B$13</f>
        <v>Dr. Nilanshu Kr. Agarwal</v>
      </c>
      <c r="B148" s="451"/>
      <c r="C148" s="181"/>
      <c r="D148" s="450" t="str">
        <f>salary!$B$14</f>
        <v xml:space="preserve">Dr.Ram Babu </v>
      </c>
      <c r="E148" s="451"/>
    </row>
    <row r="149" spans="1:5" ht="27.95" customHeight="1">
      <c r="A149" s="601" t="s">
        <v>549</v>
      </c>
      <c r="B149" s="602"/>
      <c r="C149" s="181"/>
      <c r="D149" s="601" t="s">
        <v>550</v>
      </c>
      <c r="E149" s="602"/>
    </row>
    <row r="150" spans="1:5" ht="27.95" customHeight="1">
      <c r="A150" s="601" t="s">
        <v>97</v>
      </c>
      <c r="B150" s="602"/>
      <c r="C150" s="181"/>
      <c r="D150" s="601" t="s">
        <v>97</v>
      </c>
      <c r="E150" s="602"/>
    </row>
    <row r="151" spans="1:5" ht="27.95" customHeight="1">
      <c r="A151" s="603">
        <f>A4</f>
        <v>43800</v>
      </c>
      <c r="B151" s="602"/>
      <c r="C151" s="181"/>
      <c r="D151" s="603">
        <f>A4</f>
        <v>43800</v>
      </c>
      <c r="E151" s="602"/>
    </row>
    <row r="152" spans="1:5" ht="27.95" customHeight="1">
      <c r="A152" s="605">
        <v>11</v>
      </c>
      <c r="B152" s="606"/>
      <c r="C152" s="181"/>
      <c r="D152" s="605">
        <v>12</v>
      </c>
      <c r="E152" s="606"/>
    </row>
    <row r="153" spans="1:5" ht="35.1" customHeight="1">
      <c r="A153" s="183" t="s">
        <v>94</v>
      </c>
      <c r="B153" s="184" t="str">
        <f>salary!$D$13</f>
        <v>04.11.1999</v>
      </c>
      <c r="C153" s="181"/>
      <c r="D153" s="183" t="s">
        <v>94</v>
      </c>
      <c r="E153" s="184" t="str">
        <f>salary!$D$14</f>
        <v>27.02.1990</v>
      </c>
    </row>
    <row r="154" spans="1:5" ht="35.1" customHeight="1">
      <c r="A154" s="183" t="s">
        <v>2</v>
      </c>
      <c r="B154" s="184" t="str">
        <f>salary!$E$13</f>
        <v>1st JULY</v>
      </c>
      <c r="C154" s="181"/>
      <c r="D154" s="183" t="s">
        <v>2</v>
      </c>
      <c r="E154" s="184" t="str">
        <f>salary!$E$14</f>
        <v>1st JULY</v>
      </c>
    </row>
    <row r="155" spans="1:5" ht="35.1" customHeight="1">
      <c r="A155" s="185" t="s">
        <v>163</v>
      </c>
      <c r="B155" s="184" t="str">
        <f>salary!$F$13</f>
        <v>37400-67000/ 13A</v>
      </c>
      <c r="C155" s="181"/>
      <c r="D155" s="185" t="s">
        <v>163</v>
      </c>
      <c r="E155" s="184" t="str">
        <f>salary!$F$14</f>
        <v>37400-67000/ 13A</v>
      </c>
    </row>
    <row r="156" spans="1:5" ht="35.1" customHeight="1">
      <c r="A156" s="186" t="s">
        <v>164</v>
      </c>
      <c r="B156" s="184">
        <f>salary!$G$13</f>
        <v>147900</v>
      </c>
      <c r="C156" s="181"/>
      <c r="D156" s="186" t="s">
        <v>164</v>
      </c>
      <c r="E156" s="184">
        <f>salary!$G$14</f>
        <v>167500</v>
      </c>
    </row>
    <row r="157" spans="1:5" ht="35.1" customHeight="1">
      <c r="A157" s="187" t="s">
        <v>161</v>
      </c>
      <c r="B157" s="184">
        <f>salary!$H$13</f>
        <v>9000</v>
      </c>
      <c r="C157" s="181"/>
      <c r="D157" s="187" t="s">
        <v>161</v>
      </c>
      <c r="E157" s="184">
        <f>salary!$H$14</f>
        <v>9000</v>
      </c>
    </row>
    <row r="158" spans="1:5" ht="35.1" customHeight="1">
      <c r="A158" s="188" t="s">
        <v>26</v>
      </c>
      <c r="B158" s="184">
        <f>salary!$I$13</f>
        <v>156900</v>
      </c>
      <c r="C158" s="181"/>
      <c r="D158" s="188" t="s">
        <v>26</v>
      </c>
      <c r="E158" s="184">
        <f>salary!$I$14</f>
        <v>176500</v>
      </c>
    </row>
    <row r="159" spans="1:5" ht="35.1" customHeight="1">
      <c r="A159" s="183" t="s">
        <v>166</v>
      </c>
      <c r="B159" s="184">
        <f>salary!$J$13</f>
        <v>26673</v>
      </c>
      <c r="C159" s="181"/>
      <c r="D159" s="183" t="s">
        <v>166</v>
      </c>
      <c r="E159" s="184">
        <f>salary!$J$14</f>
        <v>30005</v>
      </c>
    </row>
    <row r="160" spans="1:5" ht="35.1" customHeight="1">
      <c r="A160" s="189" t="s">
        <v>5</v>
      </c>
      <c r="B160" s="184">
        <f>salary!$L$13</f>
        <v>7280</v>
      </c>
      <c r="C160" s="181"/>
      <c r="D160" s="189" t="s">
        <v>5</v>
      </c>
      <c r="E160" s="184">
        <f>salary!$L$14</f>
        <v>7280</v>
      </c>
    </row>
    <row r="161" spans="1:5" ht="35.1" customHeight="1">
      <c r="A161" s="189" t="s">
        <v>162</v>
      </c>
      <c r="B161" s="184">
        <f>salary!$M$13</f>
        <v>200</v>
      </c>
      <c r="C161" s="181"/>
      <c r="D161" s="189" t="s">
        <v>162</v>
      </c>
      <c r="E161" s="184">
        <f>salary!$M$14</f>
        <v>200</v>
      </c>
    </row>
    <row r="162" spans="1:5" ht="35.1" customHeight="1">
      <c r="A162" s="183" t="s">
        <v>6</v>
      </c>
      <c r="B162" s="184">
        <f>salary!$N$13</f>
        <v>191053</v>
      </c>
      <c r="C162" s="181"/>
      <c r="D162" s="183" t="s">
        <v>6</v>
      </c>
      <c r="E162" s="184">
        <f>salary!$N$14</f>
        <v>213985</v>
      </c>
    </row>
    <row r="163" spans="1:5" ht="35.1" customHeight="1">
      <c r="A163" s="190" t="s">
        <v>8</v>
      </c>
      <c r="B163" s="184">
        <f>salary!$O$13</f>
        <v>26000</v>
      </c>
      <c r="C163" s="181"/>
      <c r="D163" s="190" t="s">
        <v>8</v>
      </c>
      <c r="E163" s="184">
        <f>salary!$O$14</f>
        <v>35000</v>
      </c>
    </row>
    <row r="164" spans="1:5" ht="35.1" customHeight="1">
      <c r="A164" s="190" t="s">
        <v>10</v>
      </c>
      <c r="B164" s="184">
        <f>salary!$P$13</f>
        <v>16000</v>
      </c>
      <c r="C164" s="181"/>
      <c r="D164" s="190" t="s">
        <v>10</v>
      </c>
      <c r="E164" s="184">
        <f>salary!$P$14</f>
        <v>35500</v>
      </c>
    </row>
    <row r="165" spans="1:5" ht="35.1" customHeight="1">
      <c r="A165" s="183" t="s">
        <v>11</v>
      </c>
      <c r="B165" s="184">
        <f>salary!$Q$13</f>
        <v>0</v>
      </c>
      <c r="C165" s="181"/>
      <c r="D165" s="183" t="s">
        <v>11</v>
      </c>
      <c r="E165" s="184">
        <f>salary!$Q$14</f>
        <v>0</v>
      </c>
    </row>
    <row r="166" spans="1:5" ht="35.1" customHeight="1">
      <c r="A166" s="183" t="s">
        <v>580</v>
      </c>
      <c r="B166" s="184">
        <f>salary!$R$13</f>
        <v>0</v>
      </c>
      <c r="C166" s="181"/>
      <c r="D166" s="183" t="s">
        <v>580</v>
      </c>
      <c r="E166" s="184">
        <f>salary!$R$14</f>
        <v>0</v>
      </c>
    </row>
    <row r="167" spans="1:5" ht="35.1" customHeight="1">
      <c r="A167" s="183" t="s">
        <v>7</v>
      </c>
      <c r="B167" s="184">
        <f>salary!$S$13</f>
        <v>0</v>
      </c>
      <c r="C167" s="181"/>
      <c r="D167" s="183" t="s">
        <v>7</v>
      </c>
      <c r="E167" s="184">
        <f>salary!$S$14</f>
        <v>0</v>
      </c>
    </row>
    <row r="168" spans="1:5" ht="35.1" customHeight="1">
      <c r="A168" s="186" t="s">
        <v>12</v>
      </c>
      <c r="B168" s="184">
        <f>salary!$T$13</f>
        <v>0</v>
      </c>
      <c r="C168" s="181"/>
      <c r="D168" s="186" t="s">
        <v>12</v>
      </c>
      <c r="E168" s="184">
        <f>salary!$T$14</f>
        <v>0</v>
      </c>
    </row>
    <row r="169" spans="1:5" ht="35.1" customHeight="1">
      <c r="A169" s="191" t="s">
        <v>13</v>
      </c>
      <c r="B169" s="184">
        <f>salary!$U$13</f>
        <v>42000</v>
      </c>
      <c r="C169" s="181"/>
      <c r="D169" s="191" t="s">
        <v>13</v>
      </c>
      <c r="E169" s="184">
        <f>salary!$U$14</f>
        <v>70500</v>
      </c>
    </row>
    <row r="170" spans="1:5" ht="35.1" customHeight="1">
      <c r="A170" s="192" t="s">
        <v>14</v>
      </c>
      <c r="B170" s="184">
        <f>salary!$V$13</f>
        <v>149053</v>
      </c>
      <c r="C170" s="181"/>
      <c r="D170" s="192" t="s">
        <v>14</v>
      </c>
      <c r="E170" s="184">
        <f>salary!$V$14</f>
        <v>143485</v>
      </c>
    </row>
    <row r="171" spans="1:5" ht="35.1" customHeight="1">
      <c r="A171" s="181"/>
      <c r="B171" s="193"/>
      <c r="C171" s="181"/>
      <c r="D171" s="181"/>
      <c r="E171" s="193"/>
    </row>
    <row r="172" spans="1:5" ht="35.1" customHeight="1">
      <c r="A172" s="181" t="s">
        <v>82</v>
      </c>
      <c r="B172" s="194"/>
      <c r="C172" s="181"/>
      <c r="D172" s="181" t="s">
        <v>82</v>
      </c>
      <c r="E172" s="194"/>
    </row>
    <row r="173" spans="1:5" ht="35.1" customHeight="1">
      <c r="A173" s="181" t="s">
        <v>83</v>
      </c>
      <c r="B173" s="194"/>
      <c r="C173" s="181"/>
      <c r="D173" s="181" t="s">
        <v>83</v>
      </c>
      <c r="E173" s="194"/>
    </row>
    <row r="174" spans="1:5" ht="35.1" customHeight="1">
      <c r="A174" s="181" t="s">
        <v>84</v>
      </c>
      <c r="B174" s="194"/>
      <c r="C174" s="181"/>
      <c r="D174" s="181" t="s">
        <v>84</v>
      </c>
      <c r="E174" s="194"/>
    </row>
    <row r="175" spans="1:5" ht="27.95" customHeight="1">
      <c r="A175" s="450" t="str">
        <f>salary!$B$15</f>
        <v>Dr. Durgesh Kumar Singh</v>
      </c>
      <c r="B175" s="451"/>
      <c r="C175" s="181"/>
      <c r="D175" s="450" t="str">
        <f>salary!$B$16</f>
        <v>Dr. Yamini Sharma</v>
      </c>
      <c r="E175" s="451"/>
    </row>
    <row r="176" spans="1:5" ht="27.95" customHeight="1">
      <c r="A176" s="601" t="s">
        <v>550</v>
      </c>
      <c r="B176" s="602"/>
      <c r="C176" s="181"/>
      <c r="D176" s="601" t="s">
        <v>551</v>
      </c>
      <c r="E176" s="602"/>
    </row>
    <row r="177" spans="1:5" ht="27.95" customHeight="1">
      <c r="A177" s="601" t="s">
        <v>97</v>
      </c>
      <c r="B177" s="602"/>
      <c r="C177" s="181"/>
      <c r="D177" s="601" t="s">
        <v>97</v>
      </c>
      <c r="E177" s="602"/>
    </row>
    <row r="178" spans="1:5" ht="27.95" customHeight="1">
      <c r="A178" s="603">
        <f>A4</f>
        <v>43800</v>
      </c>
      <c r="B178" s="602"/>
      <c r="C178" s="181"/>
      <c r="D178" s="603">
        <f>A4</f>
        <v>43800</v>
      </c>
      <c r="E178" s="602"/>
    </row>
    <row r="179" spans="1:5" ht="27.95" customHeight="1">
      <c r="A179" s="605">
        <v>13</v>
      </c>
      <c r="B179" s="606"/>
      <c r="C179" s="181"/>
      <c r="D179" s="605">
        <v>14</v>
      </c>
      <c r="E179" s="606"/>
    </row>
    <row r="180" spans="1:5" ht="35.1" customHeight="1">
      <c r="A180" s="183" t="s">
        <v>94</v>
      </c>
      <c r="B180" s="184" t="str">
        <f>salary!$D$15</f>
        <v>05.12.2002</v>
      </c>
      <c r="C180" s="181"/>
      <c r="D180" s="183" t="s">
        <v>94</v>
      </c>
      <c r="E180" s="184" t="str">
        <f>salary!$D$16</f>
        <v>01.02.1989</v>
      </c>
    </row>
    <row r="181" spans="1:5" ht="35.1" customHeight="1">
      <c r="A181" s="183" t="s">
        <v>2</v>
      </c>
      <c r="B181" s="184" t="str">
        <f>salary!$E$15</f>
        <v>1st Julu</v>
      </c>
      <c r="C181" s="181"/>
      <c r="D181" s="183" t="s">
        <v>2</v>
      </c>
      <c r="E181" s="184" t="str">
        <f>salary!$E$16</f>
        <v>1st JULY</v>
      </c>
    </row>
    <row r="182" spans="1:5" ht="35.1" customHeight="1">
      <c r="A182" s="185" t="s">
        <v>163</v>
      </c>
      <c r="B182" s="184" t="str">
        <f>salary!$F$15</f>
        <v>37400-67000/ 13A</v>
      </c>
      <c r="C182" s="181"/>
      <c r="D182" s="185" t="s">
        <v>163</v>
      </c>
      <c r="E182" s="184" t="str">
        <f>salary!$F$16</f>
        <v>37400-67000/ 13A</v>
      </c>
    </row>
    <row r="183" spans="1:5" ht="35.1" customHeight="1">
      <c r="A183" s="186" t="s">
        <v>164</v>
      </c>
      <c r="B183" s="184">
        <f>salary!$G$15</f>
        <v>138900</v>
      </c>
      <c r="C183" s="181"/>
      <c r="D183" s="186" t="s">
        <v>164</v>
      </c>
      <c r="E183" s="184">
        <f>salary!$G$16</f>
        <v>172800</v>
      </c>
    </row>
    <row r="184" spans="1:5" ht="35.1" customHeight="1">
      <c r="A184" s="187" t="s">
        <v>161</v>
      </c>
      <c r="B184" s="184">
        <f>salary!$H$15</f>
        <v>9000</v>
      </c>
      <c r="C184" s="181"/>
      <c r="D184" s="187" t="s">
        <v>161</v>
      </c>
      <c r="E184" s="184">
        <f>salary!$H$16</f>
        <v>9000</v>
      </c>
    </row>
    <row r="185" spans="1:5" ht="35.1" customHeight="1">
      <c r="A185" s="188" t="s">
        <v>26</v>
      </c>
      <c r="B185" s="184">
        <f>salary!$I$15</f>
        <v>147900</v>
      </c>
      <c r="C185" s="181"/>
      <c r="D185" s="188" t="s">
        <v>26</v>
      </c>
      <c r="E185" s="184">
        <f>salary!$I$16</f>
        <v>181800</v>
      </c>
    </row>
    <row r="186" spans="1:5" ht="35.1" customHeight="1">
      <c r="A186" s="183" t="s">
        <v>166</v>
      </c>
      <c r="B186" s="184">
        <f>salary!$J$15</f>
        <v>25143</v>
      </c>
      <c r="C186" s="181"/>
      <c r="D186" s="183" t="s">
        <v>166</v>
      </c>
      <c r="E186" s="184">
        <f>salary!$J$16</f>
        <v>30906</v>
      </c>
    </row>
    <row r="187" spans="1:5" ht="35.1" customHeight="1">
      <c r="A187" s="189" t="s">
        <v>5</v>
      </c>
      <c r="B187" s="184">
        <f>salary!$L$15</f>
        <v>7280</v>
      </c>
      <c r="C187" s="181"/>
      <c r="D187" s="189" t="s">
        <v>5</v>
      </c>
      <c r="E187" s="184">
        <f>salary!$L$16</f>
        <v>7280</v>
      </c>
    </row>
    <row r="188" spans="1:5" ht="35.1" customHeight="1">
      <c r="A188" s="189" t="s">
        <v>162</v>
      </c>
      <c r="B188" s="184">
        <f>salary!$M$15</f>
        <v>200</v>
      </c>
      <c r="C188" s="181"/>
      <c r="D188" s="189" t="s">
        <v>162</v>
      </c>
      <c r="E188" s="184">
        <f>salary!$M$16</f>
        <v>200</v>
      </c>
    </row>
    <row r="189" spans="1:5" ht="35.1" customHeight="1">
      <c r="A189" s="183" t="s">
        <v>6</v>
      </c>
      <c r="B189" s="184">
        <f>salary!$N$15</f>
        <v>180523</v>
      </c>
      <c r="C189" s="181"/>
      <c r="D189" s="183" t="s">
        <v>6</v>
      </c>
      <c r="E189" s="184">
        <f>salary!$N$16</f>
        <v>220186</v>
      </c>
    </row>
    <row r="190" spans="1:5" ht="35.1" customHeight="1">
      <c r="A190" s="190" t="s">
        <v>8</v>
      </c>
      <c r="B190" s="184">
        <f>salary!$O$15</f>
        <v>20000</v>
      </c>
      <c r="C190" s="181"/>
      <c r="D190" s="190" t="s">
        <v>8</v>
      </c>
      <c r="E190" s="184">
        <f>salary!$O$16</f>
        <v>30000</v>
      </c>
    </row>
    <row r="191" spans="1:5" ht="35.1" customHeight="1">
      <c r="A191" s="190" t="s">
        <v>10</v>
      </c>
      <c r="B191" s="184">
        <f>salary!$P$15</f>
        <v>44500</v>
      </c>
      <c r="C191" s="181"/>
      <c r="D191" s="190" t="s">
        <v>10</v>
      </c>
      <c r="E191" s="184">
        <f>salary!$P$16</f>
        <v>18500</v>
      </c>
    </row>
    <row r="192" spans="1:5" ht="35.1" customHeight="1">
      <c r="A192" s="183" t="s">
        <v>11</v>
      </c>
      <c r="B192" s="184">
        <f>salary!$Q$15</f>
        <v>0</v>
      </c>
      <c r="C192" s="181"/>
      <c r="D192" s="183" t="s">
        <v>11</v>
      </c>
      <c r="E192" s="184">
        <f>salary!$Q$16</f>
        <v>0</v>
      </c>
    </row>
    <row r="193" spans="1:5" ht="35.1" customHeight="1">
      <c r="A193" s="183" t="s">
        <v>580</v>
      </c>
      <c r="B193" s="184">
        <f>salary!$RT$15</f>
        <v>0</v>
      </c>
      <c r="C193" s="181"/>
      <c r="D193" s="183" t="s">
        <v>580</v>
      </c>
      <c r="E193" s="184">
        <f>salary!$R$16</f>
        <v>0</v>
      </c>
    </row>
    <row r="194" spans="1:5" ht="35.1" customHeight="1">
      <c r="A194" s="183" t="s">
        <v>7</v>
      </c>
      <c r="B194" s="184">
        <f>salary!$S$15</f>
        <v>0</v>
      </c>
      <c r="C194" s="181"/>
      <c r="D194" s="183" t="s">
        <v>7</v>
      </c>
      <c r="E194" s="184">
        <f>salary!$S$16</f>
        <v>0</v>
      </c>
    </row>
    <row r="195" spans="1:5" ht="35.1" customHeight="1">
      <c r="A195" s="186" t="s">
        <v>12</v>
      </c>
      <c r="B195" s="184">
        <f>salary!$T$15</f>
        <v>0</v>
      </c>
      <c r="C195" s="181"/>
      <c r="D195" s="186" t="s">
        <v>12</v>
      </c>
      <c r="E195" s="184">
        <f>salary!$T$16</f>
        <v>0</v>
      </c>
    </row>
    <row r="196" spans="1:5" ht="35.1" customHeight="1">
      <c r="A196" s="191" t="s">
        <v>13</v>
      </c>
      <c r="B196" s="184">
        <f>salary!$U$15</f>
        <v>64500</v>
      </c>
      <c r="C196" s="181"/>
      <c r="D196" s="191" t="s">
        <v>13</v>
      </c>
      <c r="E196" s="184">
        <f>salary!$U$16</f>
        <v>48500</v>
      </c>
    </row>
    <row r="197" spans="1:5" ht="35.1" customHeight="1">
      <c r="A197" s="192" t="s">
        <v>14</v>
      </c>
      <c r="B197" s="184">
        <f>salary!$V$15</f>
        <v>116023</v>
      </c>
      <c r="C197" s="181"/>
      <c r="D197" s="192" t="s">
        <v>14</v>
      </c>
      <c r="E197" s="184">
        <f>salary!$V$16</f>
        <v>171686</v>
      </c>
    </row>
    <row r="198" spans="1:5" ht="35.1" customHeight="1">
      <c r="A198" s="181"/>
      <c r="B198" s="193"/>
      <c r="C198" s="181"/>
      <c r="D198" s="181"/>
      <c r="E198" s="193"/>
    </row>
    <row r="199" spans="1:5" ht="35.1" customHeight="1">
      <c r="A199" s="181" t="s">
        <v>82</v>
      </c>
      <c r="B199" s="194"/>
      <c r="C199" s="181"/>
      <c r="D199" s="181" t="s">
        <v>82</v>
      </c>
      <c r="E199" s="194"/>
    </row>
    <row r="200" spans="1:5" ht="35.1" customHeight="1">
      <c r="A200" s="181" t="s">
        <v>83</v>
      </c>
      <c r="B200" s="194"/>
      <c r="C200" s="181"/>
      <c r="D200" s="181" t="s">
        <v>83</v>
      </c>
      <c r="E200" s="194"/>
    </row>
    <row r="201" spans="1:5" ht="35.1" customHeight="1">
      <c r="A201" s="181" t="s">
        <v>84</v>
      </c>
      <c r="B201" s="194"/>
      <c r="C201" s="181"/>
      <c r="D201" s="181" t="s">
        <v>84</v>
      </c>
      <c r="E201" s="194"/>
    </row>
    <row r="202" spans="1:5" ht="35.1" customHeight="1">
      <c r="A202" s="181"/>
      <c r="B202" s="194"/>
      <c r="C202" s="181"/>
      <c r="D202" s="181"/>
      <c r="E202" s="194"/>
    </row>
    <row r="203" spans="1:5" ht="35.1" customHeight="1">
      <c r="A203" s="181"/>
      <c r="B203" s="194"/>
      <c r="C203" s="181"/>
      <c r="D203" s="181"/>
      <c r="E203" s="194"/>
    </row>
    <row r="204" spans="1:5" ht="35.1" customHeight="1">
      <c r="A204" s="181"/>
      <c r="B204" s="194"/>
      <c r="C204" s="181"/>
      <c r="D204" s="181"/>
      <c r="E204" s="194"/>
    </row>
    <row r="205" spans="1:5" ht="35.1" customHeight="1">
      <c r="A205" s="181"/>
      <c r="B205" s="181"/>
      <c r="C205" s="181"/>
      <c r="D205" s="181"/>
      <c r="E205" s="181"/>
    </row>
    <row r="206" spans="1:5" ht="27.95" customHeight="1">
      <c r="A206" s="450" t="str">
        <f>salary!$B$17</f>
        <v>Dr. Sanjay Srivastava</v>
      </c>
      <c r="B206" s="451"/>
      <c r="C206" s="181"/>
      <c r="D206" s="450" t="e">
        <f>salary!#REF!</f>
        <v>#REF!</v>
      </c>
      <c r="E206" s="451"/>
    </row>
    <row r="207" spans="1:5" ht="27.95" customHeight="1">
      <c r="A207" s="601" t="s">
        <v>551</v>
      </c>
      <c r="B207" s="602"/>
      <c r="C207" s="181"/>
      <c r="D207" s="601" t="s">
        <v>552</v>
      </c>
      <c r="E207" s="602"/>
    </row>
    <row r="208" spans="1:5" ht="27.95" customHeight="1">
      <c r="A208" s="601" t="s">
        <v>97</v>
      </c>
      <c r="B208" s="602"/>
      <c r="C208" s="181"/>
      <c r="D208" s="601" t="s">
        <v>97</v>
      </c>
      <c r="E208" s="602"/>
    </row>
    <row r="209" spans="1:5" ht="27.95" customHeight="1">
      <c r="A209" s="603">
        <f>A4</f>
        <v>43800</v>
      </c>
      <c r="B209" s="602"/>
      <c r="C209" s="181"/>
      <c r="D209" s="603">
        <f>A4</f>
        <v>43800</v>
      </c>
      <c r="E209" s="602"/>
    </row>
    <row r="210" spans="1:5" ht="27.95" customHeight="1">
      <c r="A210" s="605">
        <v>15</v>
      </c>
      <c r="B210" s="606"/>
      <c r="C210" s="181"/>
      <c r="D210" s="605">
        <v>16</v>
      </c>
      <c r="E210" s="606"/>
    </row>
    <row r="211" spans="1:5" ht="35.1" customHeight="1">
      <c r="A211" s="183" t="s">
        <v>94</v>
      </c>
      <c r="B211" s="184" t="str">
        <f>salary!$D$17</f>
        <v>29.08.2001</v>
      </c>
      <c r="C211" s="181"/>
      <c r="D211" s="183" t="s">
        <v>94</v>
      </c>
      <c r="E211" s="184" t="e">
        <f>salary!#REF!</f>
        <v>#REF!</v>
      </c>
    </row>
    <row r="212" spans="1:5" ht="35.1" customHeight="1">
      <c r="A212" s="183" t="s">
        <v>2</v>
      </c>
      <c r="B212" s="184" t="str">
        <f>salary!$E$17</f>
        <v>1st JULY</v>
      </c>
      <c r="C212" s="181"/>
      <c r="D212" s="183" t="s">
        <v>2</v>
      </c>
      <c r="E212" s="184" t="e">
        <f>salary!#REF!</f>
        <v>#REF!</v>
      </c>
    </row>
    <row r="213" spans="1:5" ht="35.1" customHeight="1">
      <c r="A213" s="185" t="s">
        <v>163</v>
      </c>
      <c r="B213" s="184" t="str">
        <f>salary!$F$17</f>
        <v>15600-39100/ 10</v>
      </c>
      <c r="C213" s="181"/>
      <c r="D213" s="185" t="s">
        <v>163</v>
      </c>
      <c r="E213" s="184" t="e">
        <f>salary!#REF!</f>
        <v>#REF!</v>
      </c>
    </row>
    <row r="214" spans="1:5" ht="35.1" customHeight="1">
      <c r="A214" s="186" t="s">
        <v>164</v>
      </c>
      <c r="B214" s="184">
        <f>salary!$G$17</f>
        <v>83800</v>
      </c>
      <c r="C214" s="181"/>
      <c r="D214" s="186" t="s">
        <v>164</v>
      </c>
      <c r="E214" s="184" t="e">
        <f>salary!#REF!</f>
        <v>#REF!</v>
      </c>
    </row>
    <row r="215" spans="1:5" ht="35.1" customHeight="1">
      <c r="A215" s="187" t="s">
        <v>161</v>
      </c>
      <c r="B215" s="184">
        <f>salary!$H$17</f>
        <v>6000</v>
      </c>
      <c r="C215" s="181"/>
      <c r="D215" s="187" t="s">
        <v>161</v>
      </c>
      <c r="E215" s="184" t="e">
        <f>salary!#REF!</f>
        <v>#REF!</v>
      </c>
    </row>
    <row r="216" spans="1:5" ht="35.1" customHeight="1">
      <c r="A216" s="188" t="s">
        <v>26</v>
      </c>
      <c r="B216" s="184">
        <f>salary!$I$503</f>
        <v>0</v>
      </c>
      <c r="C216" s="181"/>
      <c r="D216" s="188" t="s">
        <v>26</v>
      </c>
      <c r="E216" s="184" t="e">
        <f>salary!#REF!</f>
        <v>#REF!</v>
      </c>
    </row>
    <row r="217" spans="1:5" ht="35.1" customHeight="1">
      <c r="A217" s="183" t="s">
        <v>166</v>
      </c>
      <c r="B217" s="184">
        <f>salary!$J$17</f>
        <v>15266</v>
      </c>
      <c r="C217" s="181"/>
      <c r="D217" s="183" t="s">
        <v>166</v>
      </c>
      <c r="E217" s="184" t="e">
        <f>salary!#REF!</f>
        <v>#REF!</v>
      </c>
    </row>
    <row r="218" spans="1:5" ht="35.1" customHeight="1">
      <c r="A218" s="189" t="s">
        <v>5</v>
      </c>
      <c r="B218" s="184">
        <f>salary!$L$17</f>
        <v>3150</v>
      </c>
      <c r="C218" s="181"/>
      <c r="D218" s="189" t="s">
        <v>5</v>
      </c>
      <c r="E218" s="184" t="e">
        <f>salary!#REF!</f>
        <v>#REF!</v>
      </c>
    </row>
    <row r="219" spans="1:5" ht="35.1" customHeight="1">
      <c r="A219" s="189" t="s">
        <v>162</v>
      </c>
      <c r="B219" s="184">
        <f>salary!$M$17</f>
        <v>200</v>
      </c>
      <c r="C219" s="181"/>
      <c r="D219" s="189" t="s">
        <v>162</v>
      </c>
      <c r="E219" s="184" t="e">
        <f>salary!#REF!</f>
        <v>#REF!</v>
      </c>
    </row>
    <row r="220" spans="1:5" ht="35.1" customHeight="1">
      <c r="A220" s="183" t="s">
        <v>6</v>
      </c>
      <c r="B220" s="184">
        <f>salary!$N$17</f>
        <v>108416</v>
      </c>
      <c r="C220" s="181"/>
      <c r="D220" s="183" t="s">
        <v>6</v>
      </c>
      <c r="E220" s="184" t="e">
        <f>salary!#REF!</f>
        <v>#REF!</v>
      </c>
    </row>
    <row r="221" spans="1:5" ht="35.1" customHeight="1">
      <c r="A221" s="190" t="s">
        <v>8</v>
      </c>
      <c r="B221" s="184">
        <f>salary!$O$17</f>
        <v>0</v>
      </c>
      <c r="C221" s="181"/>
      <c r="D221" s="190" t="s">
        <v>8</v>
      </c>
      <c r="E221" s="184" t="e">
        <f>salary!#REF!</f>
        <v>#REF!</v>
      </c>
    </row>
    <row r="222" spans="1:5" ht="35.1" customHeight="1">
      <c r="A222" s="190" t="s">
        <v>10</v>
      </c>
      <c r="B222" s="184">
        <f>salary!$P$17</f>
        <v>9000</v>
      </c>
      <c r="C222" s="181"/>
      <c r="D222" s="190" t="s">
        <v>10</v>
      </c>
      <c r="E222" s="184" t="e">
        <f>salary!#REF!</f>
        <v>#REF!</v>
      </c>
    </row>
    <row r="223" spans="1:5" ht="35.1" customHeight="1">
      <c r="A223" s="183" t="s">
        <v>11</v>
      </c>
      <c r="B223" s="184">
        <f>salary!$Q$17</f>
        <v>0</v>
      </c>
      <c r="C223" s="181"/>
      <c r="D223" s="183" t="s">
        <v>11</v>
      </c>
      <c r="E223" s="184" t="e">
        <f>salary!#REF!</f>
        <v>#REF!</v>
      </c>
    </row>
    <row r="224" spans="1:5" ht="35.1" customHeight="1">
      <c r="A224" s="183" t="s">
        <v>580</v>
      </c>
      <c r="B224" s="184">
        <f>salary!$R$17</f>
        <v>0</v>
      </c>
      <c r="C224" s="181"/>
      <c r="D224" s="183" t="s">
        <v>580</v>
      </c>
      <c r="E224" s="184" t="e">
        <f>salary!#REF!</f>
        <v>#REF!</v>
      </c>
    </row>
    <row r="225" spans="1:5" ht="35.1" customHeight="1">
      <c r="A225" s="183" t="s">
        <v>7</v>
      </c>
      <c r="B225" s="184">
        <f>salary!$S$17</f>
        <v>0</v>
      </c>
      <c r="C225" s="181"/>
      <c r="D225" s="183" t="s">
        <v>7</v>
      </c>
      <c r="E225" s="184" t="e">
        <f>salary!#REF!</f>
        <v>#REF!</v>
      </c>
    </row>
    <row r="226" spans="1:5" ht="35.1" customHeight="1">
      <c r="A226" s="186" t="s">
        <v>12</v>
      </c>
      <c r="B226" s="184">
        <f>salary!$T$17</f>
        <v>0</v>
      </c>
      <c r="C226" s="181"/>
      <c r="D226" s="186" t="s">
        <v>12</v>
      </c>
      <c r="E226" s="184" t="e">
        <f>salary!#REF!</f>
        <v>#REF!</v>
      </c>
    </row>
    <row r="227" spans="1:5" ht="35.1" customHeight="1">
      <c r="A227" s="191" t="s">
        <v>13</v>
      </c>
      <c r="B227" s="184">
        <f>salary!$U$17</f>
        <v>9000</v>
      </c>
      <c r="C227" s="181"/>
      <c r="D227" s="191" t="s">
        <v>13</v>
      </c>
      <c r="E227" s="184" t="e">
        <f>salary!#REF!</f>
        <v>#REF!</v>
      </c>
    </row>
    <row r="228" spans="1:5" ht="35.1" customHeight="1">
      <c r="A228" s="192" t="s">
        <v>14</v>
      </c>
      <c r="B228" s="184">
        <f>salary!$V$17</f>
        <v>99416</v>
      </c>
      <c r="C228" s="181"/>
      <c r="D228" s="192" t="s">
        <v>14</v>
      </c>
      <c r="E228" s="184" t="e">
        <f>salary!#REF!</f>
        <v>#REF!</v>
      </c>
    </row>
    <row r="229" spans="1:5" ht="35.1" customHeight="1">
      <c r="A229" s="181"/>
      <c r="B229" s="193"/>
      <c r="C229" s="181"/>
      <c r="D229" s="181"/>
      <c r="E229" s="193"/>
    </row>
    <row r="230" spans="1:5" ht="35.1" customHeight="1">
      <c r="A230" s="181" t="s">
        <v>82</v>
      </c>
      <c r="B230" s="194"/>
      <c r="C230" s="181"/>
      <c r="D230" s="181" t="s">
        <v>82</v>
      </c>
      <c r="E230" s="194"/>
    </row>
    <row r="231" spans="1:5" ht="35.1" customHeight="1">
      <c r="A231" s="181" t="s">
        <v>83</v>
      </c>
      <c r="B231" s="194"/>
      <c r="C231" s="181"/>
      <c r="D231" s="181" t="s">
        <v>83</v>
      </c>
      <c r="E231" s="194"/>
    </row>
    <row r="232" spans="1:5" ht="35.1" customHeight="1">
      <c r="A232" s="181" t="s">
        <v>84</v>
      </c>
      <c r="B232" s="194"/>
      <c r="C232" s="181"/>
      <c r="D232" s="181" t="s">
        <v>84</v>
      </c>
      <c r="E232" s="194"/>
    </row>
    <row r="233" spans="1:5" ht="27.95" customHeight="1">
      <c r="A233" s="450" t="str">
        <f>salary!$B$18</f>
        <v>Dr. Smt. Sheila Srivastava</v>
      </c>
      <c r="B233" s="451"/>
      <c r="C233" s="181"/>
      <c r="D233" s="450" t="str">
        <f>salary!$B$19</f>
        <v>Dr.Anil Kumar</v>
      </c>
      <c r="E233" s="451"/>
    </row>
    <row r="234" spans="1:5" ht="27.95" customHeight="1">
      <c r="A234" s="601" t="s">
        <v>686</v>
      </c>
      <c r="B234" s="602"/>
      <c r="C234" s="181"/>
      <c r="D234" s="601" t="s">
        <v>553</v>
      </c>
      <c r="E234" s="602"/>
    </row>
    <row r="235" spans="1:5" ht="27.95" customHeight="1">
      <c r="A235" s="601" t="s">
        <v>97</v>
      </c>
      <c r="B235" s="602"/>
      <c r="C235" s="181"/>
      <c r="D235" s="601" t="s">
        <v>97</v>
      </c>
      <c r="E235" s="602"/>
    </row>
    <row r="236" spans="1:5" ht="27.95" customHeight="1">
      <c r="A236" s="603">
        <f>A4</f>
        <v>43800</v>
      </c>
      <c r="B236" s="602"/>
      <c r="C236" s="181"/>
      <c r="D236" s="603">
        <f>A4</f>
        <v>43800</v>
      </c>
      <c r="E236" s="602"/>
    </row>
    <row r="237" spans="1:5" ht="27.95" customHeight="1">
      <c r="A237" s="605">
        <v>17</v>
      </c>
      <c r="B237" s="606"/>
      <c r="C237" s="181"/>
      <c r="D237" s="605">
        <v>18</v>
      </c>
      <c r="E237" s="606"/>
    </row>
    <row r="238" spans="1:5" ht="35.1" customHeight="1">
      <c r="A238" s="183" t="s">
        <v>94</v>
      </c>
      <c r="B238" s="184" t="str">
        <f>salary!$D$18</f>
        <v>15.11.1988</v>
      </c>
      <c r="C238" s="181"/>
      <c r="D238" s="183" t="s">
        <v>94</v>
      </c>
      <c r="E238" s="184" t="str">
        <f>salary!$D$19</f>
        <v>12.01.1989</v>
      </c>
    </row>
    <row r="239" spans="1:5" ht="35.1" customHeight="1">
      <c r="A239" s="183" t="s">
        <v>2</v>
      </c>
      <c r="B239" s="184" t="str">
        <f>salary!$E$18</f>
        <v>1st JULY</v>
      </c>
      <c r="C239" s="181"/>
      <c r="D239" s="183" t="s">
        <v>2</v>
      </c>
      <c r="E239" s="184" t="str">
        <f>salary!$E$19</f>
        <v>1st JULY</v>
      </c>
    </row>
    <row r="240" spans="1:5" ht="35.1" customHeight="1">
      <c r="A240" s="185" t="s">
        <v>163</v>
      </c>
      <c r="B240" s="184" t="str">
        <f>salary!$F$18</f>
        <v>37400-67000/ 13A</v>
      </c>
      <c r="C240" s="181"/>
      <c r="D240" s="185" t="s">
        <v>163</v>
      </c>
      <c r="E240" s="184" t="str">
        <f>salary!$F$19</f>
        <v>37400-67000/ 13A</v>
      </c>
    </row>
    <row r="241" spans="1:5" ht="35.1" customHeight="1">
      <c r="A241" s="186" t="s">
        <v>164</v>
      </c>
      <c r="B241" s="184">
        <f>salary!$G$18</f>
        <v>178300</v>
      </c>
      <c r="C241" s="181"/>
      <c r="D241" s="186" t="s">
        <v>164</v>
      </c>
      <c r="E241" s="184">
        <f>salary!$G$19</f>
        <v>157400</v>
      </c>
    </row>
    <row r="242" spans="1:5" ht="35.1" customHeight="1">
      <c r="A242" s="187" t="s">
        <v>161</v>
      </c>
      <c r="B242" s="184">
        <f>salary!$H$18</f>
        <v>9000</v>
      </c>
      <c r="C242" s="181"/>
      <c r="D242" s="187" t="s">
        <v>161</v>
      </c>
      <c r="E242" s="184">
        <f>salary!$H$19</f>
        <v>9000</v>
      </c>
    </row>
    <row r="243" spans="1:5" ht="35.1" customHeight="1">
      <c r="A243" s="188" t="s">
        <v>26</v>
      </c>
      <c r="B243" s="184">
        <f>salary!$I$18</f>
        <v>187300</v>
      </c>
      <c r="C243" s="181"/>
      <c r="D243" s="188" t="s">
        <v>26</v>
      </c>
      <c r="E243" s="184">
        <f>salary!$I$19</f>
        <v>166400</v>
      </c>
    </row>
    <row r="244" spans="1:5" ht="35.1" customHeight="1">
      <c r="A244" s="183" t="s">
        <v>166</v>
      </c>
      <c r="B244" s="184">
        <f>salary!$J$18</f>
        <v>31841</v>
      </c>
      <c r="C244" s="181"/>
      <c r="D244" s="183" t="s">
        <v>166</v>
      </c>
      <c r="E244" s="184">
        <f>salary!$J$19</f>
        <v>28288</v>
      </c>
    </row>
    <row r="245" spans="1:5" ht="35.1" customHeight="1">
      <c r="A245" s="189" t="s">
        <v>5</v>
      </c>
      <c r="B245" s="184">
        <f>salary!$L$18</f>
        <v>7280</v>
      </c>
      <c r="C245" s="181"/>
      <c r="D245" s="189" t="s">
        <v>5</v>
      </c>
      <c r="E245" s="184">
        <f>salary!$L$19</f>
        <v>7280</v>
      </c>
    </row>
    <row r="246" spans="1:5" ht="35.1" customHeight="1">
      <c r="A246" s="189" t="s">
        <v>162</v>
      </c>
      <c r="B246" s="184">
        <f>salary!$M$18</f>
        <v>200</v>
      </c>
      <c r="C246" s="181"/>
      <c r="D246" s="189" t="s">
        <v>162</v>
      </c>
      <c r="E246" s="184">
        <f>salary!$M$19</f>
        <v>200</v>
      </c>
    </row>
    <row r="247" spans="1:5" ht="35.1" customHeight="1">
      <c r="A247" s="183" t="s">
        <v>6</v>
      </c>
      <c r="B247" s="184">
        <f>salary!$N$18</f>
        <v>226621</v>
      </c>
      <c r="C247" s="181"/>
      <c r="D247" s="183" t="s">
        <v>6</v>
      </c>
      <c r="E247" s="184">
        <f>salary!$N$19</f>
        <v>202168</v>
      </c>
    </row>
    <row r="248" spans="1:5" ht="35.1" customHeight="1">
      <c r="A248" s="190" t="s">
        <v>8</v>
      </c>
      <c r="B248" s="184">
        <f>salary!$O$18</f>
        <v>50000</v>
      </c>
      <c r="C248" s="181"/>
      <c r="D248" s="190" t="s">
        <v>8</v>
      </c>
      <c r="E248" s="184">
        <f>salary!$O$19</f>
        <v>25000</v>
      </c>
    </row>
    <row r="249" spans="1:5" ht="35.1" customHeight="1">
      <c r="A249" s="190" t="s">
        <v>10</v>
      </c>
      <c r="B249" s="184">
        <f>salary!$P$18</f>
        <v>19000</v>
      </c>
      <c r="C249" s="181"/>
      <c r="D249" s="190" t="s">
        <v>10</v>
      </c>
      <c r="E249" s="184">
        <f>salary!$P$19</f>
        <v>33500</v>
      </c>
    </row>
    <row r="250" spans="1:5" ht="35.1" customHeight="1">
      <c r="A250" s="183" t="s">
        <v>11</v>
      </c>
      <c r="B250" s="184">
        <f>salary!$Q$18</f>
        <v>0</v>
      </c>
      <c r="C250" s="181"/>
      <c r="D250" s="183" t="s">
        <v>11</v>
      </c>
      <c r="E250" s="184">
        <f>salary!$Q$19</f>
        <v>0</v>
      </c>
    </row>
    <row r="251" spans="1:5" ht="35.1" customHeight="1">
      <c r="A251" s="183" t="s">
        <v>580</v>
      </c>
      <c r="B251" s="184">
        <f>salary!$R$18</f>
        <v>0</v>
      </c>
      <c r="C251" s="181"/>
      <c r="D251" s="183" t="s">
        <v>580</v>
      </c>
      <c r="E251" s="184">
        <f>salary!$R$19</f>
        <v>20000</v>
      </c>
    </row>
    <row r="252" spans="1:5" ht="35.1" customHeight="1">
      <c r="A252" s="183" t="s">
        <v>7</v>
      </c>
      <c r="B252" s="184">
        <f>salary!$S$18</f>
        <v>410</v>
      </c>
      <c r="C252" s="181"/>
      <c r="D252" s="183" t="s">
        <v>7</v>
      </c>
      <c r="E252" s="184">
        <f>salary!$S$19</f>
        <v>0</v>
      </c>
    </row>
    <row r="253" spans="1:5" ht="35.1" customHeight="1">
      <c r="A253" s="186" t="s">
        <v>12</v>
      </c>
      <c r="B253" s="184">
        <f>salary!$T$18</f>
        <v>0</v>
      </c>
      <c r="C253" s="181"/>
      <c r="D253" s="186" t="s">
        <v>12</v>
      </c>
      <c r="E253" s="184">
        <f>salary!$T$19</f>
        <v>0</v>
      </c>
    </row>
    <row r="254" spans="1:5" ht="35.1" customHeight="1">
      <c r="A254" s="191" t="s">
        <v>13</v>
      </c>
      <c r="B254" s="184">
        <f>salary!$U$18</f>
        <v>69410</v>
      </c>
      <c r="C254" s="181"/>
      <c r="D254" s="191" t="s">
        <v>13</v>
      </c>
      <c r="E254" s="184">
        <f>salary!$U$19</f>
        <v>78500</v>
      </c>
    </row>
    <row r="255" spans="1:5" ht="35.1" customHeight="1">
      <c r="A255" s="192" t="s">
        <v>14</v>
      </c>
      <c r="B255" s="184">
        <f>salary!$V$18</f>
        <v>157211</v>
      </c>
      <c r="C255" s="181"/>
      <c r="D255" s="192" t="s">
        <v>14</v>
      </c>
      <c r="E255" s="184">
        <f>salary!$V$19</f>
        <v>123668</v>
      </c>
    </row>
    <row r="256" spans="1:5" ht="35.1" customHeight="1">
      <c r="A256" s="181"/>
      <c r="B256" s="193"/>
      <c r="C256" s="181"/>
      <c r="D256" s="181"/>
      <c r="E256" s="193"/>
    </row>
    <row r="257" spans="1:5" ht="35.1" customHeight="1">
      <c r="A257" s="181" t="s">
        <v>82</v>
      </c>
      <c r="B257" s="194"/>
      <c r="C257" s="181"/>
      <c r="D257" s="181" t="s">
        <v>82</v>
      </c>
      <c r="E257" s="194"/>
    </row>
    <row r="258" spans="1:5" ht="35.1" customHeight="1">
      <c r="A258" s="181" t="s">
        <v>83</v>
      </c>
      <c r="B258" s="194"/>
      <c r="C258" s="181"/>
      <c r="D258" s="181" t="s">
        <v>83</v>
      </c>
      <c r="E258" s="194"/>
    </row>
    <row r="259" spans="1:5" ht="35.1" customHeight="1">
      <c r="A259" s="181" t="s">
        <v>84</v>
      </c>
      <c r="B259" s="194"/>
      <c r="C259" s="181"/>
      <c r="D259" s="181" t="s">
        <v>84</v>
      </c>
      <c r="E259" s="194"/>
    </row>
    <row r="260" spans="1:5" ht="35.1" customHeight="1">
      <c r="A260" s="181"/>
      <c r="B260" s="194"/>
      <c r="C260" s="181"/>
      <c r="D260" s="181"/>
      <c r="E260" s="194"/>
    </row>
    <row r="261" spans="1:5" ht="35.1" customHeight="1">
      <c r="A261" s="181"/>
      <c r="B261" s="194"/>
      <c r="C261" s="181"/>
      <c r="D261" s="181"/>
      <c r="E261" s="194"/>
    </row>
    <row r="262" spans="1:5" ht="35.1" customHeight="1">
      <c r="A262" s="181"/>
      <c r="B262" s="194"/>
      <c r="C262" s="181"/>
      <c r="D262" s="181"/>
      <c r="E262" s="194"/>
    </row>
    <row r="263" spans="1:5" ht="35.1" customHeight="1">
      <c r="A263" s="181"/>
      <c r="B263" s="181"/>
      <c r="C263" s="181"/>
      <c r="D263" s="181"/>
      <c r="E263" s="181"/>
    </row>
    <row r="264" spans="1:5" ht="27.95" customHeight="1">
      <c r="A264" s="450" t="str">
        <f>salary!$B$3</f>
        <v>Dr. Harish Chandra Srivastava</v>
      </c>
      <c r="B264" s="451"/>
      <c r="C264" s="181"/>
      <c r="D264" s="450" t="str">
        <f>salary!$B$20</f>
        <v>Dr. Arun Kumar</v>
      </c>
      <c r="E264" s="451"/>
    </row>
    <row r="265" spans="1:5" ht="27.95" customHeight="1">
      <c r="A265" s="601" t="s">
        <v>554</v>
      </c>
      <c r="B265" s="602"/>
      <c r="C265" s="181"/>
      <c r="D265" s="601" t="s">
        <v>554</v>
      </c>
      <c r="E265" s="602"/>
    </row>
    <row r="266" spans="1:5" ht="27.95" customHeight="1">
      <c r="A266" s="601" t="s">
        <v>97</v>
      </c>
      <c r="B266" s="602"/>
      <c r="C266" s="181"/>
      <c r="D266" s="601" t="s">
        <v>97</v>
      </c>
      <c r="E266" s="602"/>
    </row>
    <row r="267" spans="1:5" ht="27.95" customHeight="1">
      <c r="A267" s="603">
        <f>A4</f>
        <v>43800</v>
      </c>
      <c r="B267" s="602"/>
      <c r="C267" s="181"/>
      <c r="D267" s="603">
        <f>A4</f>
        <v>43800</v>
      </c>
      <c r="E267" s="602"/>
    </row>
    <row r="268" spans="1:5" ht="27.95" customHeight="1">
      <c r="A268" s="619"/>
      <c r="B268" s="606"/>
      <c r="C268" s="181"/>
      <c r="D268" s="605">
        <v>20</v>
      </c>
      <c r="E268" s="606"/>
    </row>
    <row r="269" spans="1:5" ht="35.1" customHeight="1">
      <c r="A269" s="183" t="s">
        <v>94</v>
      </c>
      <c r="B269" s="184" t="str">
        <f>salary!$D$3</f>
        <v>20.12.1983</v>
      </c>
      <c r="C269" s="181"/>
      <c r="D269" s="183" t="s">
        <v>94</v>
      </c>
      <c r="E269" s="184" t="str">
        <f>salary!$D$20</f>
        <v>05.11.1988</v>
      </c>
    </row>
    <row r="270" spans="1:5" ht="35.1" customHeight="1">
      <c r="A270" s="183" t="s">
        <v>2</v>
      </c>
      <c r="B270" s="184" t="str">
        <f>salary!$E$3</f>
        <v>1st JULY</v>
      </c>
      <c r="C270" s="181"/>
      <c r="D270" s="183" t="s">
        <v>2</v>
      </c>
      <c r="E270" s="184" t="str">
        <f>salary!$E$20</f>
        <v>1st JULY</v>
      </c>
    </row>
    <row r="271" spans="1:5" ht="35.1" customHeight="1">
      <c r="A271" s="185" t="s">
        <v>163</v>
      </c>
      <c r="B271" s="184" t="str">
        <f>salary!$F$3</f>
        <v>37400-67000/ 13A</v>
      </c>
      <c r="C271" s="181"/>
      <c r="D271" s="185" t="s">
        <v>163</v>
      </c>
      <c r="E271" s="184" t="str">
        <f>salary!$F$20</f>
        <v>37400-67000/ 13A</v>
      </c>
    </row>
    <row r="272" spans="1:5" ht="35.1" customHeight="1">
      <c r="A272" s="186" t="s">
        <v>164</v>
      </c>
      <c r="B272" s="184">
        <f>salary!$G$3</f>
        <v>178300</v>
      </c>
      <c r="C272" s="181"/>
      <c r="D272" s="186" t="s">
        <v>164</v>
      </c>
      <c r="E272" s="184">
        <f>salary!$G$20</f>
        <v>178300</v>
      </c>
    </row>
    <row r="273" spans="1:5" ht="35.1" customHeight="1">
      <c r="A273" s="187" t="s">
        <v>161</v>
      </c>
      <c r="B273" s="184">
        <f>salary!$H$3</f>
        <v>9000</v>
      </c>
      <c r="C273" s="181"/>
      <c r="D273" s="187" t="s">
        <v>161</v>
      </c>
      <c r="E273" s="184">
        <f>salary!$H$20</f>
        <v>9000</v>
      </c>
    </row>
    <row r="274" spans="1:5" ht="35.1" customHeight="1">
      <c r="A274" s="188" t="s">
        <v>26</v>
      </c>
      <c r="B274" s="184">
        <f>salary!$I$3</f>
        <v>187300</v>
      </c>
      <c r="C274" s="181"/>
      <c r="D274" s="188" t="s">
        <v>26</v>
      </c>
      <c r="E274" s="184">
        <f>salary!$I$20</f>
        <v>187300</v>
      </c>
    </row>
    <row r="275" spans="1:5" ht="35.1" customHeight="1">
      <c r="A275" s="183" t="s">
        <v>166</v>
      </c>
      <c r="B275" s="184">
        <f>salary!$J$3</f>
        <v>31841</v>
      </c>
      <c r="C275" s="181"/>
      <c r="D275" s="183" t="s">
        <v>166</v>
      </c>
      <c r="E275" s="184">
        <f>salary!$J$20</f>
        <v>31841</v>
      </c>
    </row>
    <row r="276" spans="1:5" ht="35.1" customHeight="1">
      <c r="A276" s="189" t="s">
        <v>5</v>
      </c>
      <c r="B276" s="184">
        <f>salary!$L$3</f>
        <v>7280</v>
      </c>
      <c r="C276" s="181"/>
      <c r="D276" s="189" t="s">
        <v>5</v>
      </c>
      <c r="E276" s="184">
        <f>salary!$L$20</f>
        <v>0</v>
      </c>
    </row>
    <row r="277" spans="1:5" ht="35.1" customHeight="1">
      <c r="A277" s="189" t="s">
        <v>162</v>
      </c>
      <c r="B277" s="184">
        <f>salary!$M$3</f>
        <v>200</v>
      </c>
      <c r="C277" s="181"/>
      <c r="D277" s="189" t="s">
        <v>162</v>
      </c>
      <c r="E277" s="184">
        <f>salary!$M$20</f>
        <v>200</v>
      </c>
    </row>
    <row r="278" spans="1:5" ht="35.1" customHeight="1">
      <c r="A278" s="183" t="s">
        <v>6</v>
      </c>
      <c r="B278" s="184">
        <f>salary!$N$3</f>
        <v>226621</v>
      </c>
      <c r="C278" s="181"/>
      <c r="D278" s="183" t="s">
        <v>6</v>
      </c>
      <c r="E278" s="184">
        <f>salary!$N$20</f>
        <v>219341</v>
      </c>
    </row>
    <row r="279" spans="1:5" ht="35.1" customHeight="1">
      <c r="A279" s="190" t="s">
        <v>8</v>
      </c>
      <c r="B279" s="184">
        <f>salary!$O$3</f>
        <v>45000</v>
      </c>
      <c r="C279" s="181"/>
      <c r="D279" s="190" t="s">
        <v>8</v>
      </c>
      <c r="E279" s="184">
        <f>salary!$O$20</f>
        <v>45000</v>
      </c>
    </row>
    <row r="280" spans="1:5" ht="35.1" customHeight="1">
      <c r="A280" s="190" t="s">
        <v>10</v>
      </c>
      <c r="B280" s="184">
        <f>salary!$P$3</f>
        <v>19000</v>
      </c>
      <c r="C280" s="181"/>
      <c r="D280" s="190" t="s">
        <v>10</v>
      </c>
      <c r="E280" s="184">
        <f>salary!$P$20</f>
        <v>19000</v>
      </c>
    </row>
    <row r="281" spans="1:5" ht="35.1" customHeight="1">
      <c r="A281" s="183" t="s">
        <v>11</v>
      </c>
      <c r="B281" s="184">
        <f>salary!$Q$3</f>
        <v>0</v>
      </c>
      <c r="C281" s="181"/>
      <c r="D281" s="183" t="s">
        <v>11</v>
      </c>
      <c r="E281" s="184">
        <f>salary!$Q$20</f>
        <v>0</v>
      </c>
    </row>
    <row r="282" spans="1:5" ht="35.1" customHeight="1">
      <c r="A282" s="183" t="s">
        <v>580</v>
      </c>
      <c r="B282" s="184">
        <f>salary!$R$3</f>
        <v>0</v>
      </c>
      <c r="C282" s="181"/>
      <c r="D282" s="183" t="s">
        <v>580</v>
      </c>
      <c r="E282" s="184">
        <f>salary!$R$20</f>
        <v>37000</v>
      </c>
    </row>
    <row r="283" spans="1:5" ht="35.1" customHeight="1">
      <c r="A283" s="183" t="s">
        <v>7</v>
      </c>
      <c r="B283" s="184">
        <f>salary!$S$3</f>
        <v>0</v>
      </c>
      <c r="C283" s="181"/>
      <c r="D283" s="183" t="s">
        <v>7</v>
      </c>
      <c r="E283" s="184">
        <f>salary!$S$20</f>
        <v>238</v>
      </c>
    </row>
    <row r="284" spans="1:5" ht="35.1" customHeight="1">
      <c r="A284" s="186" t="s">
        <v>12</v>
      </c>
      <c r="B284" s="184">
        <f>salary!$T$3</f>
        <v>0</v>
      </c>
      <c r="C284" s="181"/>
      <c r="D284" s="186" t="s">
        <v>12</v>
      </c>
      <c r="E284" s="184">
        <f>salary!$T$20</f>
        <v>0</v>
      </c>
    </row>
    <row r="285" spans="1:5" ht="35.1" customHeight="1">
      <c r="A285" s="191" t="s">
        <v>13</v>
      </c>
      <c r="B285" s="184">
        <f>salary!$U$3</f>
        <v>64000</v>
      </c>
      <c r="C285" s="181"/>
      <c r="D285" s="191" t="s">
        <v>13</v>
      </c>
      <c r="E285" s="184">
        <f>salary!$U$20</f>
        <v>101238</v>
      </c>
    </row>
    <row r="286" spans="1:5" ht="35.1" customHeight="1">
      <c r="A286" s="192" t="s">
        <v>14</v>
      </c>
      <c r="B286" s="184">
        <f>salary!$V$3</f>
        <v>162621</v>
      </c>
      <c r="C286" s="181"/>
      <c r="D286" s="192" t="s">
        <v>14</v>
      </c>
      <c r="E286" s="184">
        <f>salary!$V$20</f>
        <v>118103</v>
      </c>
    </row>
    <row r="287" spans="1:5" ht="35.1" customHeight="1">
      <c r="A287" s="181"/>
      <c r="B287" s="193"/>
      <c r="C287" s="181"/>
      <c r="D287" s="181"/>
      <c r="E287" s="193"/>
    </row>
    <row r="288" spans="1:5" ht="35.1" customHeight="1">
      <c r="A288" s="181" t="s">
        <v>82</v>
      </c>
      <c r="B288" s="194"/>
      <c r="C288" s="181"/>
      <c r="D288" s="181" t="s">
        <v>82</v>
      </c>
      <c r="E288" s="194"/>
    </row>
    <row r="289" spans="1:5" ht="35.1" customHeight="1">
      <c r="A289" s="181" t="s">
        <v>83</v>
      </c>
      <c r="B289" s="194"/>
      <c r="C289" s="181"/>
      <c r="D289" s="181" t="s">
        <v>83</v>
      </c>
      <c r="E289" s="194"/>
    </row>
    <row r="290" spans="1:5" ht="35.1" customHeight="1">
      <c r="A290" s="181" t="s">
        <v>84</v>
      </c>
      <c r="B290" s="194"/>
      <c r="C290" s="181"/>
      <c r="D290" s="181" t="s">
        <v>84</v>
      </c>
      <c r="E290" s="194"/>
    </row>
    <row r="291" spans="1:5" ht="27.95" customHeight="1">
      <c r="A291" s="450" t="str">
        <f>salary!$B$21</f>
        <v>Dr. Smt Deoyani Gupta</v>
      </c>
      <c r="B291" s="451"/>
      <c r="C291" s="181"/>
      <c r="D291" s="450" t="str">
        <f>salary!$B$22</f>
        <v>Dr.Sanjay Bharatiya</v>
      </c>
      <c r="E291" s="451"/>
    </row>
    <row r="292" spans="1:5" ht="27.95" customHeight="1">
      <c r="A292" s="601" t="s">
        <v>555</v>
      </c>
      <c r="B292" s="602"/>
      <c r="C292" s="181"/>
      <c r="D292" s="601" t="s">
        <v>555</v>
      </c>
      <c r="E292" s="602"/>
    </row>
    <row r="293" spans="1:5" ht="27.95" customHeight="1">
      <c r="A293" s="601" t="s">
        <v>97</v>
      </c>
      <c r="B293" s="602"/>
      <c r="C293" s="181"/>
      <c r="D293" s="601" t="s">
        <v>97</v>
      </c>
      <c r="E293" s="602"/>
    </row>
    <row r="294" spans="1:5" ht="27.95" customHeight="1">
      <c r="A294" s="603">
        <f>A4</f>
        <v>43800</v>
      </c>
      <c r="B294" s="602"/>
      <c r="C294" s="181"/>
      <c r="D294" s="603">
        <f>A4</f>
        <v>43800</v>
      </c>
      <c r="E294" s="602"/>
    </row>
    <row r="295" spans="1:5" ht="27.95" customHeight="1">
      <c r="A295" s="605">
        <v>21</v>
      </c>
      <c r="B295" s="606"/>
      <c r="C295" s="181"/>
      <c r="D295" s="605">
        <v>22</v>
      </c>
      <c r="E295" s="606"/>
    </row>
    <row r="296" spans="1:5" ht="35.1" customHeight="1">
      <c r="A296" s="183" t="s">
        <v>94</v>
      </c>
      <c r="B296" s="184" t="str">
        <f>salary!$D$21</f>
        <v>04.11.1999</v>
      </c>
      <c r="C296" s="181"/>
      <c r="D296" s="183" t="s">
        <v>94</v>
      </c>
      <c r="E296" s="184" t="str">
        <f>salary!$D$22</f>
        <v>29.10.2001</v>
      </c>
    </row>
    <row r="297" spans="1:5" ht="35.1" customHeight="1">
      <c r="A297" s="183" t="s">
        <v>2</v>
      </c>
      <c r="B297" s="184" t="str">
        <f>salary!$E$21</f>
        <v>1st JULY</v>
      </c>
      <c r="C297" s="181"/>
      <c r="D297" s="183" t="s">
        <v>2</v>
      </c>
      <c r="E297" s="184" t="str">
        <f>salary!$E$22</f>
        <v>1st July</v>
      </c>
    </row>
    <row r="298" spans="1:5" ht="35.1" customHeight="1">
      <c r="A298" s="185" t="s">
        <v>163</v>
      </c>
      <c r="B298" s="184" t="str">
        <f>salary!$F$21</f>
        <v>37400-67000/ 13A</v>
      </c>
      <c r="C298" s="181"/>
      <c r="D298" s="185" t="s">
        <v>163</v>
      </c>
      <c r="E298" s="184" t="str">
        <f>salary!$F$22</f>
        <v>37400-67000/ 13A</v>
      </c>
    </row>
    <row r="299" spans="1:5" ht="35.1" customHeight="1">
      <c r="A299" s="186" t="s">
        <v>164</v>
      </c>
      <c r="B299" s="184">
        <f>salary!$G$21</f>
        <v>143300</v>
      </c>
      <c r="C299" s="181"/>
      <c r="D299" s="186" t="s">
        <v>164</v>
      </c>
      <c r="E299" s="184">
        <f>salary!$G$22</f>
        <v>138900</v>
      </c>
    </row>
    <row r="300" spans="1:5" ht="35.1" customHeight="1">
      <c r="A300" s="187" t="s">
        <v>161</v>
      </c>
      <c r="B300" s="184">
        <f>salary!$H$21</f>
        <v>9000</v>
      </c>
      <c r="C300" s="181"/>
      <c r="D300" s="187" t="s">
        <v>161</v>
      </c>
      <c r="E300" s="184">
        <f>salary!$H$22</f>
        <v>9000</v>
      </c>
    </row>
    <row r="301" spans="1:5" ht="35.1" customHeight="1">
      <c r="A301" s="188" t="s">
        <v>26</v>
      </c>
      <c r="B301" s="184">
        <f>salary!$I$21</f>
        <v>152300</v>
      </c>
      <c r="C301" s="181"/>
      <c r="D301" s="188" t="s">
        <v>26</v>
      </c>
      <c r="E301" s="184">
        <f>salary!$I$22</f>
        <v>147900</v>
      </c>
    </row>
    <row r="302" spans="1:5" ht="35.1" customHeight="1">
      <c r="A302" s="183" t="s">
        <v>166</v>
      </c>
      <c r="B302" s="184">
        <f>salary!$J$21</f>
        <v>25891</v>
      </c>
      <c r="C302" s="181"/>
      <c r="D302" s="183" t="s">
        <v>166</v>
      </c>
      <c r="E302" s="184">
        <f>salary!$J$22</f>
        <v>25143</v>
      </c>
    </row>
    <row r="303" spans="1:5" ht="35.1" customHeight="1">
      <c r="A303" s="189" t="s">
        <v>5</v>
      </c>
      <c r="B303" s="184">
        <f>salary!$L$21</f>
        <v>7280</v>
      </c>
      <c r="C303" s="181"/>
      <c r="D303" s="189" t="s">
        <v>5</v>
      </c>
      <c r="E303" s="184">
        <f>salary!$L$22</f>
        <v>7280</v>
      </c>
    </row>
    <row r="304" spans="1:5" ht="35.1" customHeight="1">
      <c r="A304" s="189" t="s">
        <v>162</v>
      </c>
      <c r="B304" s="184">
        <f>salary!$M$21</f>
        <v>200</v>
      </c>
      <c r="C304" s="181"/>
      <c r="D304" s="189" t="s">
        <v>162</v>
      </c>
      <c r="E304" s="184">
        <f>salary!$M$22</f>
        <v>200</v>
      </c>
    </row>
    <row r="305" spans="1:5" ht="35.1" customHeight="1">
      <c r="A305" s="183" t="s">
        <v>6</v>
      </c>
      <c r="B305" s="184">
        <f>salary!$N$21</f>
        <v>185671</v>
      </c>
      <c r="C305" s="181"/>
      <c r="D305" s="183" t="s">
        <v>6</v>
      </c>
      <c r="E305" s="184">
        <f>salary!$N$22</f>
        <v>180523</v>
      </c>
    </row>
    <row r="306" spans="1:5" ht="35.1" customHeight="1">
      <c r="A306" s="190" t="s">
        <v>8</v>
      </c>
      <c r="B306" s="184">
        <f>salary!$O$21</f>
        <v>25000</v>
      </c>
      <c r="C306" s="181"/>
      <c r="D306" s="190" t="s">
        <v>8</v>
      </c>
      <c r="E306" s="184">
        <f>salary!$O$22</f>
        <v>70000</v>
      </c>
    </row>
    <row r="307" spans="1:5" ht="35.1" customHeight="1">
      <c r="A307" s="190" t="s">
        <v>10</v>
      </c>
      <c r="B307" s="184">
        <f>salary!$P$21</f>
        <v>0</v>
      </c>
      <c r="C307" s="181"/>
      <c r="D307" s="190" t="s">
        <v>10</v>
      </c>
      <c r="E307" s="184">
        <f>salary!$P$22</f>
        <v>15000</v>
      </c>
    </row>
    <row r="308" spans="1:5" ht="35.1" customHeight="1">
      <c r="A308" s="183" t="s">
        <v>11</v>
      </c>
      <c r="B308" s="184">
        <f>salary!$Q$21</f>
        <v>0</v>
      </c>
      <c r="C308" s="181"/>
      <c r="D308" s="183" t="s">
        <v>11</v>
      </c>
      <c r="E308" s="184">
        <f>salary!$Q$22</f>
        <v>0</v>
      </c>
    </row>
    <row r="309" spans="1:5" ht="35.1" customHeight="1">
      <c r="A309" s="183" t="s">
        <v>580</v>
      </c>
      <c r="B309" s="184">
        <f>salary!$R$21</f>
        <v>0</v>
      </c>
      <c r="C309" s="181"/>
      <c r="D309" s="183" t="s">
        <v>580</v>
      </c>
      <c r="E309" s="184">
        <f>salary!$R$22</f>
        <v>0</v>
      </c>
    </row>
    <row r="310" spans="1:5" ht="35.1" customHeight="1">
      <c r="A310" s="183" t="s">
        <v>7</v>
      </c>
      <c r="B310" s="184">
        <f>salary!$S$21</f>
        <v>0</v>
      </c>
      <c r="C310" s="181"/>
      <c r="D310" s="183" t="s">
        <v>7</v>
      </c>
      <c r="E310" s="184">
        <f>salary!$S$22</f>
        <v>0</v>
      </c>
    </row>
    <row r="311" spans="1:5" ht="35.1" customHeight="1">
      <c r="A311" s="186" t="s">
        <v>12</v>
      </c>
      <c r="B311" s="184">
        <f>salary!$T$21</f>
        <v>0</v>
      </c>
      <c r="C311" s="181"/>
      <c r="D311" s="186" t="s">
        <v>12</v>
      </c>
      <c r="E311" s="184">
        <f>salary!$T$22</f>
        <v>0</v>
      </c>
    </row>
    <row r="312" spans="1:5" ht="35.1" customHeight="1">
      <c r="A312" s="191" t="s">
        <v>13</v>
      </c>
      <c r="B312" s="184">
        <f>salary!$U$21</f>
        <v>25000</v>
      </c>
      <c r="C312" s="181"/>
      <c r="D312" s="191" t="s">
        <v>13</v>
      </c>
      <c r="E312" s="184">
        <f>salary!$U$22</f>
        <v>85000</v>
      </c>
    </row>
    <row r="313" spans="1:5" ht="35.1" customHeight="1">
      <c r="A313" s="192" t="s">
        <v>14</v>
      </c>
      <c r="B313" s="184">
        <f>salary!$V$21</f>
        <v>160671</v>
      </c>
      <c r="C313" s="181"/>
      <c r="D313" s="192" t="s">
        <v>14</v>
      </c>
      <c r="E313" s="184">
        <f>salary!$V$22</f>
        <v>95523</v>
      </c>
    </row>
    <row r="314" spans="1:5" ht="35.1" customHeight="1">
      <c r="A314" s="181"/>
      <c r="B314" s="193"/>
      <c r="C314" s="181"/>
      <c r="D314" s="181"/>
      <c r="E314" s="193"/>
    </row>
    <row r="315" spans="1:5" ht="35.1" customHeight="1">
      <c r="A315" s="181" t="s">
        <v>82</v>
      </c>
      <c r="B315" s="194"/>
      <c r="C315" s="181"/>
      <c r="D315" s="181" t="s">
        <v>82</v>
      </c>
      <c r="E315" s="194"/>
    </row>
    <row r="316" spans="1:5" ht="35.1" customHeight="1">
      <c r="A316" s="181" t="s">
        <v>83</v>
      </c>
      <c r="B316" s="194"/>
      <c r="C316" s="181"/>
      <c r="D316" s="181" t="s">
        <v>83</v>
      </c>
      <c r="E316" s="194"/>
    </row>
    <row r="317" spans="1:5" ht="35.1" customHeight="1">
      <c r="A317" s="181" t="s">
        <v>84</v>
      </c>
      <c r="B317" s="194"/>
      <c r="C317" s="181"/>
      <c r="D317" s="181" t="s">
        <v>84</v>
      </c>
      <c r="E317" s="194"/>
    </row>
    <row r="318" spans="1:5" ht="35.1" customHeight="1">
      <c r="A318" s="181"/>
      <c r="B318" s="194"/>
      <c r="C318" s="181"/>
      <c r="D318" s="181"/>
      <c r="E318" s="194"/>
    </row>
    <row r="319" spans="1:5" ht="35.1" customHeight="1">
      <c r="A319" s="181"/>
      <c r="B319" s="194"/>
      <c r="C319" s="181"/>
      <c r="D319" s="181"/>
      <c r="E319" s="194"/>
    </row>
    <row r="320" spans="1:5" ht="35.1" customHeight="1">
      <c r="A320" s="181"/>
      <c r="B320" s="194"/>
      <c r="C320" s="181"/>
      <c r="D320" s="181"/>
      <c r="E320" s="194"/>
    </row>
    <row r="321" spans="1:5" ht="35.1" customHeight="1">
      <c r="A321" s="181"/>
      <c r="B321" s="181"/>
      <c r="C321" s="181"/>
      <c r="D321" s="181"/>
      <c r="E321" s="181"/>
    </row>
    <row r="322" spans="1:5" ht="27.95" customHeight="1">
      <c r="A322" s="450" t="str">
        <f>salary!$B$23</f>
        <v>Dr. Chhannu Lal</v>
      </c>
      <c r="B322" s="451"/>
      <c r="C322" s="181"/>
      <c r="D322" s="450" t="str">
        <f>salary!$B$28</f>
        <v>Shri Alok Kr. Trivedi</v>
      </c>
      <c r="E322" s="451"/>
    </row>
    <row r="323" spans="1:5" ht="27.95" customHeight="1">
      <c r="A323" s="601" t="s">
        <v>40</v>
      </c>
      <c r="B323" s="602"/>
      <c r="C323" s="181"/>
      <c r="D323" s="601" t="s">
        <v>103</v>
      </c>
      <c r="E323" s="602"/>
    </row>
    <row r="324" spans="1:5" ht="27.95" customHeight="1">
      <c r="A324" s="601" t="s">
        <v>97</v>
      </c>
      <c r="B324" s="602"/>
      <c r="C324" s="181"/>
      <c r="D324" s="601" t="s">
        <v>97</v>
      </c>
      <c r="E324" s="602"/>
    </row>
    <row r="325" spans="1:5" ht="27.95" customHeight="1">
      <c r="A325" s="603">
        <f>A4</f>
        <v>43800</v>
      </c>
      <c r="B325" s="602"/>
      <c r="C325" s="181"/>
      <c r="D325" s="603">
        <f>A4</f>
        <v>43800</v>
      </c>
      <c r="E325" s="602"/>
    </row>
    <row r="326" spans="1:5" ht="27.95" customHeight="1">
      <c r="A326" s="605">
        <v>23</v>
      </c>
      <c r="B326" s="606"/>
      <c r="C326" s="181"/>
      <c r="D326" s="605">
        <v>1</v>
      </c>
      <c r="E326" s="606"/>
    </row>
    <row r="327" spans="1:5" ht="35.1" customHeight="1">
      <c r="A327" s="183" t="s">
        <v>94</v>
      </c>
      <c r="B327" s="184" t="str">
        <f>salary!$D$23</f>
        <v>05.03.1999</v>
      </c>
      <c r="C327" s="181"/>
      <c r="D327" s="183" t="s">
        <v>94</v>
      </c>
      <c r="E327" s="184" t="str">
        <f>salary!$D$28</f>
        <v>14.11.1995</v>
      </c>
    </row>
    <row r="328" spans="1:5" ht="35.1" customHeight="1">
      <c r="A328" s="183" t="s">
        <v>2</v>
      </c>
      <c r="B328" s="184" t="str">
        <f>salary!$E$23</f>
        <v>1st JULY</v>
      </c>
      <c r="C328" s="181"/>
      <c r="D328" s="183" t="s">
        <v>2</v>
      </c>
      <c r="E328" s="184" t="str">
        <f>salary!$E$28</f>
        <v>1st JULY</v>
      </c>
    </row>
    <row r="329" spans="1:5" ht="35.1" customHeight="1">
      <c r="A329" s="185" t="s">
        <v>163</v>
      </c>
      <c r="B329" s="184" t="str">
        <f>salary!$F$23</f>
        <v>37400-67000/ 13A</v>
      </c>
      <c r="C329" s="181"/>
      <c r="D329" s="185" t="s">
        <v>163</v>
      </c>
      <c r="E329" s="184" t="str">
        <f>salary!$F$28</f>
        <v>5200-20200 / 5</v>
      </c>
    </row>
    <row r="330" spans="1:5" ht="35.1" customHeight="1">
      <c r="A330" s="186" t="s">
        <v>164</v>
      </c>
      <c r="B330" s="184">
        <f>salary!$G$23</f>
        <v>143300</v>
      </c>
      <c r="C330" s="181"/>
      <c r="D330" s="186" t="s">
        <v>164</v>
      </c>
      <c r="E330" s="184">
        <f>salary!$G$28</f>
        <v>38800</v>
      </c>
    </row>
    <row r="331" spans="1:5" ht="35.1" customHeight="1">
      <c r="A331" s="187" t="s">
        <v>161</v>
      </c>
      <c r="B331" s="184">
        <f>salary!$H$23</f>
        <v>9000</v>
      </c>
      <c r="C331" s="181"/>
      <c r="D331" s="187" t="s">
        <v>161</v>
      </c>
      <c r="E331" s="184">
        <f>salary!$H$28</f>
        <v>2800</v>
      </c>
    </row>
    <row r="332" spans="1:5" ht="35.1" customHeight="1">
      <c r="A332" s="188" t="s">
        <v>26</v>
      </c>
      <c r="B332" s="184">
        <f>salary!$I$23</f>
        <v>152300</v>
      </c>
      <c r="C332" s="181"/>
      <c r="D332" s="188" t="s">
        <v>26</v>
      </c>
      <c r="E332" s="184">
        <f>salary!$I$28</f>
        <v>41600</v>
      </c>
    </row>
    <row r="333" spans="1:5" ht="35.1" customHeight="1">
      <c r="A333" s="183" t="s">
        <v>166</v>
      </c>
      <c r="B333" s="184">
        <f>salary!$J$23</f>
        <v>25891</v>
      </c>
      <c r="C333" s="181"/>
      <c r="D333" s="183" t="s">
        <v>166</v>
      </c>
      <c r="E333" s="184">
        <f>salary!$J$28</f>
        <v>7072</v>
      </c>
    </row>
    <row r="334" spans="1:5" ht="35.1" customHeight="1">
      <c r="A334" s="189" t="s">
        <v>5</v>
      </c>
      <c r="B334" s="184">
        <f>salary!$L$23</f>
        <v>7280</v>
      </c>
      <c r="C334" s="181"/>
      <c r="D334" s="189" t="s">
        <v>5</v>
      </c>
      <c r="E334" s="184">
        <f>salary!$L$28</f>
        <v>1660</v>
      </c>
    </row>
    <row r="335" spans="1:5" ht="35.1" customHeight="1">
      <c r="A335" s="189" t="s">
        <v>162</v>
      </c>
      <c r="B335" s="184">
        <f>salary!$M$23</f>
        <v>200</v>
      </c>
      <c r="C335" s="181"/>
      <c r="D335" s="189" t="s">
        <v>162</v>
      </c>
      <c r="E335" s="184">
        <f>salary!$M$28</f>
        <v>160</v>
      </c>
    </row>
    <row r="336" spans="1:5" ht="35.1" customHeight="1">
      <c r="A336" s="183" t="s">
        <v>6</v>
      </c>
      <c r="B336" s="184">
        <f>salary!$N$23</f>
        <v>185671</v>
      </c>
      <c r="C336" s="181"/>
      <c r="D336" s="183" t="s">
        <v>6</v>
      </c>
      <c r="E336" s="184">
        <f>salary!$N$28</f>
        <v>50492</v>
      </c>
    </row>
    <row r="337" spans="1:5" ht="35.1" customHeight="1">
      <c r="A337" s="190" t="s">
        <v>8</v>
      </c>
      <c r="B337" s="184">
        <f>salary!$O$23</f>
        <v>27000</v>
      </c>
      <c r="C337" s="181"/>
      <c r="D337" s="190" t="s">
        <v>8</v>
      </c>
      <c r="E337" s="184">
        <f>salary!$O$28</f>
        <v>0</v>
      </c>
    </row>
    <row r="338" spans="1:5" ht="35.1" customHeight="1">
      <c r="A338" s="190" t="s">
        <v>10</v>
      </c>
      <c r="B338" s="184">
        <f>salary!$P$23</f>
        <v>38500</v>
      </c>
      <c r="C338" s="181"/>
      <c r="D338" s="190" t="s">
        <v>10</v>
      </c>
      <c r="E338" s="184">
        <f>salary!$P$28</f>
        <v>8500</v>
      </c>
    </row>
    <row r="339" spans="1:5" ht="35.1" customHeight="1">
      <c r="A339" s="183" t="s">
        <v>11</v>
      </c>
      <c r="B339" s="184">
        <f>salary!$Q$23</f>
        <v>0</v>
      </c>
      <c r="C339" s="181"/>
      <c r="D339" s="183" t="s">
        <v>11</v>
      </c>
      <c r="E339" s="184">
        <f>salary!$Q$28</f>
        <v>5000</v>
      </c>
    </row>
    <row r="340" spans="1:5" ht="35.1" customHeight="1">
      <c r="A340" s="183" t="s">
        <v>580</v>
      </c>
      <c r="B340" s="184">
        <f>salary!$R$23</f>
        <v>0</v>
      </c>
      <c r="C340" s="181"/>
      <c r="D340" s="183" t="s">
        <v>580</v>
      </c>
      <c r="E340" s="184">
        <f>salary!$R$28</f>
        <v>11500</v>
      </c>
    </row>
    <row r="341" spans="1:5" ht="35.1" customHeight="1">
      <c r="A341" s="183" t="s">
        <v>7</v>
      </c>
      <c r="B341" s="184">
        <f>salary!$S$23</f>
        <v>1235</v>
      </c>
      <c r="C341" s="181"/>
      <c r="D341" s="183" t="s">
        <v>7</v>
      </c>
      <c r="E341" s="184">
        <f>salary!$S$28</f>
        <v>0</v>
      </c>
    </row>
    <row r="342" spans="1:5" ht="35.1" customHeight="1">
      <c r="A342" s="186" t="s">
        <v>12</v>
      </c>
      <c r="B342" s="184">
        <f>salary!$T$23</f>
        <v>0</v>
      </c>
      <c r="C342" s="181"/>
      <c r="D342" s="186" t="s">
        <v>12</v>
      </c>
      <c r="E342" s="184">
        <f>salary!$T$28</f>
        <v>0</v>
      </c>
    </row>
    <row r="343" spans="1:5" ht="35.1" customHeight="1">
      <c r="A343" s="191" t="s">
        <v>13</v>
      </c>
      <c r="B343" s="184">
        <f>salary!$U$23</f>
        <v>66735</v>
      </c>
      <c r="C343" s="181"/>
      <c r="D343" s="191" t="s">
        <v>13</v>
      </c>
      <c r="E343" s="184">
        <f>salary!$U$28</f>
        <v>25000</v>
      </c>
    </row>
    <row r="344" spans="1:5" ht="35.1" customHeight="1">
      <c r="A344" s="192" t="s">
        <v>14</v>
      </c>
      <c r="B344" s="184">
        <f>salary!$V$23</f>
        <v>118936</v>
      </c>
      <c r="C344" s="181"/>
      <c r="D344" s="192" t="s">
        <v>14</v>
      </c>
      <c r="E344" s="184">
        <f>salary!$V$28</f>
        <v>25492</v>
      </c>
    </row>
    <row r="345" spans="1:5" ht="35.1" customHeight="1">
      <c r="A345" s="181"/>
      <c r="B345" s="193"/>
      <c r="C345" s="181"/>
      <c r="D345" s="181"/>
      <c r="E345" s="193"/>
    </row>
    <row r="346" spans="1:5" ht="35.1" customHeight="1">
      <c r="A346" s="181" t="s">
        <v>82</v>
      </c>
      <c r="B346" s="194"/>
      <c r="C346" s="181"/>
      <c r="D346" s="181" t="s">
        <v>82</v>
      </c>
      <c r="E346" s="194"/>
    </row>
    <row r="347" spans="1:5" ht="35.1" customHeight="1">
      <c r="A347" s="181" t="s">
        <v>83</v>
      </c>
      <c r="B347" s="194"/>
      <c r="C347" s="181"/>
      <c r="D347" s="181" t="s">
        <v>83</v>
      </c>
      <c r="E347" s="194"/>
    </row>
    <row r="348" spans="1:5" ht="35.1" customHeight="1">
      <c r="A348" s="181" t="s">
        <v>84</v>
      </c>
      <c r="B348" s="194"/>
      <c r="C348" s="181"/>
      <c r="D348" s="181" t="s">
        <v>84</v>
      </c>
      <c r="E348" s="194"/>
    </row>
    <row r="349" spans="1:5" ht="27.95" customHeight="1">
      <c r="A349" s="450" t="str">
        <f>salary!$B$29</f>
        <v>Smt Chitra Dwivedi</v>
      </c>
      <c r="B349" s="451"/>
      <c r="C349" s="181"/>
      <c r="D349" s="450" t="str">
        <f>salary!$B$30</f>
        <v>Sri Sandeep Chandra Srivastava</v>
      </c>
      <c r="E349" s="451"/>
    </row>
    <row r="350" spans="1:5" ht="27.95" customHeight="1">
      <c r="A350" s="601" t="s">
        <v>103</v>
      </c>
      <c r="B350" s="602"/>
      <c r="C350" s="181"/>
      <c r="D350" s="601" t="s">
        <v>103</v>
      </c>
      <c r="E350" s="602"/>
    </row>
    <row r="351" spans="1:5" ht="27.95" customHeight="1">
      <c r="A351" s="601" t="s">
        <v>97</v>
      </c>
      <c r="B351" s="602"/>
      <c r="C351" s="181"/>
      <c r="D351" s="601" t="s">
        <v>97</v>
      </c>
      <c r="E351" s="602"/>
    </row>
    <row r="352" spans="1:5" ht="27.95" customHeight="1">
      <c r="A352" s="603">
        <f>A4</f>
        <v>43800</v>
      </c>
      <c r="B352" s="602"/>
      <c r="C352" s="181"/>
      <c r="D352" s="603">
        <f>A4</f>
        <v>43800</v>
      </c>
      <c r="E352" s="602"/>
    </row>
    <row r="353" spans="1:5" ht="27.95" customHeight="1">
      <c r="A353" s="605">
        <v>2</v>
      </c>
      <c r="B353" s="606"/>
      <c r="C353" s="181"/>
      <c r="D353" s="605">
        <v>3</v>
      </c>
      <c r="E353" s="606"/>
    </row>
    <row r="354" spans="1:5" ht="35.1" customHeight="1">
      <c r="A354" s="183" t="s">
        <v>94</v>
      </c>
      <c r="B354" s="184" t="str">
        <f>salary!$D$29</f>
        <v>19.03.1997</v>
      </c>
      <c r="C354" s="181"/>
      <c r="D354" s="183" t="s">
        <v>94</v>
      </c>
      <c r="E354" s="184" t="str">
        <f>salary!$D$30</f>
        <v>23.07.2003</v>
      </c>
    </row>
    <row r="355" spans="1:5" ht="35.1" customHeight="1">
      <c r="A355" s="183" t="s">
        <v>2</v>
      </c>
      <c r="B355" s="184" t="str">
        <f>salary!$E$29</f>
        <v>1st JULY</v>
      </c>
      <c r="C355" s="181"/>
      <c r="D355" s="183" t="s">
        <v>2</v>
      </c>
      <c r="E355" s="184" t="str">
        <f>salary!$E$30</f>
        <v>1st JULY</v>
      </c>
    </row>
    <row r="356" spans="1:5" ht="35.1" customHeight="1">
      <c r="A356" s="185" t="s">
        <v>163</v>
      </c>
      <c r="B356" s="184" t="str">
        <f>salary!$F$29</f>
        <v>5200-20200 / 5</v>
      </c>
      <c r="C356" s="181"/>
      <c r="D356" s="185" t="s">
        <v>163</v>
      </c>
      <c r="E356" s="184" t="str">
        <f>salary!$F$30</f>
        <v>5200-20200 / 5</v>
      </c>
    </row>
    <row r="357" spans="1:5" ht="35.1" customHeight="1">
      <c r="A357" s="186" t="s">
        <v>164</v>
      </c>
      <c r="B357" s="184">
        <f>salary!$G$29</f>
        <v>37600</v>
      </c>
      <c r="C357" s="181"/>
      <c r="D357" s="186" t="s">
        <v>164</v>
      </c>
      <c r="E357" s="184">
        <f>salary!$G$30</f>
        <v>33100</v>
      </c>
    </row>
    <row r="358" spans="1:5" ht="35.1" customHeight="1">
      <c r="A358" s="187" t="s">
        <v>161</v>
      </c>
      <c r="B358" s="184">
        <f>salary!$H$29</f>
        <v>2800</v>
      </c>
      <c r="C358" s="181"/>
      <c r="D358" s="187" t="s">
        <v>161</v>
      </c>
      <c r="E358" s="184">
        <f>salary!$H$30</f>
        <v>2800</v>
      </c>
    </row>
    <row r="359" spans="1:5" ht="35.1" customHeight="1">
      <c r="A359" s="188" t="s">
        <v>26</v>
      </c>
      <c r="B359" s="184">
        <f>salary!$I$29</f>
        <v>40400</v>
      </c>
      <c r="C359" s="181"/>
      <c r="D359" s="188" t="s">
        <v>26</v>
      </c>
      <c r="E359" s="184">
        <f>salary!$I$30</f>
        <v>35900</v>
      </c>
    </row>
    <row r="360" spans="1:5" ht="35.1" customHeight="1">
      <c r="A360" s="183" t="s">
        <v>166</v>
      </c>
      <c r="B360" s="184">
        <f>salary!$J$29</f>
        <v>6868</v>
      </c>
      <c r="C360" s="181"/>
      <c r="D360" s="183" t="s">
        <v>166</v>
      </c>
      <c r="E360" s="184">
        <f>salary!$J$30</f>
        <v>6103</v>
      </c>
    </row>
    <row r="361" spans="1:5" ht="35.1" customHeight="1">
      <c r="A361" s="189" t="s">
        <v>5</v>
      </c>
      <c r="B361" s="184">
        <f>salary!$L$29</f>
        <v>1660</v>
      </c>
      <c r="C361" s="181"/>
      <c r="D361" s="189" t="s">
        <v>5</v>
      </c>
      <c r="E361" s="184">
        <f>salary!$L$30</f>
        <v>1660</v>
      </c>
    </row>
    <row r="362" spans="1:5" ht="35.1" customHeight="1">
      <c r="A362" s="189" t="s">
        <v>162</v>
      </c>
      <c r="B362" s="184">
        <f>salary!$M$29</f>
        <v>160</v>
      </c>
      <c r="C362" s="181"/>
      <c r="D362" s="189" t="s">
        <v>162</v>
      </c>
      <c r="E362" s="184">
        <f>salary!$M$30</f>
        <v>160</v>
      </c>
    </row>
    <row r="363" spans="1:5" ht="35.1" customHeight="1">
      <c r="A363" s="183" t="s">
        <v>6</v>
      </c>
      <c r="B363" s="184">
        <f>salary!$N$29</f>
        <v>49088</v>
      </c>
      <c r="C363" s="181"/>
      <c r="D363" s="183" t="s">
        <v>6</v>
      </c>
      <c r="E363" s="184">
        <f>salary!$N$30</f>
        <v>44623</v>
      </c>
    </row>
    <row r="364" spans="1:5" ht="35.1" customHeight="1">
      <c r="A364" s="190" t="s">
        <v>8</v>
      </c>
      <c r="B364" s="184">
        <f>salary!$O$29</f>
        <v>0</v>
      </c>
      <c r="C364" s="181"/>
      <c r="D364" s="190" t="s">
        <v>8</v>
      </c>
      <c r="E364" s="184">
        <f>salary!$O$30</f>
        <v>0</v>
      </c>
    </row>
    <row r="365" spans="1:5" ht="35.1" customHeight="1">
      <c r="A365" s="190" t="s">
        <v>10</v>
      </c>
      <c r="B365" s="184">
        <f>salary!$P$29</f>
        <v>20500</v>
      </c>
      <c r="C365" s="181"/>
      <c r="D365" s="190" t="s">
        <v>10</v>
      </c>
      <c r="E365" s="184">
        <f>salary!$P$30</f>
        <v>18000</v>
      </c>
    </row>
    <row r="366" spans="1:5" ht="35.1" customHeight="1">
      <c r="A366" s="183" t="s">
        <v>11</v>
      </c>
      <c r="B366" s="184">
        <f>salary!$Q$29</f>
        <v>0</v>
      </c>
      <c r="C366" s="181"/>
      <c r="D366" s="183" t="s">
        <v>11</v>
      </c>
      <c r="E366" s="184">
        <f>salary!$Q$30</f>
        <v>0</v>
      </c>
    </row>
    <row r="367" spans="1:5" ht="35.1" customHeight="1">
      <c r="A367" s="183" t="s">
        <v>580</v>
      </c>
      <c r="B367" s="184">
        <f>salary!$R$29</f>
        <v>0</v>
      </c>
      <c r="C367" s="181"/>
      <c r="D367" s="183" t="s">
        <v>580</v>
      </c>
      <c r="E367" s="184">
        <f>salary!$R$30</f>
        <v>0</v>
      </c>
    </row>
    <row r="368" spans="1:5" ht="35.1" customHeight="1">
      <c r="A368" s="183" t="s">
        <v>7</v>
      </c>
      <c r="B368" s="184">
        <f>salary!$S$29</f>
        <v>5225</v>
      </c>
      <c r="C368" s="181"/>
      <c r="D368" s="183" t="s">
        <v>7</v>
      </c>
      <c r="E368" s="184">
        <f>salary!$S$30</f>
        <v>0</v>
      </c>
    </row>
    <row r="369" spans="1:5" ht="35.1" customHeight="1">
      <c r="A369" s="186" t="s">
        <v>12</v>
      </c>
      <c r="B369" s="184">
        <f>salary!$T$29</f>
        <v>0</v>
      </c>
      <c r="C369" s="181"/>
      <c r="D369" s="186" t="s">
        <v>12</v>
      </c>
      <c r="E369" s="184">
        <f>salary!$T$30</f>
        <v>0</v>
      </c>
    </row>
    <row r="370" spans="1:5" ht="35.1" customHeight="1">
      <c r="A370" s="191" t="s">
        <v>13</v>
      </c>
      <c r="B370" s="184">
        <f>salary!$U$29</f>
        <v>25725</v>
      </c>
      <c r="C370" s="181"/>
      <c r="D370" s="191" t="s">
        <v>13</v>
      </c>
      <c r="E370" s="184">
        <f>salary!$U$30</f>
        <v>18000</v>
      </c>
    </row>
    <row r="371" spans="1:5" ht="35.1" customHeight="1">
      <c r="A371" s="192" t="s">
        <v>14</v>
      </c>
      <c r="B371" s="184">
        <f>salary!$V$29</f>
        <v>23363</v>
      </c>
      <c r="C371" s="181"/>
      <c r="D371" s="192" t="s">
        <v>14</v>
      </c>
      <c r="E371" s="184">
        <f>salary!$V$30</f>
        <v>26623</v>
      </c>
    </row>
    <row r="372" spans="1:5" ht="35.1" customHeight="1">
      <c r="A372" s="181"/>
      <c r="B372" s="193"/>
      <c r="C372" s="181"/>
      <c r="D372" s="181"/>
      <c r="E372" s="193"/>
    </row>
    <row r="373" spans="1:5" ht="35.1" customHeight="1">
      <c r="A373" s="181" t="s">
        <v>82</v>
      </c>
      <c r="B373" s="194"/>
      <c r="C373" s="181"/>
      <c r="D373" s="181" t="s">
        <v>82</v>
      </c>
      <c r="E373" s="194"/>
    </row>
    <row r="374" spans="1:5" ht="35.1" customHeight="1">
      <c r="A374" s="181" t="s">
        <v>83</v>
      </c>
      <c r="B374" s="194"/>
      <c r="C374" s="181"/>
      <c r="D374" s="181" t="s">
        <v>83</v>
      </c>
      <c r="E374" s="194"/>
    </row>
    <row r="375" spans="1:5" ht="35.1" customHeight="1">
      <c r="A375" s="181" t="s">
        <v>84</v>
      </c>
      <c r="B375" s="194"/>
      <c r="C375" s="181"/>
      <c r="D375" s="181" t="s">
        <v>84</v>
      </c>
      <c r="E375" s="194"/>
    </row>
    <row r="376" spans="1:5" ht="35.1" customHeight="1">
      <c r="A376" s="181"/>
      <c r="B376" s="194"/>
      <c r="C376" s="181"/>
      <c r="D376" s="181"/>
      <c r="E376" s="194"/>
    </row>
    <row r="377" spans="1:5" ht="35.1" customHeight="1">
      <c r="A377" s="181"/>
      <c r="B377" s="194"/>
      <c r="C377" s="181"/>
      <c r="D377" s="181"/>
      <c r="E377" s="194"/>
    </row>
    <row r="378" spans="1:5" ht="35.1" customHeight="1">
      <c r="A378" s="181"/>
      <c r="B378" s="194"/>
      <c r="C378" s="181"/>
      <c r="D378" s="181"/>
      <c r="E378" s="194"/>
    </row>
    <row r="379" spans="1:5" ht="35.1" customHeight="1">
      <c r="A379" s="181"/>
      <c r="B379" s="181"/>
      <c r="C379" s="181"/>
      <c r="D379" s="181"/>
      <c r="E379" s="181"/>
    </row>
    <row r="380" spans="1:5" ht="27.95" customHeight="1">
      <c r="A380" s="450" t="str">
        <f>salary!$B$31</f>
        <v>Smt. Soni Srivastava</v>
      </c>
      <c r="B380" s="451"/>
      <c r="C380" s="181"/>
      <c r="D380" s="450" t="str">
        <f>salary!$B$32</f>
        <v>Shri Ramanuj Pathak</v>
      </c>
      <c r="E380" s="451"/>
    </row>
    <row r="381" spans="1:5" ht="27.95" customHeight="1">
      <c r="A381" s="601" t="s">
        <v>103</v>
      </c>
      <c r="B381" s="602"/>
      <c r="C381" s="181"/>
      <c r="D381" s="609" t="s">
        <v>45</v>
      </c>
      <c r="E381" s="610"/>
    </row>
    <row r="382" spans="1:5" ht="27.95" customHeight="1">
      <c r="A382" s="601" t="s">
        <v>97</v>
      </c>
      <c r="B382" s="602"/>
      <c r="C382" s="181"/>
      <c r="D382" s="601" t="s">
        <v>97</v>
      </c>
      <c r="E382" s="602"/>
    </row>
    <row r="383" spans="1:5" ht="27.95" customHeight="1">
      <c r="A383" s="603">
        <f>A4</f>
        <v>43800</v>
      </c>
      <c r="B383" s="602"/>
      <c r="C383" s="181"/>
      <c r="D383" s="603">
        <f>A4</f>
        <v>43800</v>
      </c>
      <c r="E383" s="602"/>
    </row>
    <row r="384" spans="1:5" ht="27.95" customHeight="1">
      <c r="A384" s="605">
        <v>4</v>
      </c>
      <c r="B384" s="606"/>
      <c r="C384" s="181"/>
      <c r="D384" s="605">
        <v>5</v>
      </c>
      <c r="E384" s="606"/>
    </row>
    <row r="385" spans="1:5" ht="35.1" customHeight="1">
      <c r="A385" s="183" t="s">
        <v>94</v>
      </c>
      <c r="B385" s="184" t="str">
        <f>salary!$D$31</f>
        <v>25.08.2003</v>
      </c>
      <c r="C385" s="181"/>
      <c r="D385" s="183" t="s">
        <v>94</v>
      </c>
      <c r="E385" s="184" t="str">
        <f>salary!$D$32</f>
        <v>28.06.1985</v>
      </c>
    </row>
    <row r="386" spans="1:5" ht="35.1" customHeight="1">
      <c r="A386" s="183" t="s">
        <v>2</v>
      </c>
      <c r="B386" s="184" t="str">
        <f>salary!$E$31</f>
        <v>1st JULY</v>
      </c>
      <c r="C386" s="181"/>
      <c r="D386" s="183" t="s">
        <v>2</v>
      </c>
      <c r="E386" s="184" t="str">
        <f>salary!$E$32</f>
        <v>1st JULY</v>
      </c>
    </row>
    <row r="387" spans="1:5" ht="35.1" customHeight="1">
      <c r="A387" s="185" t="s">
        <v>163</v>
      </c>
      <c r="B387" s="184" t="str">
        <f>salary!$F$31</f>
        <v>5200-20200 /5</v>
      </c>
      <c r="C387" s="181"/>
      <c r="D387" s="185" t="s">
        <v>163</v>
      </c>
      <c r="E387" s="184" t="str">
        <f>salary!$F$32</f>
        <v>9300-34800 /6</v>
      </c>
    </row>
    <row r="388" spans="1:5" ht="35.1" customHeight="1">
      <c r="A388" s="186" t="s">
        <v>164</v>
      </c>
      <c r="B388" s="184">
        <f>salary!$G$31</f>
        <v>33100</v>
      </c>
      <c r="C388" s="181"/>
      <c r="D388" s="186" t="s">
        <v>164</v>
      </c>
      <c r="E388" s="184">
        <f>salary!$G$32</f>
        <v>46300</v>
      </c>
    </row>
    <row r="389" spans="1:5" ht="35.1" customHeight="1">
      <c r="A389" s="187" t="s">
        <v>161</v>
      </c>
      <c r="B389" s="184">
        <f>salary!$H$31</f>
        <v>2800</v>
      </c>
      <c r="C389" s="181"/>
      <c r="D389" s="187" t="s">
        <v>161</v>
      </c>
      <c r="E389" s="184">
        <f>salary!$H$32</f>
        <v>4200</v>
      </c>
    </row>
    <row r="390" spans="1:5" ht="35.1" customHeight="1">
      <c r="A390" s="188" t="s">
        <v>26</v>
      </c>
      <c r="B390" s="184">
        <f>salary!$I$31</f>
        <v>35900</v>
      </c>
      <c r="C390" s="181"/>
      <c r="D390" s="188" t="s">
        <v>26</v>
      </c>
      <c r="E390" s="184">
        <f>salary!$I$32</f>
        <v>50500</v>
      </c>
    </row>
    <row r="391" spans="1:5" ht="35.1" customHeight="1">
      <c r="A391" s="183" t="s">
        <v>166</v>
      </c>
      <c r="B391" s="184">
        <f>salary!$J$31</f>
        <v>6103</v>
      </c>
      <c r="C391" s="181"/>
      <c r="D391" s="183" t="s">
        <v>166</v>
      </c>
      <c r="E391" s="184">
        <f>salary!$J$32</f>
        <v>8585</v>
      </c>
    </row>
    <row r="392" spans="1:5" ht="35.1" customHeight="1">
      <c r="A392" s="189" t="s">
        <v>5</v>
      </c>
      <c r="B392" s="184">
        <f>salary!$L$31</f>
        <v>1660</v>
      </c>
      <c r="C392" s="181"/>
      <c r="D392" s="189" t="s">
        <v>5</v>
      </c>
      <c r="E392" s="184">
        <f>salary!$L$32</f>
        <v>2020</v>
      </c>
    </row>
    <row r="393" spans="1:5" ht="35.1" customHeight="1">
      <c r="A393" s="189" t="s">
        <v>162</v>
      </c>
      <c r="B393" s="184">
        <f>salary!$M$31</f>
        <v>160</v>
      </c>
      <c r="C393" s="181"/>
      <c r="D393" s="189" t="s">
        <v>162</v>
      </c>
      <c r="E393" s="184">
        <f>salary!$M$32</f>
        <v>240</v>
      </c>
    </row>
    <row r="394" spans="1:5" ht="35.1" customHeight="1">
      <c r="A394" s="183" t="s">
        <v>6</v>
      </c>
      <c r="B394" s="184">
        <f>salary!$N$31</f>
        <v>43823</v>
      </c>
      <c r="C394" s="181"/>
      <c r="D394" s="183" t="s">
        <v>6</v>
      </c>
      <c r="E394" s="184">
        <f>salary!$N$32</f>
        <v>61345</v>
      </c>
    </row>
    <row r="395" spans="1:5" ht="35.1" customHeight="1">
      <c r="A395" s="190" t="s">
        <v>8</v>
      </c>
      <c r="B395" s="184">
        <f>salary!$O$31</f>
        <v>0</v>
      </c>
      <c r="C395" s="181"/>
      <c r="D395" s="190" t="s">
        <v>8</v>
      </c>
      <c r="E395" s="184">
        <f>salary!$O$32</f>
        <v>500</v>
      </c>
    </row>
    <row r="396" spans="1:5" ht="35.1" customHeight="1">
      <c r="A396" s="190" t="s">
        <v>10</v>
      </c>
      <c r="B396" s="184">
        <f>salary!$P$31</f>
        <v>11000</v>
      </c>
      <c r="C396" s="181"/>
      <c r="D396" s="190" t="s">
        <v>10</v>
      </c>
      <c r="E396" s="184">
        <f>salary!$P$32</f>
        <v>5500</v>
      </c>
    </row>
    <row r="397" spans="1:5" ht="35.1" customHeight="1">
      <c r="A397" s="183" t="s">
        <v>11</v>
      </c>
      <c r="B397" s="184">
        <f>salary!$Q$31</f>
        <v>0</v>
      </c>
      <c r="C397" s="181"/>
      <c r="D397" s="183" t="s">
        <v>11</v>
      </c>
      <c r="E397" s="184">
        <f>salary!$Q$32</f>
        <v>0</v>
      </c>
    </row>
    <row r="398" spans="1:5" ht="35.1" customHeight="1">
      <c r="A398" s="183" t="s">
        <v>580</v>
      </c>
      <c r="B398" s="184">
        <f>salary!$R$31</f>
        <v>0</v>
      </c>
      <c r="C398" s="181"/>
      <c r="D398" s="183" t="s">
        <v>580</v>
      </c>
      <c r="E398" s="184">
        <f>salary!$R$32</f>
        <v>0</v>
      </c>
    </row>
    <row r="399" spans="1:5" ht="35.1" customHeight="1">
      <c r="A399" s="183" t="s">
        <v>7</v>
      </c>
      <c r="B399" s="184">
        <f>salary!$S$31</f>
        <v>0</v>
      </c>
      <c r="C399" s="181"/>
      <c r="D399" s="183" t="s">
        <v>7</v>
      </c>
      <c r="E399" s="184">
        <f>salary!$S$32</f>
        <v>0</v>
      </c>
    </row>
    <row r="400" spans="1:5" ht="35.1" customHeight="1">
      <c r="A400" s="186" t="s">
        <v>12</v>
      </c>
      <c r="B400" s="184">
        <f>salary!$T$31</f>
        <v>0</v>
      </c>
      <c r="C400" s="181"/>
      <c r="D400" s="186" t="s">
        <v>12</v>
      </c>
      <c r="E400" s="184">
        <f>salary!$T$32</f>
        <v>0</v>
      </c>
    </row>
    <row r="401" spans="1:5" ht="35.1" customHeight="1">
      <c r="A401" s="191" t="s">
        <v>13</v>
      </c>
      <c r="B401" s="184">
        <f>salary!$U$31</f>
        <v>11000</v>
      </c>
      <c r="C401" s="181"/>
      <c r="D401" s="191" t="s">
        <v>13</v>
      </c>
      <c r="E401" s="184">
        <f>salary!$U$32</f>
        <v>6000</v>
      </c>
    </row>
    <row r="402" spans="1:5" ht="35.1" customHeight="1">
      <c r="A402" s="192" t="s">
        <v>14</v>
      </c>
      <c r="B402" s="184">
        <f>salary!$V$31</f>
        <v>32823</v>
      </c>
      <c r="C402" s="181"/>
      <c r="D402" s="192" t="s">
        <v>14</v>
      </c>
      <c r="E402" s="184">
        <f>salary!$V$32</f>
        <v>55345</v>
      </c>
    </row>
    <row r="403" spans="1:5" ht="35.1" customHeight="1">
      <c r="A403" s="181"/>
      <c r="B403" s="193"/>
      <c r="C403" s="181"/>
      <c r="D403" s="181"/>
      <c r="E403" s="193"/>
    </row>
    <row r="404" spans="1:5" ht="35.1" customHeight="1">
      <c r="A404" s="181" t="s">
        <v>82</v>
      </c>
      <c r="B404" s="194"/>
      <c r="C404" s="181"/>
      <c r="D404" s="181" t="s">
        <v>82</v>
      </c>
      <c r="E404" s="194"/>
    </row>
    <row r="405" spans="1:5" ht="35.1" customHeight="1">
      <c r="A405" s="181" t="s">
        <v>83</v>
      </c>
      <c r="B405" s="194"/>
      <c r="C405" s="181"/>
      <c r="D405" s="181" t="s">
        <v>83</v>
      </c>
      <c r="E405" s="194"/>
    </row>
    <row r="406" spans="1:5" ht="35.1" customHeight="1">
      <c r="A406" s="181" t="s">
        <v>84</v>
      </c>
      <c r="B406" s="194"/>
      <c r="C406" s="181"/>
      <c r="D406" s="181" t="s">
        <v>84</v>
      </c>
      <c r="E406" s="194"/>
    </row>
    <row r="407" spans="1:5" ht="27.95" customHeight="1">
      <c r="A407" s="450" t="str">
        <f>salary!$B$33</f>
        <v>Shri Ram Ashish Pal</v>
      </c>
      <c r="B407" s="451"/>
      <c r="C407" s="181"/>
      <c r="D407" s="450" t="e">
        <f>salary!#REF!</f>
        <v>#REF!</v>
      </c>
      <c r="E407" s="451"/>
    </row>
    <row r="408" spans="1:5" ht="27.95" customHeight="1">
      <c r="A408" s="609" t="s">
        <v>45</v>
      </c>
      <c r="B408" s="610"/>
      <c r="C408" s="181"/>
      <c r="D408" s="601" t="s">
        <v>49</v>
      </c>
      <c r="E408" s="602"/>
    </row>
    <row r="409" spans="1:5" ht="27.95" customHeight="1">
      <c r="A409" s="601" t="s">
        <v>97</v>
      </c>
      <c r="B409" s="602"/>
      <c r="C409" s="181"/>
      <c r="D409" s="601" t="s">
        <v>97</v>
      </c>
      <c r="E409" s="602"/>
    </row>
    <row r="410" spans="1:5" ht="27.95" customHeight="1">
      <c r="A410" s="603">
        <f>A4</f>
        <v>43800</v>
      </c>
      <c r="B410" s="602"/>
      <c r="C410" s="181"/>
      <c r="D410" s="603">
        <f>A4</f>
        <v>43800</v>
      </c>
      <c r="E410" s="602"/>
    </row>
    <row r="411" spans="1:5" ht="27.95" customHeight="1">
      <c r="A411" s="605">
        <v>6</v>
      </c>
      <c r="B411" s="606"/>
      <c r="C411" s="181"/>
      <c r="D411" s="605">
        <v>7</v>
      </c>
      <c r="E411" s="606"/>
    </row>
    <row r="412" spans="1:5" ht="35.1" customHeight="1">
      <c r="A412" s="183" t="s">
        <v>94</v>
      </c>
      <c r="B412" s="184" t="str">
        <f>salary!$D$33</f>
        <v>02.05.1987</v>
      </c>
      <c r="C412" s="181"/>
      <c r="D412" s="183" t="s">
        <v>94</v>
      </c>
      <c r="E412" s="184" t="e">
        <f>salary!#REF!</f>
        <v>#REF!</v>
      </c>
    </row>
    <row r="413" spans="1:5" ht="35.1" customHeight="1">
      <c r="A413" s="183" t="s">
        <v>2</v>
      </c>
      <c r="B413" s="184" t="str">
        <f>salary!$E$33</f>
        <v>1st JULY</v>
      </c>
      <c r="C413" s="181"/>
      <c r="D413" s="183" t="s">
        <v>2</v>
      </c>
      <c r="E413" s="184" t="e">
        <f>salary!#REF!</f>
        <v>#REF!</v>
      </c>
    </row>
    <row r="414" spans="1:5" ht="35.1" customHeight="1">
      <c r="A414" s="185" t="s">
        <v>163</v>
      </c>
      <c r="B414" s="184" t="str">
        <f>salary!$F$33</f>
        <v>9300-34800 /6</v>
      </c>
      <c r="C414" s="181"/>
      <c r="D414" s="185" t="s">
        <v>163</v>
      </c>
      <c r="E414" s="184" t="e">
        <f>salary!#REF!</f>
        <v>#REF!</v>
      </c>
    </row>
    <row r="415" spans="1:5" ht="35.1" customHeight="1">
      <c r="A415" s="186" t="s">
        <v>164</v>
      </c>
      <c r="B415" s="184">
        <f>salary!$G$33</f>
        <v>46300</v>
      </c>
      <c r="C415" s="181"/>
      <c r="D415" s="186" t="s">
        <v>164</v>
      </c>
      <c r="E415" s="184" t="e">
        <f>salary!#REF!</f>
        <v>#REF!</v>
      </c>
    </row>
    <row r="416" spans="1:5" ht="35.1" customHeight="1">
      <c r="A416" s="187" t="s">
        <v>161</v>
      </c>
      <c r="B416" s="184">
        <f>salary!$H$33</f>
        <v>4200</v>
      </c>
      <c r="C416" s="181"/>
      <c r="D416" s="187" t="s">
        <v>161</v>
      </c>
      <c r="E416" s="184" t="e">
        <f>salary!#REF!</f>
        <v>#REF!</v>
      </c>
    </row>
    <row r="417" spans="1:5" ht="35.1" customHeight="1">
      <c r="A417" s="188" t="s">
        <v>26</v>
      </c>
      <c r="B417" s="184">
        <f>salary!$I$33</f>
        <v>50500</v>
      </c>
      <c r="C417" s="181"/>
      <c r="D417" s="188" t="s">
        <v>26</v>
      </c>
      <c r="E417" s="184" t="e">
        <f>salary!#REF!</f>
        <v>#REF!</v>
      </c>
    </row>
    <row r="418" spans="1:5" ht="35.1" customHeight="1">
      <c r="A418" s="183" t="s">
        <v>166</v>
      </c>
      <c r="B418" s="184">
        <f>salary!$J$33</f>
        <v>8585</v>
      </c>
      <c r="C418" s="181"/>
      <c r="D418" s="183" t="s">
        <v>166</v>
      </c>
      <c r="E418" s="184" t="e">
        <f>salary!#REF!</f>
        <v>#REF!</v>
      </c>
    </row>
    <row r="419" spans="1:5" ht="35.1" customHeight="1">
      <c r="A419" s="189" t="s">
        <v>5</v>
      </c>
      <c r="B419" s="184">
        <f>salary!$L$33</f>
        <v>2020</v>
      </c>
      <c r="C419" s="181"/>
      <c r="D419" s="189" t="s">
        <v>5</v>
      </c>
      <c r="E419" s="184" t="e">
        <f>salary!#REF!</f>
        <v>#REF!</v>
      </c>
    </row>
    <row r="420" spans="1:5" ht="35.1" customHeight="1">
      <c r="A420" s="189" t="s">
        <v>162</v>
      </c>
      <c r="B420" s="184">
        <f>salary!$M$33</f>
        <v>240</v>
      </c>
      <c r="C420" s="181"/>
      <c r="D420" s="189" t="s">
        <v>162</v>
      </c>
      <c r="E420" s="184" t="e">
        <f>salary!#REF!</f>
        <v>#REF!</v>
      </c>
    </row>
    <row r="421" spans="1:5" ht="35.1" customHeight="1">
      <c r="A421" s="183" t="s">
        <v>6</v>
      </c>
      <c r="B421" s="184">
        <f>salary!$N$33</f>
        <v>61345</v>
      </c>
      <c r="C421" s="181"/>
      <c r="D421" s="183" t="s">
        <v>6</v>
      </c>
      <c r="E421" s="184" t="e">
        <f>salary!#REF!</f>
        <v>#REF!</v>
      </c>
    </row>
    <row r="422" spans="1:5" ht="35.1" customHeight="1">
      <c r="A422" s="190" t="s">
        <v>8</v>
      </c>
      <c r="B422" s="184">
        <f>salary!$O$33</f>
        <v>500</v>
      </c>
      <c r="C422" s="181"/>
      <c r="D422" s="190" t="s">
        <v>8</v>
      </c>
      <c r="E422" s="184" t="e">
        <f>salary!#REF!</f>
        <v>#REF!</v>
      </c>
    </row>
    <row r="423" spans="1:5" ht="35.1" customHeight="1">
      <c r="A423" s="190" t="s">
        <v>10</v>
      </c>
      <c r="B423" s="184">
        <f>salary!$P$33</f>
        <v>5500</v>
      </c>
      <c r="C423" s="181"/>
      <c r="D423" s="190" t="s">
        <v>10</v>
      </c>
      <c r="E423" s="184" t="e">
        <f>salary!#REF!</f>
        <v>#REF!</v>
      </c>
    </row>
    <row r="424" spans="1:5" ht="35.1" customHeight="1">
      <c r="A424" s="183" t="s">
        <v>11</v>
      </c>
      <c r="B424" s="184">
        <f>salary!$Q$33</f>
        <v>0</v>
      </c>
      <c r="C424" s="181"/>
      <c r="D424" s="183" t="s">
        <v>11</v>
      </c>
      <c r="E424" s="184" t="e">
        <f>salary!#REF!</f>
        <v>#REF!</v>
      </c>
    </row>
    <row r="425" spans="1:5" ht="35.1" customHeight="1">
      <c r="A425" s="183" t="s">
        <v>580</v>
      </c>
      <c r="B425" s="184">
        <f>salary!$R$33</f>
        <v>0</v>
      </c>
      <c r="C425" s="181"/>
      <c r="D425" s="183" t="s">
        <v>580</v>
      </c>
      <c r="E425" s="184" t="e">
        <f>salary!#REF!</f>
        <v>#REF!</v>
      </c>
    </row>
    <row r="426" spans="1:5" ht="35.1" customHeight="1">
      <c r="A426" s="183" t="s">
        <v>7</v>
      </c>
      <c r="B426" s="184">
        <f>salary!$S$33</f>
        <v>0</v>
      </c>
      <c r="C426" s="181"/>
      <c r="D426" s="183" t="s">
        <v>7</v>
      </c>
      <c r="E426" s="184" t="e">
        <f>salary!#REF!</f>
        <v>#REF!</v>
      </c>
    </row>
    <row r="427" spans="1:5" ht="35.1" customHeight="1">
      <c r="A427" s="186" t="s">
        <v>12</v>
      </c>
      <c r="B427" s="184">
        <f>salary!$T$33</f>
        <v>0</v>
      </c>
      <c r="C427" s="181"/>
      <c r="D427" s="186" t="s">
        <v>12</v>
      </c>
      <c r="E427" s="184" t="e">
        <f>salary!#REF!</f>
        <v>#REF!</v>
      </c>
    </row>
    <row r="428" spans="1:5" ht="35.1" customHeight="1">
      <c r="A428" s="191" t="s">
        <v>13</v>
      </c>
      <c r="B428" s="184">
        <f>salary!$U$33</f>
        <v>6000</v>
      </c>
      <c r="C428" s="181"/>
      <c r="D428" s="191" t="s">
        <v>13</v>
      </c>
      <c r="E428" s="184" t="e">
        <f>salary!#REF!</f>
        <v>#REF!</v>
      </c>
    </row>
    <row r="429" spans="1:5" ht="35.1" customHeight="1">
      <c r="A429" s="192" t="s">
        <v>14</v>
      </c>
      <c r="B429" s="184">
        <f>salary!$V$33</f>
        <v>55345</v>
      </c>
      <c r="C429" s="181"/>
      <c r="D429" s="192" t="s">
        <v>14</v>
      </c>
      <c r="E429" s="184" t="e">
        <f>salary!#REF!</f>
        <v>#REF!</v>
      </c>
    </row>
    <row r="430" spans="1:5" ht="35.1" customHeight="1">
      <c r="A430" s="181"/>
      <c r="B430" s="193"/>
      <c r="C430" s="181"/>
      <c r="D430" s="181"/>
      <c r="E430" s="193"/>
    </row>
    <row r="431" spans="1:5" ht="35.1" customHeight="1">
      <c r="A431" s="181" t="s">
        <v>82</v>
      </c>
      <c r="B431" s="194"/>
      <c r="C431" s="181"/>
      <c r="D431" s="181" t="s">
        <v>82</v>
      </c>
      <c r="E431" s="194"/>
    </row>
    <row r="432" spans="1:5" ht="35.1" customHeight="1">
      <c r="A432" s="181" t="s">
        <v>83</v>
      </c>
      <c r="B432" s="194"/>
      <c r="C432" s="181"/>
      <c r="D432" s="181" t="s">
        <v>83</v>
      </c>
      <c r="E432" s="194"/>
    </row>
    <row r="433" spans="1:5" ht="35.1" customHeight="1">
      <c r="A433" s="181" t="s">
        <v>84</v>
      </c>
      <c r="B433" s="194"/>
      <c r="C433" s="181"/>
      <c r="D433" s="181" t="s">
        <v>84</v>
      </c>
      <c r="E433" s="194"/>
    </row>
    <row r="434" spans="1:5" ht="35.1" customHeight="1">
      <c r="A434" s="181"/>
      <c r="B434" s="194"/>
      <c r="C434" s="181"/>
      <c r="D434" s="181"/>
      <c r="E434" s="194"/>
    </row>
    <row r="435" spans="1:5" ht="35.1" customHeight="1">
      <c r="A435" s="181"/>
      <c r="B435" s="194"/>
      <c r="C435" s="181"/>
      <c r="D435" s="181"/>
      <c r="E435" s="194"/>
    </row>
    <row r="436" spans="1:5" ht="35.1" customHeight="1">
      <c r="A436" s="181"/>
      <c r="B436" s="194"/>
      <c r="C436" s="181"/>
      <c r="D436" s="181"/>
      <c r="E436" s="194"/>
    </row>
    <row r="437" spans="1:5" ht="35.1" customHeight="1">
      <c r="A437" s="181"/>
      <c r="B437" s="181"/>
      <c r="C437" s="181"/>
      <c r="D437" s="181"/>
      <c r="E437" s="181"/>
    </row>
    <row r="438" spans="1:5" ht="27.95" customHeight="1">
      <c r="A438" s="450" t="str">
        <f>salary!$B$34</f>
        <v>Shri Ram Sumiran (Bot)</v>
      </c>
      <c r="B438" s="451"/>
      <c r="C438" s="181"/>
      <c r="D438" s="450" t="str">
        <f>salary!$B$35</f>
        <v>Shri Shyam Lal (Zoo)</v>
      </c>
      <c r="E438" s="451"/>
    </row>
    <row r="439" spans="1:5" ht="27.95" customHeight="1">
      <c r="A439" s="601" t="s">
        <v>49</v>
      </c>
      <c r="B439" s="602"/>
      <c r="C439" s="181"/>
      <c r="D439" s="601" t="s">
        <v>49</v>
      </c>
      <c r="E439" s="602"/>
    </row>
    <row r="440" spans="1:5" ht="27.95" customHeight="1">
      <c r="A440" s="601" t="s">
        <v>97</v>
      </c>
      <c r="B440" s="602"/>
      <c r="C440" s="181"/>
      <c r="D440" s="601" t="s">
        <v>97</v>
      </c>
      <c r="E440" s="602"/>
    </row>
    <row r="441" spans="1:5" ht="27.95" customHeight="1">
      <c r="A441" s="603">
        <f>A4</f>
        <v>43800</v>
      </c>
      <c r="B441" s="602"/>
      <c r="C441" s="181"/>
      <c r="D441" s="603">
        <f>A4</f>
        <v>43800</v>
      </c>
      <c r="E441" s="602"/>
    </row>
    <row r="442" spans="1:5" ht="27.95" customHeight="1">
      <c r="A442" s="605">
        <v>8</v>
      </c>
      <c r="B442" s="606"/>
      <c r="C442" s="181"/>
      <c r="D442" s="605">
        <v>9</v>
      </c>
      <c r="E442" s="606"/>
    </row>
    <row r="443" spans="1:5" ht="35.1" customHeight="1">
      <c r="A443" s="183" t="s">
        <v>94</v>
      </c>
      <c r="B443" s="184" t="str">
        <f>salary!$D$34</f>
        <v>02.05.1987</v>
      </c>
      <c r="C443" s="181"/>
      <c r="D443" s="183" t="s">
        <v>94</v>
      </c>
      <c r="E443" s="184" t="str">
        <f>salary!$D$35</f>
        <v>04.05.1987</v>
      </c>
    </row>
    <row r="444" spans="1:5" ht="35.1" customHeight="1">
      <c r="A444" s="183" t="s">
        <v>2</v>
      </c>
      <c r="B444" s="184" t="str">
        <f>salary!$E$34</f>
        <v>1st JULY</v>
      </c>
      <c r="C444" s="181"/>
      <c r="D444" s="183" t="s">
        <v>2</v>
      </c>
      <c r="E444" s="184" t="str">
        <f>salary!$E$35</f>
        <v>1st JULY</v>
      </c>
    </row>
    <row r="445" spans="1:5" ht="35.1" customHeight="1">
      <c r="A445" s="185" t="s">
        <v>163</v>
      </c>
      <c r="B445" s="184" t="str">
        <f>salary!$F$34</f>
        <v>9300-34800 / 6</v>
      </c>
      <c r="C445" s="181"/>
      <c r="D445" s="185" t="s">
        <v>163</v>
      </c>
      <c r="E445" s="184" t="str">
        <f>salary!$F$35</f>
        <v>9300-34800 / 6</v>
      </c>
    </row>
    <row r="446" spans="1:5" ht="35.1" customHeight="1">
      <c r="A446" s="186" t="s">
        <v>164</v>
      </c>
      <c r="B446" s="184">
        <f>salary!$G$34</f>
        <v>46300</v>
      </c>
      <c r="C446" s="181"/>
      <c r="D446" s="186" t="s">
        <v>164</v>
      </c>
      <c r="E446" s="184">
        <f>salary!$G$35</f>
        <v>46300</v>
      </c>
    </row>
    <row r="447" spans="1:5" ht="35.1" customHeight="1">
      <c r="A447" s="187" t="s">
        <v>161</v>
      </c>
      <c r="B447" s="184">
        <f>salary!$H$34</f>
        <v>4200</v>
      </c>
      <c r="C447" s="181"/>
      <c r="D447" s="187" t="s">
        <v>161</v>
      </c>
      <c r="E447" s="184">
        <f>salary!$H$35</f>
        <v>4200</v>
      </c>
    </row>
    <row r="448" spans="1:5" ht="35.1" customHeight="1">
      <c r="A448" s="188" t="s">
        <v>26</v>
      </c>
      <c r="B448" s="184">
        <f>salary!$I$34</f>
        <v>50500</v>
      </c>
      <c r="C448" s="181"/>
      <c r="D448" s="188" t="s">
        <v>26</v>
      </c>
      <c r="E448" s="184">
        <f>salary!$I$35</f>
        <v>50500</v>
      </c>
    </row>
    <row r="449" spans="1:5" ht="35.1" customHeight="1">
      <c r="A449" s="183" t="s">
        <v>166</v>
      </c>
      <c r="B449" s="184">
        <f>salary!$J$34</f>
        <v>8585</v>
      </c>
      <c r="C449" s="181"/>
      <c r="D449" s="183" t="s">
        <v>166</v>
      </c>
      <c r="E449" s="184">
        <f>salary!$J$35</f>
        <v>8585</v>
      </c>
    </row>
    <row r="450" spans="1:5" ht="35.1" customHeight="1">
      <c r="A450" s="189" t="s">
        <v>5</v>
      </c>
      <c r="B450" s="184">
        <f>salary!$L$34</f>
        <v>2020</v>
      </c>
      <c r="C450" s="181"/>
      <c r="D450" s="189" t="s">
        <v>5</v>
      </c>
      <c r="E450" s="184">
        <f>salary!$L$35</f>
        <v>0</v>
      </c>
    </row>
    <row r="451" spans="1:5" ht="35.1" customHeight="1">
      <c r="A451" s="189" t="s">
        <v>162</v>
      </c>
      <c r="B451" s="184">
        <f>salary!$M$34</f>
        <v>240</v>
      </c>
      <c r="C451" s="181"/>
      <c r="D451" s="189" t="s">
        <v>162</v>
      </c>
      <c r="E451" s="184">
        <f>salary!$M$35</f>
        <v>240</v>
      </c>
    </row>
    <row r="452" spans="1:5" ht="35.1" customHeight="1">
      <c r="A452" s="183" t="s">
        <v>6</v>
      </c>
      <c r="B452" s="184">
        <f>salary!$N$34</f>
        <v>61345</v>
      </c>
      <c r="C452" s="181"/>
      <c r="D452" s="183" t="s">
        <v>6</v>
      </c>
      <c r="E452" s="184">
        <f>salary!$N$35</f>
        <v>59325</v>
      </c>
    </row>
    <row r="453" spans="1:5" ht="35.1" customHeight="1">
      <c r="A453" s="190" t="s">
        <v>8</v>
      </c>
      <c r="B453" s="184">
        <f>salary!$O$34</f>
        <v>0</v>
      </c>
      <c r="C453" s="181"/>
      <c r="D453" s="190" t="s">
        <v>8</v>
      </c>
      <c r="E453" s="184">
        <f>salary!$O$35</f>
        <v>0</v>
      </c>
    </row>
    <row r="454" spans="1:5" ht="35.1" customHeight="1">
      <c r="A454" s="190" t="s">
        <v>10</v>
      </c>
      <c r="B454" s="184">
        <f>salary!$P$34</f>
        <v>15500</v>
      </c>
      <c r="C454" s="181"/>
      <c r="D454" s="190" t="s">
        <v>10</v>
      </c>
      <c r="E454" s="184">
        <f>salary!$P$35</f>
        <v>15500</v>
      </c>
    </row>
    <row r="455" spans="1:5" ht="35.1" customHeight="1">
      <c r="A455" s="183" t="s">
        <v>11</v>
      </c>
      <c r="B455" s="184">
        <f>salary!$Q$34</f>
        <v>0</v>
      </c>
      <c r="C455" s="181"/>
      <c r="D455" s="183" t="s">
        <v>11</v>
      </c>
      <c r="E455" s="184">
        <f>salary!$Q$35</f>
        <v>0</v>
      </c>
    </row>
    <row r="456" spans="1:5" ht="35.1" customHeight="1">
      <c r="A456" s="183" t="s">
        <v>580</v>
      </c>
      <c r="B456" s="184">
        <f>salary!$R$34</f>
        <v>0</v>
      </c>
      <c r="C456" s="181"/>
      <c r="D456" s="183" t="s">
        <v>580</v>
      </c>
      <c r="E456" s="184">
        <f>salary!$R$35</f>
        <v>0</v>
      </c>
    </row>
    <row r="457" spans="1:5" ht="35.1" customHeight="1">
      <c r="A457" s="183" t="s">
        <v>7</v>
      </c>
      <c r="B457" s="184">
        <f>salary!$S$34</f>
        <v>0</v>
      </c>
      <c r="C457" s="181"/>
      <c r="D457" s="183" t="s">
        <v>7</v>
      </c>
      <c r="E457" s="184">
        <f>salary!$S$35</f>
        <v>0</v>
      </c>
    </row>
    <row r="458" spans="1:5" ht="35.1" customHeight="1">
      <c r="A458" s="186" t="s">
        <v>12</v>
      </c>
      <c r="B458" s="184">
        <f>salary!$T$34</f>
        <v>0</v>
      </c>
      <c r="C458" s="181"/>
      <c r="D458" s="186" t="s">
        <v>12</v>
      </c>
      <c r="E458" s="184">
        <f>salary!$T$35</f>
        <v>0</v>
      </c>
    </row>
    <row r="459" spans="1:5" ht="35.1" customHeight="1">
      <c r="A459" s="191" t="s">
        <v>13</v>
      </c>
      <c r="B459" s="184">
        <f>salary!$U$34</f>
        <v>15500</v>
      </c>
      <c r="C459" s="181"/>
      <c r="D459" s="191" t="s">
        <v>13</v>
      </c>
      <c r="E459" s="184">
        <f>salary!$U$35</f>
        <v>15500</v>
      </c>
    </row>
    <row r="460" spans="1:5" ht="35.1" customHeight="1">
      <c r="A460" s="192" t="s">
        <v>14</v>
      </c>
      <c r="B460" s="184">
        <f>salary!$V$34</f>
        <v>45845</v>
      </c>
      <c r="C460" s="181"/>
      <c r="D460" s="192" t="s">
        <v>14</v>
      </c>
      <c r="E460" s="184">
        <f>salary!$V$35</f>
        <v>43825</v>
      </c>
    </row>
    <row r="461" spans="1:5" ht="35.1" customHeight="1">
      <c r="A461" s="181"/>
      <c r="B461" s="193"/>
      <c r="C461" s="181"/>
      <c r="D461" s="181"/>
      <c r="E461" s="193"/>
    </row>
    <row r="462" spans="1:5" ht="35.1" customHeight="1">
      <c r="A462" s="181" t="s">
        <v>82</v>
      </c>
      <c r="B462" s="194"/>
      <c r="C462" s="181"/>
      <c r="D462" s="181" t="s">
        <v>82</v>
      </c>
      <c r="E462" s="194"/>
    </row>
    <row r="463" spans="1:5" ht="35.1" customHeight="1">
      <c r="A463" s="181" t="s">
        <v>83</v>
      </c>
      <c r="B463" s="194"/>
      <c r="C463" s="181"/>
      <c r="D463" s="181" t="s">
        <v>83</v>
      </c>
      <c r="E463" s="194"/>
    </row>
    <row r="464" spans="1:5" ht="35.1" customHeight="1">
      <c r="A464" s="181" t="s">
        <v>84</v>
      </c>
      <c r="B464" s="194"/>
      <c r="C464" s="181"/>
      <c r="D464" s="181" t="s">
        <v>84</v>
      </c>
      <c r="E464" s="194"/>
    </row>
    <row r="465" spans="1:5" ht="27.95" customHeight="1">
      <c r="A465" s="450" t="e">
        <f>salary!#REF!</f>
        <v>#REF!</v>
      </c>
      <c r="B465" s="451"/>
      <c r="C465" s="181"/>
      <c r="D465" s="450" t="str">
        <f>salary!$B$36</f>
        <v>Shri Ram Sunder (Physics)</v>
      </c>
      <c r="E465" s="451"/>
    </row>
    <row r="466" spans="1:5" ht="27.95" customHeight="1">
      <c r="A466" s="601" t="s">
        <v>49</v>
      </c>
      <c r="B466" s="602"/>
      <c r="C466" s="181"/>
      <c r="D466" s="601" t="s">
        <v>49</v>
      </c>
      <c r="E466" s="602"/>
    </row>
    <row r="467" spans="1:5" ht="27.95" customHeight="1">
      <c r="A467" s="601" t="s">
        <v>97</v>
      </c>
      <c r="B467" s="602"/>
      <c r="C467" s="181"/>
      <c r="D467" s="601" t="s">
        <v>97</v>
      </c>
      <c r="E467" s="602"/>
    </row>
    <row r="468" spans="1:5" ht="27.95" customHeight="1">
      <c r="A468" s="603">
        <f>A4</f>
        <v>43800</v>
      </c>
      <c r="B468" s="602"/>
      <c r="C468" s="181"/>
      <c r="D468" s="603">
        <f>A4</f>
        <v>43800</v>
      </c>
      <c r="E468" s="602"/>
    </row>
    <row r="469" spans="1:5" ht="27.95" customHeight="1">
      <c r="A469" s="605">
        <v>10</v>
      </c>
      <c r="B469" s="606"/>
      <c r="C469" s="181"/>
      <c r="D469" s="605">
        <v>11</v>
      </c>
      <c r="E469" s="606"/>
    </row>
    <row r="470" spans="1:5" ht="35.1" customHeight="1">
      <c r="A470" s="183" t="s">
        <v>94</v>
      </c>
      <c r="B470" s="184" t="e">
        <f>salary!#REF!</f>
        <v>#REF!</v>
      </c>
      <c r="C470" s="181"/>
      <c r="D470" s="183" t="s">
        <v>94</v>
      </c>
      <c r="E470" s="184" t="str">
        <f>salary!$D$36</f>
        <v>20.10.1997</v>
      </c>
    </row>
    <row r="471" spans="1:5" ht="35.1" customHeight="1">
      <c r="A471" s="183" t="s">
        <v>2</v>
      </c>
      <c r="B471" s="184" t="e">
        <f>salary!#REF!</f>
        <v>#REF!</v>
      </c>
      <c r="C471" s="181"/>
      <c r="D471" s="183" t="s">
        <v>2</v>
      </c>
      <c r="E471" s="184" t="str">
        <f>salary!$E$36</f>
        <v>1st JULY</v>
      </c>
    </row>
    <row r="472" spans="1:5" ht="35.1" customHeight="1">
      <c r="A472" s="185" t="s">
        <v>163</v>
      </c>
      <c r="B472" s="184" t="e">
        <f>salary!#REF!</f>
        <v>#REF!</v>
      </c>
      <c r="C472" s="181"/>
      <c r="D472" s="185" t="s">
        <v>163</v>
      </c>
      <c r="E472" s="184" t="str">
        <f>salary!$F$36</f>
        <v>5200-20200 / 5</v>
      </c>
    </row>
    <row r="473" spans="1:5" ht="35.1" customHeight="1">
      <c r="A473" s="186" t="s">
        <v>164</v>
      </c>
      <c r="B473" s="184" t="e">
        <f>salary!#REF!</f>
        <v>#REF!</v>
      </c>
      <c r="C473" s="181"/>
      <c r="D473" s="186" t="s">
        <v>164</v>
      </c>
      <c r="E473" s="184">
        <f>salary!$G$36</f>
        <v>37600</v>
      </c>
    </row>
    <row r="474" spans="1:5" ht="35.1" customHeight="1">
      <c r="A474" s="187" t="s">
        <v>161</v>
      </c>
      <c r="B474" s="184" t="e">
        <f>salary!#REF!</f>
        <v>#REF!</v>
      </c>
      <c r="C474" s="181"/>
      <c r="D474" s="187" t="s">
        <v>161</v>
      </c>
      <c r="E474" s="184">
        <f>salary!$H$36</f>
        <v>2800</v>
      </c>
    </row>
    <row r="475" spans="1:5" ht="35.1" customHeight="1">
      <c r="A475" s="188" t="s">
        <v>26</v>
      </c>
      <c r="B475" s="184" t="e">
        <f>salary!#REF!</f>
        <v>#REF!</v>
      </c>
      <c r="C475" s="181"/>
      <c r="D475" s="188" t="s">
        <v>26</v>
      </c>
      <c r="E475" s="184">
        <f>salary!$I$36</f>
        <v>40400</v>
      </c>
    </row>
    <row r="476" spans="1:5" ht="35.1" customHeight="1">
      <c r="A476" s="183" t="s">
        <v>166</v>
      </c>
      <c r="B476" s="184" t="e">
        <f>salary!#REF!</f>
        <v>#REF!</v>
      </c>
      <c r="C476" s="181"/>
      <c r="D476" s="183" t="s">
        <v>166</v>
      </c>
      <c r="E476" s="184">
        <f>salary!$J$36</f>
        <v>6868</v>
      </c>
    </row>
    <row r="477" spans="1:5" ht="35.1" customHeight="1">
      <c r="A477" s="189" t="s">
        <v>5</v>
      </c>
      <c r="B477" s="184" t="e">
        <f>salary!#REF!</f>
        <v>#REF!</v>
      </c>
      <c r="C477" s="181"/>
      <c r="D477" s="189" t="s">
        <v>5</v>
      </c>
      <c r="E477" s="184">
        <f>salary!$L$36</f>
        <v>1660</v>
      </c>
    </row>
    <row r="478" spans="1:5" ht="35.1" customHeight="1">
      <c r="A478" s="189" t="s">
        <v>162</v>
      </c>
      <c r="B478" s="184" t="e">
        <f>salary!#REF!</f>
        <v>#REF!</v>
      </c>
      <c r="C478" s="181"/>
      <c r="D478" s="189" t="s">
        <v>162</v>
      </c>
      <c r="E478" s="184">
        <f>salary!$M$36</f>
        <v>160</v>
      </c>
    </row>
    <row r="479" spans="1:5" ht="35.1" customHeight="1">
      <c r="A479" s="183" t="s">
        <v>6</v>
      </c>
      <c r="B479" s="184" t="e">
        <f>salary!#REF!</f>
        <v>#REF!</v>
      </c>
      <c r="C479" s="181"/>
      <c r="D479" s="183" t="s">
        <v>6</v>
      </c>
      <c r="E479" s="184">
        <f>salary!$N$36</f>
        <v>49088</v>
      </c>
    </row>
    <row r="480" spans="1:5" ht="35.1" customHeight="1">
      <c r="A480" s="190" t="s">
        <v>8</v>
      </c>
      <c r="B480" s="184" t="e">
        <f>salary!#REF!</f>
        <v>#REF!</v>
      </c>
      <c r="C480" s="181"/>
      <c r="D480" s="190" t="s">
        <v>8</v>
      </c>
      <c r="E480" s="184">
        <f>salary!$O$36</f>
        <v>0</v>
      </c>
    </row>
    <row r="481" spans="1:5" ht="35.1" customHeight="1">
      <c r="A481" s="190" t="s">
        <v>10</v>
      </c>
      <c r="B481" s="184" t="e">
        <f>salary!#REF!</f>
        <v>#REF!</v>
      </c>
      <c r="C481" s="181"/>
      <c r="D481" s="190" t="s">
        <v>10</v>
      </c>
      <c r="E481" s="184">
        <f>salary!$P$36</f>
        <v>12500</v>
      </c>
    </row>
    <row r="482" spans="1:5" ht="35.1" customHeight="1">
      <c r="A482" s="183" t="s">
        <v>11</v>
      </c>
      <c r="B482" s="184" t="e">
        <f>salary!#REF!</f>
        <v>#REF!</v>
      </c>
      <c r="C482" s="181"/>
      <c r="D482" s="183" t="s">
        <v>11</v>
      </c>
      <c r="E482" s="184">
        <f>salary!$Q$36</f>
        <v>0</v>
      </c>
    </row>
    <row r="483" spans="1:5" ht="35.1" customHeight="1">
      <c r="A483" s="183" t="s">
        <v>580</v>
      </c>
      <c r="B483" s="184"/>
      <c r="C483" s="181"/>
      <c r="D483" s="183" t="s">
        <v>580</v>
      </c>
      <c r="E483" s="184">
        <f>salary!$R$36</f>
        <v>0</v>
      </c>
    </row>
    <row r="484" spans="1:5" ht="35.1" customHeight="1">
      <c r="A484" s="183" t="s">
        <v>7</v>
      </c>
      <c r="B484" s="184"/>
      <c r="C484" s="181"/>
      <c r="D484" s="183" t="s">
        <v>7</v>
      </c>
      <c r="E484" s="184">
        <f>salary!$S$36</f>
        <v>0</v>
      </c>
    </row>
    <row r="485" spans="1:5" ht="35.1" customHeight="1">
      <c r="A485" s="186" t="s">
        <v>12</v>
      </c>
      <c r="B485" s="184" t="e">
        <f>salary!#REF!</f>
        <v>#REF!</v>
      </c>
      <c r="C485" s="181"/>
      <c r="D485" s="186" t="s">
        <v>12</v>
      </c>
      <c r="E485" s="184">
        <f>salary!$T$36</f>
        <v>0</v>
      </c>
    </row>
    <row r="486" spans="1:5" ht="35.1" customHeight="1">
      <c r="A486" s="191" t="s">
        <v>13</v>
      </c>
      <c r="B486" s="184" t="e">
        <f>salary!#REF!</f>
        <v>#REF!</v>
      </c>
      <c r="C486" s="181"/>
      <c r="D486" s="191" t="s">
        <v>13</v>
      </c>
      <c r="E486" s="184">
        <f>salary!$U$36</f>
        <v>12500</v>
      </c>
    </row>
    <row r="487" spans="1:5" ht="35.1" customHeight="1">
      <c r="A487" s="192" t="s">
        <v>14</v>
      </c>
      <c r="B487" s="184" t="e">
        <f>salary!#REF!</f>
        <v>#REF!</v>
      </c>
      <c r="C487" s="181"/>
      <c r="D487" s="192" t="s">
        <v>14</v>
      </c>
      <c r="E487" s="184">
        <f>salary!$V$36</f>
        <v>36588</v>
      </c>
    </row>
    <row r="488" spans="1:5" ht="35.1" customHeight="1">
      <c r="A488" s="181"/>
      <c r="B488" s="193"/>
      <c r="C488" s="181"/>
      <c r="D488" s="181"/>
      <c r="E488" s="193"/>
    </row>
    <row r="489" spans="1:5" ht="35.1" customHeight="1">
      <c r="A489" s="181" t="s">
        <v>82</v>
      </c>
      <c r="B489" s="194"/>
      <c r="C489" s="181"/>
      <c r="D489" s="181" t="s">
        <v>82</v>
      </c>
      <c r="E489" s="194"/>
    </row>
    <row r="490" spans="1:5" ht="35.1" customHeight="1">
      <c r="A490" s="181" t="s">
        <v>83</v>
      </c>
      <c r="B490" s="194"/>
      <c r="C490" s="181"/>
      <c r="D490" s="181" t="s">
        <v>83</v>
      </c>
      <c r="E490" s="194"/>
    </row>
    <row r="491" spans="1:5" ht="35.1" customHeight="1">
      <c r="A491" s="181" t="s">
        <v>84</v>
      </c>
      <c r="B491" s="194"/>
      <c r="C491" s="181"/>
      <c r="D491" s="181" t="s">
        <v>84</v>
      </c>
      <c r="E491" s="194"/>
    </row>
    <row r="492" spans="1:5" ht="35.1" customHeight="1">
      <c r="A492" s="181"/>
      <c r="B492" s="194"/>
      <c r="C492" s="181"/>
      <c r="D492" s="181"/>
      <c r="E492" s="194"/>
    </row>
    <row r="493" spans="1:5" ht="35.1" customHeight="1">
      <c r="A493" s="181"/>
      <c r="B493" s="194"/>
      <c r="C493" s="181"/>
      <c r="D493" s="181"/>
      <c r="E493" s="194"/>
    </row>
    <row r="494" spans="1:5" ht="35.1" customHeight="1">
      <c r="A494" s="181"/>
      <c r="B494" s="194"/>
      <c r="C494" s="181"/>
      <c r="D494" s="181"/>
      <c r="E494" s="194"/>
    </row>
    <row r="495" spans="1:5" ht="35.1" customHeight="1">
      <c r="A495" s="181"/>
      <c r="B495" s="181"/>
      <c r="C495" s="181"/>
      <c r="D495" s="181"/>
      <c r="E495" s="181"/>
    </row>
    <row r="496" spans="1:5" ht="27.95" customHeight="1">
      <c r="A496" s="450" t="str">
        <f>salary!$B$43</f>
        <v>Shri Ram Bahadur</v>
      </c>
      <c r="B496" s="451"/>
      <c r="C496" s="181"/>
      <c r="D496" s="450" t="str">
        <f>salary!$B$44</f>
        <v>Shri Ashok Kumar</v>
      </c>
      <c r="E496" s="451"/>
    </row>
    <row r="497" spans="1:5" ht="27.95" customHeight="1">
      <c r="A497" s="607" t="s">
        <v>106</v>
      </c>
      <c r="B497" s="608"/>
      <c r="C497" s="181"/>
      <c r="D497" s="607" t="s">
        <v>106</v>
      </c>
      <c r="E497" s="608"/>
    </row>
    <row r="498" spans="1:5" ht="27.95" customHeight="1">
      <c r="A498" s="601" t="s">
        <v>97</v>
      </c>
      <c r="B498" s="602"/>
      <c r="C498" s="181"/>
      <c r="D498" s="601" t="s">
        <v>97</v>
      </c>
      <c r="E498" s="602"/>
    </row>
    <row r="499" spans="1:5" ht="27.95" customHeight="1">
      <c r="A499" s="603">
        <f>A4</f>
        <v>43800</v>
      </c>
      <c r="B499" s="602"/>
      <c r="C499" s="181"/>
      <c r="D499" s="603">
        <f>A4</f>
        <v>43800</v>
      </c>
      <c r="E499" s="602"/>
    </row>
    <row r="500" spans="1:5" ht="27.95" customHeight="1">
      <c r="A500" s="605">
        <v>1</v>
      </c>
      <c r="B500" s="606"/>
      <c r="C500" s="181"/>
      <c r="D500" s="605">
        <v>2</v>
      </c>
      <c r="E500" s="606"/>
    </row>
    <row r="501" spans="1:5" ht="35.1" customHeight="1">
      <c r="A501" s="183" t="s">
        <v>94</v>
      </c>
      <c r="B501" s="184" t="str">
        <f>salary!$D$43</f>
        <v>01.07.1986</v>
      </c>
      <c r="C501" s="181"/>
      <c r="D501" s="183" t="s">
        <v>94</v>
      </c>
      <c r="E501" s="184" t="str">
        <f>salary!$D$44</f>
        <v>08.01.1991</v>
      </c>
    </row>
    <row r="502" spans="1:5" ht="35.1" customHeight="1">
      <c r="A502" s="183" t="s">
        <v>2</v>
      </c>
      <c r="B502" s="184" t="str">
        <f>salary!$E$43</f>
        <v>1st JULY</v>
      </c>
      <c r="C502" s="181"/>
      <c r="D502" s="183" t="s">
        <v>2</v>
      </c>
      <c r="E502" s="184" t="str">
        <f>salary!$E$44</f>
        <v>1st JAN</v>
      </c>
    </row>
    <row r="503" spans="1:5" ht="35.1" customHeight="1">
      <c r="A503" s="185" t="s">
        <v>163</v>
      </c>
      <c r="B503" s="184" t="str">
        <f>salary!$F$43</f>
        <v>5200-20200 /  5</v>
      </c>
      <c r="C503" s="181"/>
      <c r="D503" s="185" t="s">
        <v>163</v>
      </c>
      <c r="E503" s="184" t="str">
        <f>salary!$F$44</f>
        <v>5200-20200  / 5</v>
      </c>
    </row>
    <row r="504" spans="1:5" ht="35.1" customHeight="1">
      <c r="A504" s="186" t="s">
        <v>164</v>
      </c>
      <c r="B504" s="184">
        <f>salary!$G$43</f>
        <v>35300</v>
      </c>
      <c r="C504" s="181"/>
      <c r="D504" s="186" t="s">
        <v>164</v>
      </c>
      <c r="E504" s="184">
        <f>salary!$G$44</f>
        <v>31100</v>
      </c>
    </row>
    <row r="505" spans="1:5" ht="35.1" customHeight="1">
      <c r="A505" s="187" t="s">
        <v>161</v>
      </c>
      <c r="B505" s="184">
        <f>salary!$H$43</f>
        <v>2800</v>
      </c>
      <c r="C505" s="181"/>
      <c r="D505" s="187" t="s">
        <v>161</v>
      </c>
      <c r="E505" s="184">
        <f>salary!$H$44</f>
        <v>2800</v>
      </c>
    </row>
    <row r="506" spans="1:5" ht="35.1" customHeight="1">
      <c r="A506" s="188" t="s">
        <v>26</v>
      </c>
      <c r="B506" s="184">
        <f>salary!$I$43</f>
        <v>38100</v>
      </c>
      <c r="C506" s="181"/>
      <c r="D506" s="188" t="s">
        <v>26</v>
      </c>
      <c r="E506" s="184">
        <f>salary!$I$44</f>
        <v>33900</v>
      </c>
    </row>
    <row r="507" spans="1:5" ht="35.1" customHeight="1">
      <c r="A507" s="183" t="s">
        <v>166</v>
      </c>
      <c r="B507" s="184">
        <f>salary!$J$43</f>
        <v>6477</v>
      </c>
      <c r="C507" s="181"/>
      <c r="D507" s="183" t="s">
        <v>166</v>
      </c>
      <c r="E507" s="184">
        <f>salary!$J$44</f>
        <v>5763</v>
      </c>
    </row>
    <row r="508" spans="1:5" ht="35.1" customHeight="1">
      <c r="A508" s="189" t="s">
        <v>5</v>
      </c>
      <c r="B508" s="184">
        <f>salary!$L$43</f>
        <v>1660</v>
      </c>
      <c r="C508" s="181"/>
      <c r="D508" s="189" t="s">
        <v>5</v>
      </c>
      <c r="E508" s="184">
        <f>salary!$L$44</f>
        <v>1660</v>
      </c>
    </row>
    <row r="509" spans="1:5" ht="35.1" customHeight="1">
      <c r="A509" s="189" t="s">
        <v>162</v>
      </c>
      <c r="B509" s="184">
        <f>salary!$M$43</f>
        <v>160</v>
      </c>
      <c r="C509" s="181"/>
      <c r="D509" s="189" t="s">
        <v>162</v>
      </c>
      <c r="E509" s="184">
        <f>salary!$M$44</f>
        <v>160</v>
      </c>
    </row>
    <row r="510" spans="1:5" ht="35.1" customHeight="1">
      <c r="A510" s="183" t="s">
        <v>6</v>
      </c>
      <c r="B510" s="184">
        <f>salary!$N$43</f>
        <v>46397</v>
      </c>
      <c r="C510" s="181"/>
      <c r="D510" s="183" t="s">
        <v>6</v>
      </c>
      <c r="E510" s="184">
        <f>salary!$N$44</f>
        <v>41483</v>
      </c>
    </row>
    <row r="511" spans="1:5" ht="35.1" customHeight="1">
      <c r="A511" s="190" t="s">
        <v>8</v>
      </c>
      <c r="B511" s="184">
        <f>salary!$O$43</f>
        <v>100</v>
      </c>
      <c r="C511" s="181"/>
      <c r="D511" s="190" t="s">
        <v>8</v>
      </c>
      <c r="E511" s="184">
        <f>salary!$O$44</f>
        <v>100</v>
      </c>
    </row>
    <row r="512" spans="1:5" ht="35.1" customHeight="1">
      <c r="A512" s="190" t="s">
        <v>10</v>
      </c>
      <c r="B512" s="184">
        <f>salary!$P$43</f>
        <v>11500</v>
      </c>
      <c r="C512" s="181"/>
      <c r="D512" s="190" t="s">
        <v>10</v>
      </c>
      <c r="E512" s="184">
        <f>salary!$P$44</f>
        <v>3500</v>
      </c>
    </row>
    <row r="513" spans="1:5" ht="35.1" customHeight="1">
      <c r="A513" s="183" t="s">
        <v>11</v>
      </c>
      <c r="B513" s="184">
        <f>salary!$Q$43</f>
        <v>8000</v>
      </c>
      <c r="C513" s="181"/>
      <c r="D513" s="183" t="s">
        <v>11</v>
      </c>
      <c r="E513" s="184">
        <f>salary!$Q$44</f>
        <v>5000</v>
      </c>
    </row>
    <row r="514" spans="1:5" ht="35.1" customHeight="1">
      <c r="A514" s="183" t="s">
        <v>580</v>
      </c>
      <c r="B514" s="184">
        <f>salary!$R$43</f>
        <v>0</v>
      </c>
      <c r="C514" s="181"/>
      <c r="D514" s="183" t="s">
        <v>580</v>
      </c>
      <c r="E514" s="184">
        <f>salary!$R$44</f>
        <v>12000</v>
      </c>
    </row>
    <row r="515" spans="1:5" ht="35.1" customHeight="1">
      <c r="A515" s="183" t="s">
        <v>7</v>
      </c>
      <c r="B515" s="184">
        <f>salary!$QS$43</f>
        <v>0</v>
      </c>
      <c r="C515" s="181"/>
      <c r="D515" s="183" t="s">
        <v>7</v>
      </c>
      <c r="E515" s="184">
        <f>salary!$S$44</f>
        <v>1459</v>
      </c>
    </row>
    <row r="516" spans="1:5" ht="35.1" customHeight="1">
      <c r="A516" s="186" t="s">
        <v>12</v>
      </c>
      <c r="B516" s="184">
        <f>salary!$T$43</f>
        <v>0</v>
      </c>
      <c r="C516" s="181"/>
      <c r="D516" s="186" t="s">
        <v>12</v>
      </c>
      <c r="E516" s="184">
        <f>salary!$T$44</f>
        <v>0</v>
      </c>
    </row>
    <row r="517" spans="1:5" ht="35.1" customHeight="1">
      <c r="A517" s="191" t="s">
        <v>13</v>
      </c>
      <c r="B517" s="184">
        <f>salary!$U$43</f>
        <v>19600</v>
      </c>
      <c r="C517" s="181"/>
      <c r="D517" s="191" t="s">
        <v>13</v>
      </c>
      <c r="E517" s="184">
        <f>salary!$U$44</f>
        <v>22059</v>
      </c>
    </row>
    <row r="518" spans="1:5" ht="35.1" customHeight="1">
      <c r="A518" s="192" t="s">
        <v>14</v>
      </c>
      <c r="B518" s="184">
        <f>salary!$V$43</f>
        <v>26797</v>
      </c>
      <c r="C518" s="181"/>
      <c r="D518" s="192" t="s">
        <v>14</v>
      </c>
      <c r="E518" s="184">
        <f>salary!$V$44</f>
        <v>19424</v>
      </c>
    </row>
    <row r="519" spans="1:5" ht="35.1" customHeight="1">
      <c r="A519" s="181"/>
      <c r="B519" s="193"/>
      <c r="C519" s="181"/>
      <c r="D519" s="181"/>
      <c r="E519" s="193"/>
    </row>
    <row r="520" spans="1:5" ht="35.1" customHeight="1">
      <c r="A520" s="181" t="s">
        <v>82</v>
      </c>
      <c r="B520" s="194"/>
      <c r="C520" s="181"/>
      <c r="D520" s="181" t="s">
        <v>82</v>
      </c>
      <c r="E520" s="194"/>
    </row>
    <row r="521" spans="1:5" ht="35.1" customHeight="1">
      <c r="A521" s="181" t="s">
        <v>83</v>
      </c>
      <c r="B521" s="194"/>
      <c r="C521" s="181"/>
      <c r="D521" s="181" t="s">
        <v>83</v>
      </c>
      <c r="E521" s="194"/>
    </row>
    <row r="522" spans="1:5" ht="35.1" customHeight="1">
      <c r="A522" s="181" t="s">
        <v>84</v>
      </c>
      <c r="B522" s="194"/>
      <c r="C522" s="181"/>
      <c r="D522" s="181" t="s">
        <v>84</v>
      </c>
      <c r="E522" s="194"/>
    </row>
    <row r="523" spans="1:5" ht="27.95" customHeight="1">
      <c r="A523" s="450" t="str">
        <f>salary!$B$45</f>
        <v>Shri Suresh Kumar</v>
      </c>
      <c r="B523" s="451"/>
      <c r="C523" s="181"/>
      <c r="D523" s="450" t="str">
        <f>salary!$B$46</f>
        <v>Shri Ganga Vishnu Yadav</v>
      </c>
      <c r="E523" s="451"/>
    </row>
    <row r="524" spans="1:5" ht="27.95" customHeight="1">
      <c r="A524" s="607" t="s">
        <v>106</v>
      </c>
      <c r="B524" s="608"/>
      <c r="C524" s="181"/>
      <c r="D524" s="607" t="s">
        <v>106</v>
      </c>
      <c r="E524" s="608"/>
    </row>
    <row r="525" spans="1:5" ht="27.95" customHeight="1">
      <c r="A525" s="601" t="s">
        <v>97</v>
      </c>
      <c r="B525" s="602"/>
      <c r="C525" s="181"/>
      <c r="D525" s="601" t="s">
        <v>97</v>
      </c>
      <c r="E525" s="602"/>
    </row>
    <row r="526" spans="1:5" ht="27.95" customHeight="1">
      <c r="A526" s="603">
        <f>A4</f>
        <v>43800</v>
      </c>
      <c r="B526" s="602"/>
      <c r="C526" s="181"/>
      <c r="D526" s="603">
        <f>A4</f>
        <v>43800</v>
      </c>
      <c r="E526" s="602"/>
    </row>
    <row r="527" spans="1:5" ht="27.95" customHeight="1">
      <c r="A527" s="605">
        <v>3</v>
      </c>
      <c r="B527" s="606"/>
      <c r="C527" s="181"/>
      <c r="D527" s="223">
        <v>4</v>
      </c>
      <c r="E527" s="224"/>
    </row>
    <row r="528" spans="1:5" ht="35.1" customHeight="1">
      <c r="A528" s="183" t="s">
        <v>94</v>
      </c>
      <c r="B528" s="184" t="str">
        <f>salary!$D$45</f>
        <v>30.03.1996</v>
      </c>
      <c r="C528" s="181"/>
      <c r="D528" s="183" t="s">
        <v>94</v>
      </c>
      <c r="E528" s="184" t="str">
        <f>salary!$D$46</f>
        <v>19.03.1997</v>
      </c>
    </row>
    <row r="529" spans="1:5" ht="35.1" customHeight="1">
      <c r="A529" s="183" t="s">
        <v>2</v>
      </c>
      <c r="B529" s="184" t="str">
        <f>salary!$E$45</f>
        <v>1st JULY</v>
      </c>
      <c r="C529" s="181"/>
      <c r="D529" s="183" t="s">
        <v>2</v>
      </c>
      <c r="E529" s="184" t="str">
        <f>salary!$E$46</f>
        <v>1st JULY</v>
      </c>
    </row>
    <row r="530" spans="1:5" ht="35.1" customHeight="1">
      <c r="A530" s="185" t="s">
        <v>163</v>
      </c>
      <c r="B530" s="184" t="str">
        <f>salary!$F$45</f>
        <v>5200-20200 /  4</v>
      </c>
      <c r="C530" s="181"/>
      <c r="D530" s="185" t="s">
        <v>163</v>
      </c>
      <c r="E530" s="184" t="str">
        <f>salary!$F$46</f>
        <v>5200-20200 / 4</v>
      </c>
    </row>
    <row r="531" spans="1:5" ht="35.1" customHeight="1">
      <c r="A531" s="186" t="s">
        <v>164</v>
      </c>
      <c r="B531" s="184">
        <f>salary!$G$45</f>
        <v>31900</v>
      </c>
      <c r="C531" s="181"/>
      <c r="D531" s="186" t="s">
        <v>164</v>
      </c>
      <c r="E531" s="184">
        <f>salary!$G$46</f>
        <v>30900</v>
      </c>
    </row>
    <row r="532" spans="1:5" ht="35.1" customHeight="1">
      <c r="A532" s="187" t="s">
        <v>161</v>
      </c>
      <c r="B532" s="184">
        <f>salary!$H$45</f>
        <v>2400</v>
      </c>
      <c r="C532" s="181"/>
      <c r="D532" s="187" t="s">
        <v>161</v>
      </c>
      <c r="E532" s="184">
        <f>salary!$H$436</f>
        <v>0</v>
      </c>
    </row>
    <row r="533" spans="1:5" ht="35.1" customHeight="1">
      <c r="A533" s="188" t="s">
        <v>26</v>
      </c>
      <c r="B533" s="184">
        <f>salary!$I$45</f>
        <v>34300</v>
      </c>
      <c r="C533" s="181"/>
      <c r="D533" s="188" t="s">
        <v>26</v>
      </c>
      <c r="E533" s="184">
        <f>salary!$I$46</f>
        <v>33300</v>
      </c>
    </row>
    <row r="534" spans="1:5" ht="35.1" customHeight="1">
      <c r="A534" s="183" t="s">
        <v>166</v>
      </c>
      <c r="B534" s="184">
        <f>salary!$J$45</f>
        <v>5831</v>
      </c>
      <c r="C534" s="181"/>
      <c r="D534" s="183" t="s">
        <v>166</v>
      </c>
      <c r="E534" s="184">
        <f>salary!$J$46</f>
        <v>5661</v>
      </c>
    </row>
    <row r="535" spans="1:5" ht="35.1" customHeight="1">
      <c r="A535" s="189" t="s">
        <v>5</v>
      </c>
      <c r="B535" s="184">
        <f>salary!$L$45</f>
        <v>1470</v>
      </c>
      <c r="C535" s="181"/>
      <c r="D535" s="189" t="s">
        <v>5</v>
      </c>
      <c r="E535" s="184">
        <f>salary!$L$46</f>
        <v>1470</v>
      </c>
    </row>
    <row r="536" spans="1:5" ht="35.1" customHeight="1">
      <c r="A536" s="189" t="s">
        <v>162</v>
      </c>
      <c r="B536" s="184">
        <f>salary!$M$45</f>
        <v>160</v>
      </c>
      <c r="C536" s="181"/>
      <c r="D536" s="189" t="s">
        <v>162</v>
      </c>
      <c r="E536" s="184">
        <f>salary!$M$46</f>
        <v>160</v>
      </c>
    </row>
    <row r="537" spans="1:5" ht="35.1" customHeight="1">
      <c r="A537" s="183" t="s">
        <v>6</v>
      </c>
      <c r="B537" s="184">
        <f>salary!$N$45</f>
        <v>41761</v>
      </c>
      <c r="C537" s="181"/>
      <c r="D537" s="183" t="s">
        <v>6</v>
      </c>
      <c r="E537" s="184">
        <f>salary!$N$46</f>
        <v>40591</v>
      </c>
    </row>
    <row r="538" spans="1:5" ht="35.1" customHeight="1">
      <c r="A538" s="190" t="s">
        <v>8</v>
      </c>
      <c r="B538" s="184">
        <f>salary!$O$45</f>
        <v>0</v>
      </c>
      <c r="C538" s="181"/>
      <c r="D538" s="190" t="s">
        <v>8</v>
      </c>
      <c r="E538" s="184">
        <f>salary!$O$46</f>
        <v>0</v>
      </c>
    </row>
    <row r="539" spans="1:5" ht="35.1" customHeight="1">
      <c r="A539" s="190" t="s">
        <v>10</v>
      </c>
      <c r="B539" s="184">
        <f>salary!$P$45</f>
        <v>7000</v>
      </c>
      <c r="C539" s="181"/>
      <c r="D539" s="190" t="s">
        <v>10</v>
      </c>
      <c r="E539" s="184">
        <f>salary!$P$46</f>
        <v>5000</v>
      </c>
    </row>
    <row r="540" spans="1:5" ht="35.1" customHeight="1">
      <c r="A540" s="183" t="s">
        <v>11</v>
      </c>
      <c r="B540" s="184">
        <f>salary!$Q$45</f>
        <v>6250</v>
      </c>
      <c r="C540" s="181"/>
      <c r="D540" s="183" t="s">
        <v>11</v>
      </c>
      <c r="E540" s="184">
        <f>salary!$Q$46</f>
        <v>0</v>
      </c>
    </row>
    <row r="541" spans="1:5" ht="35.1" customHeight="1">
      <c r="A541" s="183" t="s">
        <v>580</v>
      </c>
      <c r="B541" s="184">
        <f>salary!$R$45</f>
        <v>14000</v>
      </c>
      <c r="C541" s="181"/>
      <c r="D541" s="183" t="s">
        <v>580</v>
      </c>
      <c r="E541" s="184">
        <f>salary!$R$46</f>
        <v>3500</v>
      </c>
    </row>
    <row r="542" spans="1:5" ht="35.1" customHeight="1">
      <c r="A542" s="183" t="s">
        <v>7</v>
      </c>
      <c r="B542" s="184">
        <f>salary!$S$45</f>
        <v>1269</v>
      </c>
      <c r="C542" s="181"/>
      <c r="D542" s="183" t="s">
        <v>7</v>
      </c>
      <c r="E542" s="184">
        <f>salary!$S$46</f>
        <v>75</v>
      </c>
    </row>
    <row r="543" spans="1:5" ht="35.1" customHeight="1">
      <c r="A543" s="186" t="s">
        <v>12</v>
      </c>
      <c r="B543" s="184">
        <f>salary!$T$45</f>
        <v>0</v>
      </c>
      <c r="C543" s="181"/>
      <c r="D543" s="186" t="s">
        <v>12</v>
      </c>
      <c r="E543" s="184">
        <f>salary!$T$46</f>
        <v>0</v>
      </c>
    </row>
    <row r="544" spans="1:5" ht="35.1" customHeight="1">
      <c r="A544" s="191" t="s">
        <v>13</v>
      </c>
      <c r="B544" s="184">
        <f>salary!$U$45</f>
        <v>28519</v>
      </c>
      <c r="C544" s="181"/>
      <c r="D544" s="191" t="s">
        <v>13</v>
      </c>
      <c r="E544" s="184">
        <f>salary!$U$46</f>
        <v>8575</v>
      </c>
    </row>
    <row r="545" spans="1:5" ht="35.1" customHeight="1">
      <c r="A545" s="192" t="s">
        <v>14</v>
      </c>
      <c r="B545" s="184">
        <f>salary!$V$45</f>
        <v>13242</v>
      </c>
      <c r="C545" s="181"/>
      <c r="D545" s="192" t="s">
        <v>14</v>
      </c>
      <c r="E545" s="184">
        <f>salary!$V$46</f>
        <v>32016</v>
      </c>
    </row>
    <row r="546" spans="1:5" ht="35.1" customHeight="1">
      <c r="A546" s="181"/>
      <c r="B546" s="193"/>
      <c r="C546" s="181"/>
      <c r="D546" s="181"/>
      <c r="E546" s="193"/>
    </row>
    <row r="547" spans="1:5" ht="35.1" customHeight="1">
      <c r="A547" s="181" t="s">
        <v>82</v>
      </c>
      <c r="B547" s="194"/>
      <c r="C547" s="181"/>
      <c r="D547" s="181" t="s">
        <v>82</v>
      </c>
      <c r="E547" s="194"/>
    </row>
    <row r="548" spans="1:5" ht="35.1" customHeight="1">
      <c r="A548" s="181" t="s">
        <v>83</v>
      </c>
      <c r="B548" s="194"/>
      <c r="C548" s="181"/>
      <c r="D548" s="181" t="s">
        <v>83</v>
      </c>
      <c r="E548" s="194"/>
    </row>
    <row r="549" spans="1:5" ht="35.1" customHeight="1">
      <c r="A549" s="181" t="s">
        <v>84</v>
      </c>
      <c r="B549" s="194"/>
      <c r="C549" s="181"/>
      <c r="D549" s="181" t="s">
        <v>84</v>
      </c>
      <c r="E549" s="194"/>
    </row>
    <row r="550" spans="1:5" ht="35.1" customHeight="1">
      <c r="A550" s="181"/>
      <c r="B550" s="194"/>
      <c r="C550" s="181"/>
      <c r="D550" s="181"/>
      <c r="E550" s="194"/>
    </row>
    <row r="551" spans="1:5" ht="35.1" customHeight="1">
      <c r="A551" s="181"/>
      <c r="B551" s="194"/>
      <c r="C551" s="181"/>
      <c r="D551" s="181"/>
      <c r="E551" s="194"/>
    </row>
    <row r="552" spans="1:5" ht="35.1" customHeight="1">
      <c r="A552" s="181"/>
      <c r="B552" s="181"/>
      <c r="C552" s="181"/>
      <c r="D552" s="181"/>
      <c r="E552" s="181"/>
    </row>
    <row r="553" spans="1:5" ht="35.1" customHeight="1">
      <c r="A553" s="181"/>
      <c r="B553" s="181"/>
      <c r="C553" s="181"/>
      <c r="D553" s="181"/>
      <c r="E553" s="181"/>
    </row>
    <row r="554" spans="1:5" ht="27.95" customHeight="1">
      <c r="A554" s="450" t="str">
        <f>salary!$B$47</f>
        <v>Sri Rakesh Kumar Bajpai</v>
      </c>
      <c r="B554" s="451"/>
      <c r="C554" s="181"/>
      <c r="D554" s="450" t="str">
        <f>salary!$B$48</f>
        <v>Sri Neeraj Kumar Chaurasiya</v>
      </c>
      <c r="E554" s="451"/>
    </row>
    <row r="555" spans="1:5" ht="27.95" customHeight="1">
      <c r="A555" s="607" t="s">
        <v>106</v>
      </c>
      <c r="B555" s="608"/>
      <c r="C555" s="181"/>
      <c r="D555" s="607" t="s">
        <v>106</v>
      </c>
      <c r="E555" s="608"/>
    </row>
    <row r="556" spans="1:5" ht="27.95" customHeight="1">
      <c r="A556" s="601" t="s">
        <v>97</v>
      </c>
      <c r="B556" s="602"/>
      <c r="C556" s="181"/>
      <c r="D556" s="601" t="s">
        <v>97</v>
      </c>
      <c r="E556" s="602"/>
    </row>
    <row r="557" spans="1:5" ht="27.95" customHeight="1">
      <c r="A557" s="603">
        <f>A4</f>
        <v>43800</v>
      </c>
      <c r="B557" s="602"/>
      <c r="C557" s="181"/>
      <c r="D557" s="603">
        <f>A4</f>
        <v>43800</v>
      </c>
      <c r="E557" s="602"/>
    </row>
    <row r="558" spans="1:5" ht="27.95" customHeight="1">
      <c r="A558" s="605">
        <v>5</v>
      </c>
      <c r="B558" s="606"/>
      <c r="C558" s="181"/>
      <c r="D558" s="605">
        <v>6</v>
      </c>
      <c r="E558" s="606"/>
    </row>
    <row r="559" spans="1:5" ht="35.1" customHeight="1">
      <c r="A559" s="183" t="s">
        <v>94</v>
      </c>
      <c r="B559" s="184" t="str">
        <f>salary!$D$47</f>
        <v>30.08.2002</v>
      </c>
      <c r="C559" s="181"/>
      <c r="D559" s="183" t="s">
        <v>94</v>
      </c>
      <c r="E559" s="184" t="str">
        <f>salary!$D$48</f>
        <v>30.08.2002</v>
      </c>
    </row>
    <row r="560" spans="1:5" ht="35.1" customHeight="1">
      <c r="A560" s="183" t="s">
        <v>2</v>
      </c>
      <c r="B560" s="184" t="str">
        <f>salary!$E$47</f>
        <v>1st JULY</v>
      </c>
      <c r="C560" s="181"/>
      <c r="D560" s="183" t="s">
        <v>2</v>
      </c>
      <c r="E560" s="184" t="str">
        <f>salary!$E$48</f>
        <v>1st JULY</v>
      </c>
    </row>
    <row r="561" spans="1:5" ht="35.1" customHeight="1">
      <c r="A561" s="185" t="s">
        <v>163</v>
      </c>
      <c r="B561" s="184" t="str">
        <f>salary!$F$47</f>
        <v>5200-20200 /4</v>
      </c>
      <c r="C561" s="181"/>
      <c r="D561" s="185" t="s">
        <v>163</v>
      </c>
      <c r="E561" s="184" t="str">
        <f>salary!$F$48</f>
        <v>5200-20200 /4</v>
      </c>
    </row>
    <row r="562" spans="1:5" ht="35.1" customHeight="1">
      <c r="A562" s="186" t="s">
        <v>164</v>
      </c>
      <c r="B562" s="184">
        <f>salary!$G$47</f>
        <v>29000</v>
      </c>
      <c r="C562" s="181"/>
      <c r="D562" s="186" t="s">
        <v>164</v>
      </c>
      <c r="E562" s="184">
        <f>salary!$G$48</f>
        <v>29000</v>
      </c>
    </row>
    <row r="563" spans="1:5" ht="35.1" customHeight="1">
      <c r="A563" s="187" t="s">
        <v>161</v>
      </c>
      <c r="B563" s="184">
        <f>salary!$H$47</f>
        <v>2400</v>
      </c>
      <c r="C563" s="181"/>
      <c r="D563" s="187" t="s">
        <v>161</v>
      </c>
      <c r="E563" s="184">
        <f>salary!$H$48</f>
        <v>2400</v>
      </c>
    </row>
    <row r="564" spans="1:5" ht="35.1" customHeight="1">
      <c r="A564" s="188" t="s">
        <v>26</v>
      </c>
      <c r="B564" s="184">
        <f>salary!$I$47</f>
        <v>31400</v>
      </c>
      <c r="C564" s="181"/>
      <c r="D564" s="188" t="s">
        <v>26</v>
      </c>
      <c r="E564" s="184">
        <f>salary!$I$4738</f>
        <v>0</v>
      </c>
    </row>
    <row r="565" spans="1:5" ht="35.1" customHeight="1">
      <c r="A565" s="183" t="s">
        <v>166</v>
      </c>
      <c r="B565" s="184">
        <f>salary!$J$47</f>
        <v>5338</v>
      </c>
      <c r="C565" s="181"/>
      <c r="D565" s="183" t="s">
        <v>166</v>
      </c>
      <c r="E565" s="184">
        <f>salary!$J$48</f>
        <v>5338</v>
      </c>
    </row>
    <row r="566" spans="1:5" ht="35.1" customHeight="1">
      <c r="A566" s="189" t="s">
        <v>5</v>
      </c>
      <c r="B566" s="184">
        <f>salary!$L$47</f>
        <v>1470</v>
      </c>
      <c r="C566" s="181"/>
      <c r="D566" s="189" t="s">
        <v>5</v>
      </c>
      <c r="E566" s="184">
        <f>salary!$L$48</f>
        <v>1470</v>
      </c>
    </row>
    <row r="567" spans="1:5" ht="35.1" customHeight="1">
      <c r="A567" s="189" t="s">
        <v>162</v>
      </c>
      <c r="B567" s="184">
        <f>salary!$M$47</f>
        <v>160</v>
      </c>
      <c r="C567" s="181"/>
      <c r="D567" s="189" t="s">
        <v>162</v>
      </c>
      <c r="E567" s="184">
        <f>salary!$M$48</f>
        <v>160</v>
      </c>
    </row>
    <row r="568" spans="1:5" ht="35.1" customHeight="1">
      <c r="A568" s="183" t="s">
        <v>6</v>
      </c>
      <c r="B568" s="184">
        <f>salary!$N$47</f>
        <v>38368</v>
      </c>
      <c r="C568" s="181"/>
      <c r="D568" s="183" t="s">
        <v>6</v>
      </c>
      <c r="E568" s="184">
        <f>salary!$N$48</f>
        <v>38368</v>
      </c>
    </row>
    <row r="569" spans="1:5" ht="35.1" customHeight="1">
      <c r="A569" s="190" t="s">
        <v>8</v>
      </c>
      <c r="B569" s="184">
        <f>salary!$O$47</f>
        <v>0</v>
      </c>
      <c r="C569" s="181"/>
      <c r="D569" s="190" t="s">
        <v>8</v>
      </c>
      <c r="E569" s="184">
        <f>salary!$O$48</f>
        <v>0</v>
      </c>
    </row>
    <row r="570" spans="1:5" ht="35.1" customHeight="1">
      <c r="A570" s="190" t="s">
        <v>10</v>
      </c>
      <c r="B570" s="184">
        <f>salary!$P$47</f>
        <v>8000</v>
      </c>
      <c r="C570" s="181"/>
      <c r="D570" s="190" t="s">
        <v>10</v>
      </c>
      <c r="E570" s="184">
        <f>salary!$P$48</f>
        <v>8000</v>
      </c>
    </row>
    <row r="571" spans="1:5" ht="35.1" customHeight="1">
      <c r="A571" s="183" t="s">
        <v>11</v>
      </c>
      <c r="B571" s="184">
        <f>salary!$Q$47</f>
        <v>0</v>
      </c>
      <c r="C571" s="181"/>
      <c r="D571" s="183" t="s">
        <v>11</v>
      </c>
      <c r="E571" s="184">
        <f>salary!$Q$48</f>
        <v>0</v>
      </c>
    </row>
    <row r="572" spans="1:5" ht="35.1" customHeight="1">
      <c r="A572" s="183" t="s">
        <v>580</v>
      </c>
      <c r="B572" s="184">
        <f>salary!$R$47</f>
        <v>0</v>
      </c>
      <c r="C572" s="181"/>
      <c r="D572" s="183" t="s">
        <v>580</v>
      </c>
      <c r="E572" s="184">
        <f>salary!$R$48</f>
        <v>5000</v>
      </c>
    </row>
    <row r="573" spans="1:5" ht="35.1" customHeight="1">
      <c r="A573" s="183" t="s">
        <v>7</v>
      </c>
      <c r="B573" s="184">
        <f>salary!$S$47</f>
        <v>0</v>
      </c>
      <c r="C573" s="181"/>
      <c r="D573" s="183" t="s">
        <v>7</v>
      </c>
      <c r="E573" s="184">
        <f>salary!$S$48</f>
        <v>0</v>
      </c>
    </row>
    <row r="574" spans="1:5" ht="35.1" customHeight="1">
      <c r="A574" s="186" t="s">
        <v>12</v>
      </c>
      <c r="B574" s="184">
        <f>salary!$T$47</f>
        <v>0</v>
      </c>
      <c r="C574" s="181"/>
      <c r="D574" s="186" t="s">
        <v>12</v>
      </c>
      <c r="E574" s="184">
        <f>salary!$T$48</f>
        <v>0</v>
      </c>
    </row>
    <row r="575" spans="1:5" ht="35.1" customHeight="1">
      <c r="A575" s="191" t="s">
        <v>13</v>
      </c>
      <c r="B575" s="184">
        <f>salary!$U$47</f>
        <v>8000</v>
      </c>
      <c r="C575" s="181"/>
      <c r="D575" s="191" t="s">
        <v>13</v>
      </c>
      <c r="E575" s="184">
        <f>salary!$U$48</f>
        <v>13000</v>
      </c>
    </row>
    <row r="576" spans="1:5" ht="35.1" customHeight="1">
      <c r="A576" s="192" t="s">
        <v>14</v>
      </c>
      <c r="B576" s="184">
        <f>salary!$V$47</f>
        <v>30368</v>
      </c>
      <c r="C576" s="181"/>
      <c r="D576" s="192" t="s">
        <v>14</v>
      </c>
      <c r="E576" s="184">
        <f>salary!$V$48</f>
        <v>25368</v>
      </c>
    </row>
    <row r="577" spans="1:5" ht="35.1" customHeight="1">
      <c r="A577" s="181"/>
      <c r="B577" s="193"/>
      <c r="C577" s="181"/>
      <c r="D577" s="181"/>
      <c r="E577" s="193"/>
    </row>
    <row r="578" spans="1:5" ht="35.1" customHeight="1">
      <c r="A578" s="181" t="s">
        <v>82</v>
      </c>
      <c r="B578" s="194"/>
      <c r="C578" s="181"/>
      <c r="D578" s="181" t="s">
        <v>82</v>
      </c>
      <c r="E578" s="194"/>
    </row>
    <row r="579" spans="1:5" ht="35.1" customHeight="1">
      <c r="A579" s="181" t="s">
        <v>83</v>
      </c>
      <c r="B579" s="194"/>
      <c r="C579" s="181"/>
      <c r="D579" s="181" t="s">
        <v>83</v>
      </c>
      <c r="E579" s="194"/>
    </row>
    <row r="580" spans="1:5" ht="35.1" customHeight="1">
      <c r="A580" s="181" t="s">
        <v>84</v>
      </c>
      <c r="B580" s="194"/>
      <c r="C580" s="181"/>
      <c r="D580" s="181" t="s">
        <v>84</v>
      </c>
      <c r="E580" s="194"/>
    </row>
    <row r="581" spans="1:5" ht="35.1" customHeight="1">
      <c r="A581" s="450" t="str">
        <f>salary!$B$49</f>
        <v>Sri Ram Chandra</v>
      </c>
      <c r="B581" s="451"/>
      <c r="C581" s="181"/>
      <c r="D581" s="450" t="str">
        <f>salary!$B$50</f>
        <v>Sri Kesh Lal</v>
      </c>
      <c r="E581" s="451"/>
    </row>
    <row r="582" spans="1:5" ht="27.95" customHeight="1">
      <c r="A582" s="607" t="s">
        <v>106</v>
      </c>
      <c r="B582" s="608"/>
      <c r="C582" s="181"/>
      <c r="D582" s="607" t="s">
        <v>106</v>
      </c>
      <c r="E582" s="608"/>
    </row>
    <row r="583" spans="1:5" ht="27.95" customHeight="1">
      <c r="A583" s="601" t="s">
        <v>97</v>
      </c>
      <c r="B583" s="602"/>
      <c r="C583" s="181"/>
      <c r="D583" s="601" t="s">
        <v>97</v>
      </c>
      <c r="E583" s="602"/>
    </row>
    <row r="584" spans="1:5" ht="27.95" customHeight="1">
      <c r="A584" s="603">
        <f>A4</f>
        <v>43800</v>
      </c>
      <c r="B584" s="602"/>
      <c r="C584" s="181"/>
      <c r="D584" s="603">
        <f>A4</f>
        <v>43800</v>
      </c>
      <c r="E584" s="602"/>
    </row>
    <row r="585" spans="1:5" ht="27.95" customHeight="1">
      <c r="A585" s="605">
        <v>7</v>
      </c>
      <c r="B585" s="606"/>
      <c r="C585" s="181"/>
      <c r="D585" s="605">
        <v>8</v>
      </c>
      <c r="E585" s="606"/>
    </row>
    <row r="586" spans="1:5" ht="35.1" customHeight="1">
      <c r="A586" s="183" t="s">
        <v>94</v>
      </c>
      <c r="B586" s="184" t="str">
        <f>salary!$D$49</f>
        <v>30.08.2002</v>
      </c>
      <c r="C586" s="181"/>
      <c r="D586" s="183" t="s">
        <v>94</v>
      </c>
      <c r="E586" s="184" t="str">
        <f>salary!$D$50</f>
        <v>13.09.2004</v>
      </c>
    </row>
    <row r="587" spans="1:5" ht="35.1" customHeight="1">
      <c r="A587" s="183" t="s">
        <v>2</v>
      </c>
      <c r="B587" s="184" t="str">
        <f>salary!$E$49</f>
        <v>1st JULY</v>
      </c>
      <c r="C587" s="181"/>
      <c r="D587" s="183" t="s">
        <v>2</v>
      </c>
      <c r="E587" s="184" t="str">
        <f>salary!$E$50</f>
        <v>1st JULY</v>
      </c>
    </row>
    <row r="588" spans="1:5" ht="35.1" customHeight="1">
      <c r="A588" s="185" t="s">
        <v>163</v>
      </c>
      <c r="B588" s="184" t="str">
        <f>salary!$F$49</f>
        <v>5200-20200 /4</v>
      </c>
      <c r="C588" s="181"/>
      <c r="D588" s="185" t="s">
        <v>163</v>
      </c>
      <c r="E588" s="184" t="str">
        <f>salary!$F$50</f>
        <v>5200-20200 /2</v>
      </c>
    </row>
    <row r="589" spans="1:5" ht="35.1" customHeight="1">
      <c r="A589" s="186" t="s">
        <v>164</v>
      </c>
      <c r="B589" s="184">
        <f>salary!$G$49</f>
        <v>29900</v>
      </c>
      <c r="C589" s="181"/>
      <c r="D589" s="186" t="s">
        <v>164</v>
      </c>
      <c r="E589" s="184">
        <f>salary!$G$50</f>
        <v>27400</v>
      </c>
    </row>
    <row r="590" spans="1:5" ht="35.1" customHeight="1">
      <c r="A590" s="187" t="s">
        <v>161</v>
      </c>
      <c r="B590" s="184">
        <f>salary!$H$49</f>
        <v>2400</v>
      </c>
      <c r="C590" s="181"/>
      <c r="D590" s="187" t="s">
        <v>161</v>
      </c>
      <c r="E590" s="184">
        <f>salary!$H$50</f>
        <v>1900</v>
      </c>
    </row>
    <row r="591" spans="1:5" ht="35.1" customHeight="1">
      <c r="A591" s="188" t="s">
        <v>26</v>
      </c>
      <c r="B591" s="184">
        <f>salary!$I$49</f>
        <v>32300</v>
      </c>
      <c r="C591" s="181"/>
      <c r="D591" s="188" t="s">
        <v>26</v>
      </c>
      <c r="E591" s="184">
        <f>salary!$I$50</f>
        <v>29300</v>
      </c>
    </row>
    <row r="592" spans="1:5" ht="35.1" customHeight="1">
      <c r="A592" s="183" t="s">
        <v>166</v>
      </c>
      <c r="B592" s="184">
        <f>salary!$J$49</f>
        <v>5491</v>
      </c>
      <c r="C592" s="181"/>
      <c r="D592" s="183" t="s">
        <v>166</v>
      </c>
      <c r="E592" s="184">
        <f>salary!$J$50</f>
        <v>4981</v>
      </c>
    </row>
    <row r="593" spans="1:5" ht="35.1" customHeight="1">
      <c r="A593" s="189" t="s">
        <v>5</v>
      </c>
      <c r="B593" s="184">
        <f>salary!$L$49</f>
        <v>1470</v>
      </c>
      <c r="C593" s="181"/>
      <c r="D593" s="189" t="s">
        <v>5</v>
      </c>
      <c r="E593" s="184">
        <f>salary!$L$50</f>
        <v>1160</v>
      </c>
    </row>
    <row r="594" spans="1:5" ht="35.1" customHeight="1">
      <c r="A594" s="189" t="s">
        <v>162</v>
      </c>
      <c r="B594" s="184">
        <f>salary!$M$49</f>
        <v>160</v>
      </c>
      <c r="C594" s="181"/>
      <c r="D594" s="189" t="s">
        <v>162</v>
      </c>
      <c r="E594" s="184">
        <f>salary!$M$50</f>
        <v>160</v>
      </c>
    </row>
    <row r="595" spans="1:5" ht="35.1" customHeight="1">
      <c r="A595" s="183" t="s">
        <v>6</v>
      </c>
      <c r="B595" s="184">
        <f>salary!$N$49</f>
        <v>39421</v>
      </c>
      <c r="C595" s="181"/>
      <c r="D595" s="183" t="s">
        <v>6</v>
      </c>
      <c r="E595" s="184">
        <f>salary!$N$50</f>
        <v>35601</v>
      </c>
    </row>
    <row r="596" spans="1:5" ht="35.1" customHeight="1">
      <c r="A596" s="190" t="s">
        <v>8</v>
      </c>
      <c r="B596" s="184">
        <f>salary!$O$49</f>
        <v>0</v>
      </c>
      <c r="C596" s="181"/>
      <c r="D596" s="190" t="s">
        <v>8</v>
      </c>
      <c r="E596" s="184">
        <f>salary!$O$50</f>
        <v>0</v>
      </c>
    </row>
    <row r="597" spans="1:5" ht="35.1" customHeight="1">
      <c r="A597" s="190" t="s">
        <v>10</v>
      </c>
      <c r="B597" s="184">
        <f>salary!$P$49</f>
        <v>8500</v>
      </c>
      <c r="C597" s="181"/>
      <c r="D597" s="190" t="s">
        <v>10</v>
      </c>
      <c r="E597" s="184">
        <f>salary!$P$50</f>
        <v>6000</v>
      </c>
    </row>
    <row r="598" spans="1:5" ht="35.1" customHeight="1">
      <c r="A598" s="183" t="s">
        <v>11</v>
      </c>
      <c r="B598" s="184">
        <f>salary!$Q$49</f>
        <v>0</v>
      </c>
      <c r="C598" s="181"/>
      <c r="D598" s="183" t="s">
        <v>11</v>
      </c>
      <c r="E598" s="184">
        <f>salary!$Q$50</f>
        <v>0</v>
      </c>
    </row>
    <row r="599" spans="1:5" ht="35.1" customHeight="1">
      <c r="A599" s="183" t="s">
        <v>580</v>
      </c>
      <c r="B599" s="184">
        <f>salary!$R$49</f>
        <v>7000</v>
      </c>
      <c r="C599" s="181"/>
      <c r="D599" s="183" t="s">
        <v>580</v>
      </c>
      <c r="E599" s="184">
        <f>salary!$R$50</f>
        <v>3500</v>
      </c>
    </row>
    <row r="600" spans="1:5" ht="35.1" customHeight="1">
      <c r="A600" s="183" t="s">
        <v>7</v>
      </c>
      <c r="B600" s="184">
        <f>salary!$S$49</f>
        <v>0</v>
      </c>
      <c r="C600" s="181"/>
      <c r="D600" s="183" t="s">
        <v>7</v>
      </c>
      <c r="E600" s="184">
        <f>salary!$S$50</f>
        <v>0</v>
      </c>
    </row>
    <row r="601" spans="1:5" ht="35.1" customHeight="1">
      <c r="A601" s="186" t="s">
        <v>12</v>
      </c>
      <c r="B601" s="184">
        <f>salary!$T$49</f>
        <v>0</v>
      </c>
      <c r="C601" s="181"/>
      <c r="D601" s="186" t="s">
        <v>12</v>
      </c>
      <c r="E601" s="184">
        <f>salary!$T$50</f>
        <v>0</v>
      </c>
    </row>
    <row r="602" spans="1:5" ht="35.1" customHeight="1">
      <c r="A602" s="191" t="s">
        <v>13</v>
      </c>
      <c r="B602" s="184">
        <f>salary!$U$49</f>
        <v>15500</v>
      </c>
      <c r="C602" s="181"/>
      <c r="D602" s="191" t="s">
        <v>13</v>
      </c>
      <c r="E602" s="184">
        <f>salary!$U$50</f>
        <v>9500</v>
      </c>
    </row>
    <row r="603" spans="1:5" ht="35.1" customHeight="1">
      <c r="A603" s="192" t="s">
        <v>14</v>
      </c>
      <c r="B603" s="184">
        <f>salary!$V$49</f>
        <v>23921</v>
      </c>
      <c r="C603" s="181"/>
      <c r="D603" s="192" t="s">
        <v>14</v>
      </c>
      <c r="E603" s="184">
        <f>salary!$V$50</f>
        <v>26101</v>
      </c>
    </row>
    <row r="604" spans="1:5" ht="35.1" customHeight="1">
      <c r="A604" s="181"/>
      <c r="B604" s="193"/>
      <c r="C604" s="181"/>
      <c r="D604" s="181"/>
      <c r="E604" s="193"/>
    </row>
    <row r="605" spans="1:5" ht="35.1" customHeight="1">
      <c r="A605" s="181" t="s">
        <v>82</v>
      </c>
      <c r="B605" s="194"/>
      <c r="C605" s="181"/>
      <c r="D605" s="181" t="s">
        <v>82</v>
      </c>
      <c r="E605" s="194"/>
    </row>
    <row r="606" spans="1:5" ht="35.1" customHeight="1">
      <c r="A606" s="181" t="s">
        <v>83</v>
      </c>
      <c r="B606" s="194"/>
      <c r="C606" s="181"/>
      <c r="D606" s="181" t="s">
        <v>83</v>
      </c>
      <c r="E606" s="194"/>
    </row>
    <row r="607" spans="1:5" ht="35.1" customHeight="1">
      <c r="A607" s="181" t="s">
        <v>84</v>
      </c>
      <c r="B607" s="194"/>
      <c r="C607" s="181"/>
      <c r="D607" s="181" t="s">
        <v>84</v>
      </c>
      <c r="E607" s="194"/>
    </row>
    <row r="608" spans="1:5" ht="35.1" customHeight="1">
      <c r="A608" s="181"/>
      <c r="B608" s="194"/>
      <c r="C608" s="181"/>
      <c r="D608" s="181"/>
      <c r="E608" s="194"/>
    </row>
    <row r="609" spans="1:5" ht="35.1" customHeight="1">
      <c r="A609" s="181"/>
      <c r="B609" s="194"/>
      <c r="C609" s="181"/>
      <c r="D609" s="181"/>
      <c r="E609" s="194"/>
    </row>
    <row r="610" spans="1:5" ht="35.1" customHeight="1">
      <c r="A610" s="181"/>
      <c r="B610" s="194"/>
      <c r="C610" s="181"/>
      <c r="D610" s="181"/>
      <c r="E610" s="194"/>
    </row>
    <row r="611" spans="1:5" ht="35.1" customHeight="1">
      <c r="A611" s="181"/>
      <c r="B611" s="181"/>
      <c r="C611" s="181"/>
      <c r="D611" s="181"/>
      <c r="E611" s="181"/>
    </row>
    <row r="612" spans="1:5" ht="27.95" customHeight="1">
      <c r="A612" s="450" t="str">
        <f>salary!$B$57</f>
        <v>Dr. Dinkar Tripathi</v>
      </c>
      <c r="B612" s="451"/>
      <c r="C612" s="181"/>
      <c r="D612" s="611" t="str">
        <f>salary!$B$58</f>
        <v>Dr. Rajesh Kumar</v>
      </c>
      <c r="E612" s="611"/>
    </row>
    <row r="613" spans="1:5" ht="27.95" customHeight="1">
      <c r="A613" s="607" t="s">
        <v>556</v>
      </c>
      <c r="B613" s="608"/>
      <c r="C613" s="181"/>
      <c r="D613" s="601" t="s">
        <v>85</v>
      </c>
      <c r="E613" s="602"/>
    </row>
    <row r="614" spans="1:5" ht="27.95" customHeight="1">
      <c r="A614" s="601" t="s">
        <v>97</v>
      </c>
      <c r="B614" s="602"/>
      <c r="C614" s="181"/>
      <c r="D614" s="601" t="s">
        <v>97</v>
      </c>
      <c r="E614" s="602"/>
    </row>
    <row r="615" spans="1:5" ht="27.95" customHeight="1">
      <c r="A615" s="603">
        <f>A4</f>
        <v>43800</v>
      </c>
      <c r="B615" s="602"/>
      <c r="C615" s="181"/>
      <c r="D615" s="603">
        <f>A4</f>
        <v>43800</v>
      </c>
      <c r="E615" s="602"/>
    </row>
    <row r="616" spans="1:5" ht="27.95" customHeight="1">
      <c r="A616" s="605">
        <v>1</v>
      </c>
      <c r="B616" s="606"/>
      <c r="C616" s="181"/>
      <c r="D616" s="605">
        <v>2</v>
      </c>
      <c r="E616" s="606"/>
    </row>
    <row r="617" spans="1:5" ht="35.1" customHeight="1">
      <c r="A617" s="183" t="s">
        <v>94</v>
      </c>
      <c r="B617" s="184" t="str">
        <f>salary!$D$57</f>
        <v>27.08.2010</v>
      </c>
      <c r="C617" s="181"/>
      <c r="D617" s="183" t="s">
        <v>94</v>
      </c>
      <c r="E617" s="184" t="str">
        <f>salary!$D$58</f>
        <v>23.05.2006</v>
      </c>
    </row>
    <row r="618" spans="1:5" ht="35.1" customHeight="1">
      <c r="A618" s="183" t="s">
        <v>2</v>
      </c>
      <c r="B618" s="184" t="str">
        <f>salary!$E$57</f>
        <v>1st JULY</v>
      </c>
      <c r="C618" s="181"/>
      <c r="D618" s="183" t="s">
        <v>2</v>
      </c>
      <c r="E618" s="184" t="str">
        <f>salary!$E$58</f>
        <v>1st JAN</v>
      </c>
    </row>
    <row r="619" spans="1:5" ht="35.1" customHeight="1">
      <c r="A619" s="185" t="s">
        <v>163</v>
      </c>
      <c r="B619" s="184" t="str">
        <f>salary!$F$57</f>
        <v>15600-39100 / 11</v>
      </c>
      <c r="C619" s="181"/>
      <c r="D619" s="185" t="s">
        <v>163</v>
      </c>
      <c r="E619" s="184" t="str">
        <f>salary!$F$58</f>
        <v>37400-67000/ 13A</v>
      </c>
    </row>
    <row r="620" spans="1:5" ht="35.1" customHeight="1">
      <c r="A620" s="186" t="s">
        <v>164</v>
      </c>
      <c r="B620" s="184">
        <f>salary!$G$57</f>
        <v>70600</v>
      </c>
      <c r="C620" s="181"/>
      <c r="D620" s="186" t="s">
        <v>164</v>
      </c>
      <c r="E620" s="184">
        <f>salary!$G$58</f>
        <v>126300</v>
      </c>
    </row>
    <row r="621" spans="1:5" ht="35.1" customHeight="1">
      <c r="A621" s="187" t="s">
        <v>161</v>
      </c>
      <c r="B621" s="184">
        <f>salary!$H$57</f>
        <v>7000</v>
      </c>
      <c r="C621" s="181"/>
      <c r="D621" s="187" t="s">
        <v>161</v>
      </c>
      <c r="E621" s="184">
        <f>salary!$H$58</f>
        <v>9000</v>
      </c>
    </row>
    <row r="622" spans="1:5" ht="35.1" customHeight="1">
      <c r="A622" s="188" t="s">
        <v>26</v>
      </c>
      <c r="B622" s="184">
        <f>salary!$I$57</f>
        <v>77600</v>
      </c>
      <c r="C622" s="181"/>
      <c r="D622" s="188" t="s">
        <v>26</v>
      </c>
      <c r="E622" s="184">
        <f>salary!$I$58</f>
        <v>135300</v>
      </c>
    </row>
    <row r="623" spans="1:5" ht="35.1" customHeight="1">
      <c r="A623" s="183" t="s">
        <v>166</v>
      </c>
      <c r="B623" s="184">
        <f>salary!$J$57</f>
        <v>13192</v>
      </c>
      <c r="C623" s="181"/>
      <c r="D623" s="183" t="s">
        <v>166</v>
      </c>
      <c r="E623" s="184">
        <f>salary!$J$58</f>
        <v>23001</v>
      </c>
    </row>
    <row r="624" spans="1:5" ht="35.1" customHeight="1">
      <c r="A624" s="189" t="s">
        <v>5</v>
      </c>
      <c r="B624" s="184">
        <f>salary!$L$57</f>
        <v>3780</v>
      </c>
      <c r="C624" s="181"/>
      <c r="D624" s="189" t="s">
        <v>5</v>
      </c>
      <c r="E624" s="184">
        <f>salary!$L$58</f>
        <v>7280</v>
      </c>
    </row>
    <row r="625" spans="1:5" ht="35.1" customHeight="1">
      <c r="A625" s="189" t="s">
        <v>162</v>
      </c>
      <c r="B625" s="184">
        <f>salary!$M$57</f>
        <v>200</v>
      </c>
      <c r="C625" s="181"/>
      <c r="D625" s="189" t="s">
        <v>162</v>
      </c>
      <c r="E625" s="184">
        <f>salary!$M$58</f>
        <v>200</v>
      </c>
    </row>
    <row r="626" spans="1:5" ht="35.1" customHeight="1">
      <c r="A626" s="183" t="s">
        <v>6</v>
      </c>
      <c r="B626" s="184">
        <f>salary!$N$57</f>
        <v>94772</v>
      </c>
      <c r="C626" s="181"/>
      <c r="D626" s="183" t="s">
        <v>6</v>
      </c>
      <c r="E626" s="184">
        <f>salary!$N$58</f>
        <v>165781</v>
      </c>
    </row>
    <row r="627" spans="1:5" ht="35.1" customHeight="1">
      <c r="A627" s="189" t="s">
        <v>560</v>
      </c>
      <c r="B627" s="184">
        <f>salary!$O$57</f>
        <v>90792</v>
      </c>
      <c r="C627" s="181"/>
      <c r="D627" s="189" t="s">
        <v>560</v>
      </c>
      <c r="E627" s="184">
        <f>salary!$O$58</f>
        <v>158301</v>
      </c>
    </row>
    <row r="628" spans="1:5" ht="35.1" customHeight="1">
      <c r="A628" s="190" t="s">
        <v>8</v>
      </c>
      <c r="B628" s="184">
        <f>salary!$P$57</f>
        <v>6000</v>
      </c>
      <c r="C628" s="181"/>
      <c r="D628" s="190" t="s">
        <v>8</v>
      </c>
      <c r="E628" s="184">
        <f>salary!$P$58</f>
        <v>17000</v>
      </c>
    </row>
    <row r="629" spans="1:5" ht="35.1" customHeight="1">
      <c r="A629" s="198" t="s">
        <v>533</v>
      </c>
      <c r="B629" s="184">
        <f>salary!$Q$57</f>
        <v>9079</v>
      </c>
      <c r="C629" s="181"/>
      <c r="D629" s="198" t="s">
        <v>533</v>
      </c>
      <c r="E629" s="184">
        <f>salary!$Q$58</f>
        <v>15830</v>
      </c>
    </row>
    <row r="630" spans="1:5" ht="35.1" customHeight="1">
      <c r="A630" s="183" t="s">
        <v>580</v>
      </c>
      <c r="B630" s="184">
        <f>salary!$R$57</f>
        <v>0</v>
      </c>
      <c r="C630" s="181"/>
      <c r="D630" s="183" t="s">
        <v>580</v>
      </c>
      <c r="E630" s="184">
        <f>salary!$R$58</f>
        <v>0</v>
      </c>
    </row>
    <row r="631" spans="1:5" ht="35.1" customHeight="1">
      <c r="A631" s="183" t="s">
        <v>7</v>
      </c>
      <c r="B631" s="184">
        <f>salary!$S$57</f>
        <v>0</v>
      </c>
      <c r="C631" s="181"/>
      <c r="D631" s="183" t="s">
        <v>7</v>
      </c>
      <c r="E631" s="184">
        <f>salary!$S$58</f>
        <v>0</v>
      </c>
    </row>
    <row r="632" spans="1:5" ht="35.1" customHeight="1">
      <c r="A632" s="186" t="s">
        <v>12</v>
      </c>
      <c r="B632" s="184">
        <f>salary!$T$57</f>
        <v>0</v>
      </c>
      <c r="C632" s="181"/>
      <c r="D632" s="186" t="s">
        <v>12</v>
      </c>
      <c r="E632" s="184">
        <f>salary!$T$58</f>
        <v>0</v>
      </c>
    </row>
    <row r="633" spans="1:5" ht="35.1" customHeight="1">
      <c r="A633" s="191" t="s">
        <v>13</v>
      </c>
      <c r="B633" s="184">
        <f>salary!$U$57</f>
        <v>15079</v>
      </c>
      <c r="C633" s="181"/>
      <c r="D633" s="191" t="s">
        <v>13</v>
      </c>
      <c r="E633" s="184">
        <f>salary!$U$58</f>
        <v>32830</v>
      </c>
    </row>
    <row r="634" spans="1:5" ht="35.1" customHeight="1">
      <c r="A634" s="192" t="s">
        <v>14</v>
      </c>
      <c r="B634" s="184">
        <f>salary!$V$57</f>
        <v>79693</v>
      </c>
      <c r="C634" s="181"/>
      <c r="D634" s="192" t="s">
        <v>14</v>
      </c>
      <c r="E634" s="184">
        <f>salary!$V$58</f>
        <v>132951</v>
      </c>
    </row>
    <row r="635" spans="1:5" ht="35.1" customHeight="1">
      <c r="A635" s="192" t="s">
        <v>590</v>
      </c>
      <c r="B635" s="184">
        <f>salary!$W$57</f>
        <v>12711</v>
      </c>
      <c r="C635" s="181"/>
      <c r="D635" s="192" t="s">
        <v>590</v>
      </c>
      <c r="E635" s="184">
        <f>salary!$W$58</f>
        <v>22162</v>
      </c>
    </row>
    <row r="636" spans="1:5" ht="35.1" customHeight="1">
      <c r="A636" s="181" t="s">
        <v>82</v>
      </c>
      <c r="B636" s="194"/>
      <c r="C636" s="181"/>
      <c r="D636" s="181" t="s">
        <v>82</v>
      </c>
      <c r="E636" s="194"/>
    </row>
    <row r="637" spans="1:5" ht="35.1" customHeight="1">
      <c r="A637" s="181" t="s">
        <v>83</v>
      </c>
      <c r="B637" s="194"/>
      <c r="C637" s="181"/>
      <c r="D637" s="181" t="s">
        <v>83</v>
      </c>
      <c r="E637" s="194"/>
    </row>
    <row r="638" spans="1:5" ht="35.1" customHeight="1">
      <c r="A638" s="181" t="s">
        <v>84</v>
      </c>
      <c r="B638" s="194"/>
      <c r="C638" s="181"/>
      <c r="D638" s="181" t="s">
        <v>84</v>
      </c>
      <c r="E638" s="194"/>
    </row>
    <row r="639" spans="1:5" ht="27.95" customHeight="1">
      <c r="A639" s="450" t="str">
        <f>salary!$B$59</f>
        <v>Dr.Shamini Srivastava</v>
      </c>
      <c r="B639" s="451"/>
      <c r="C639" s="181"/>
      <c r="D639" s="450" t="str">
        <f>salary!$B$60</f>
        <v>Dr. Amish</v>
      </c>
      <c r="E639" s="451"/>
    </row>
    <row r="640" spans="1:5" ht="27.95" customHeight="1">
      <c r="A640" s="607" t="s">
        <v>557</v>
      </c>
      <c r="B640" s="608"/>
      <c r="C640" s="181"/>
      <c r="D640" s="607" t="s">
        <v>557</v>
      </c>
      <c r="E640" s="608"/>
    </row>
    <row r="641" spans="1:5" ht="27.95" customHeight="1">
      <c r="A641" s="601" t="s">
        <v>97</v>
      </c>
      <c r="B641" s="602"/>
      <c r="C641" s="181"/>
      <c r="D641" s="601" t="s">
        <v>97</v>
      </c>
      <c r="E641" s="602"/>
    </row>
    <row r="642" spans="1:5" ht="27.95" customHeight="1">
      <c r="A642" s="603">
        <f>A4</f>
        <v>43800</v>
      </c>
      <c r="B642" s="602"/>
      <c r="C642" s="181"/>
      <c r="D642" s="603">
        <f>A4</f>
        <v>43800</v>
      </c>
      <c r="E642" s="602"/>
    </row>
    <row r="643" spans="1:5" ht="27.95" customHeight="1">
      <c r="A643" s="605">
        <v>3</v>
      </c>
      <c r="B643" s="606"/>
      <c r="C643" s="181"/>
      <c r="D643" s="605">
        <v>4</v>
      </c>
      <c r="E643" s="606"/>
    </row>
    <row r="644" spans="1:5" ht="35.1" customHeight="1">
      <c r="A644" s="183" t="s">
        <v>94</v>
      </c>
      <c r="B644" s="184" t="str">
        <f>salary!$D$59</f>
        <v>05.09.2017</v>
      </c>
      <c r="C644" s="181"/>
      <c r="D644" s="183" t="s">
        <v>94</v>
      </c>
      <c r="E644" s="184" t="str">
        <f>salary!$D$60</f>
        <v>14.09.2017</v>
      </c>
    </row>
    <row r="645" spans="1:5" ht="35.1" customHeight="1">
      <c r="A645" s="183" t="s">
        <v>2</v>
      </c>
      <c r="B645" s="184" t="str">
        <f>salary!$E$59</f>
        <v>1st JULY</v>
      </c>
      <c r="C645" s="181"/>
      <c r="D645" s="183" t="s">
        <v>2</v>
      </c>
      <c r="E645" s="184" t="str">
        <f>salary!$E$60</f>
        <v>1st JULY</v>
      </c>
    </row>
    <row r="646" spans="1:5" ht="35.1" customHeight="1">
      <c r="A646" s="185" t="s">
        <v>163</v>
      </c>
      <c r="B646" s="184" t="str">
        <f>salary!$F$59</f>
        <v>15600- 39100/ 10</v>
      </c>
      <c r="C646" s="181"/>
      <c r="D646" s="185" t="s">
        <v>163</v>
      </c>
      <c r="E646" s="184" t="str">
        <f>salary!$F$60</f>
        <v>15600- 39100/ 10</v>
      </c>
    </row>
    <row r="647" spans="1:5" ht="35.1" customHeight="1">
      <c r="A647" s="186" t="s">
        <v>164</v>
      </c>
      <c r="B647" s="184">
        <f>salary!$G$59</f>
        <v>55200</v>
      </c>
      <c r="C647" s="181"/>
      <c r="D647" s="186" t="s">
        <v>164</v>
      </c>
      <c r="E647" s="184">
        <f>salary!$G$60</f>
        <v>55200</v>
      </c>
    </row>
    <row r="648" spans="1:5" ht="35.1" customHeight="1">
      <c r="A648" s="187" t="s">
        <v>161</v>
      </c>
      <c r="B648" s="184">
        <f>salary!$H$59</f>
        <v>6000</v>
      </c>
      <c r="C648" s="181"/>
      <c r="D648" s="187" t="s">
        <v>161</v>
      </c>
      <c r="E648" s="184">
        <f>salary!$H$60</f>
        <v>6000</v>
      </c>
    </row>
    <row r="649" spans="1:5" ht="35.1" customHeight="1">
      <c r="A649" s="188" t="s">
        <v>26</v>
      </c>
      <c r="B649" s="184">
        <f>salary!$I$59</f>
        <v>61200</v>
      </c>
      <c r="C649" s="181"/>
      <c r="D649" s="188" t="s">
        <v>26</v>
      </c>
      <c r="E649" s="184">
        <f>salary!$I$60</f>
        <v>61200</v>
      </c>
    </row>
    <row r="650" spans="1:5" ht="35.1" customHeight="1">
      <c r="A650" s="183" t="s">
        <v>166</v>
      </c>
      <c r="B650" s="184">
        <f>salary!$J$59</f>
        <v>10404</v>
      </c>
      <c r="C650" s="181"/>
      <c r="D650" s="183" t="s">
        <v>166</v>
      </c>
      <c r="E650" s="184">
        <f>salary!$J$60</f>
        <v>10404</v>
      </c>
    </row>
    <row r="651" spans="1:5" ht="35.1" customHeight="1">
      <c r="A651" s="189" t="s">
        <v>5</v>
      </c>
      <c r="B651" s="184">
        <f>salary!$L$59</f>
        <v>3150</v>
      </c>
      <c r="C651" s="181"/>
      <c r="D651" s="189" t="s">
        <v>5</v>
      </c>
      <c r="E651" s="184">
        <f>salary!$L$60</f>
        <v>3150</v>
      </c>
    </row>
    <row r="652" spans="1:5" ht="35.1" customHeight="1">
      <c r="A652" s="189" t="s">
        <v>162</v>
      </c>
      <c r="B652" s="184">
        <f>salary!$M$59</f>
        <v>200</v>
      </c>
      <c r="C652" s="181"/>
      <c r="D652" s="189" t="s">
        <v>162</v>
      </c>
      <c r="E652" s="184">
        <f>salary!$M$60</f>
        <v>200</v>
      </c>
    </row>
    <row r="653" spans="1:5" ht="35.1" customHeight="1">
      <c r="A653" s="183" t="s">
        <v>6</v>
      </c>
      <c r="B653" s="184">
        <f>salary!$N$59</f>
        <v>74954</v>
      </c>
      <c r="C653" s="181"/>
      <c r="D653" s="183" t="s">
        <v>6</v>
      </c>
      <c r="E653" s="184">
        <f>salary!$N$60</f>
        <v>74954</v>
      </c>
    </row>
    <row r="654" spans="1:5" ht="35.1" customHeight="1">
      <c r="A654" s="189" t="s">
        <v>560</v>
      </c>
      <c r="B654" s="184">
        <f>salary!$O$59</f>
        <v>71604</v>
      </c>
      <c r="C654" s="181"/>
      <c r="D654" s="189" t="s">
        <v>560</v>
      </c>
      <c r="E654" s="184">
        <f>salary!$O$60</f>
        <v>71604</v>
      </c>
    </row>
    <row r="655" spans="1:5" ht="35.1" customHeight="1">
      <c r="A655" s="190" t="s">
        <v>8</v>
      </c>
      <c r="B655" s="184">
        <f>salary!$P$59</f>
        <v>3000</v>
      </c>
      <c r="C655" s="181"/>
      <c r="D655" s="190" t="s">
        <v>8</v>
      </c>
      <c r="E655" s="184">
        <f>salary!$P$60</f>
        <v>3000</v>
      </c>
    </row>
    <row r="656" spans="1:5" ht="35.1" customHeight="1">
      <c r="A656" s="198" t="s">
        <v>533</v>
      </c>
      <c r="B656" s="184">
        <f>salary!$Q$59</f>
        <v>7160</v>
      </c>
      <c r="C656" s="181"/>
      <c r="D656" s="198" t="s">
        <v>533</v>
      </c>
      <c r="E656" s="184">
        <f>salary!$Q$60</f>
        <v>7160</v>
      </c>
    </row>
    <row r="657" spans="1:5" ht="35.1" customHeight="1">
      <c r="A657" s="183" t="s">
        <v>580</v>
      </c>
      <c r="B657" s="184">
        <f>salary!$R$59</f>
        <v>0</v>
      </c>
      <c r="C657" s="181"/>
      <c r="D657" s="183" t="s">
        <v>580</v>
      </c>
      <c r="E657" s="184">
        <f>salary!$R$60</f>
        <v>0</v>
      </c>
    </row>
    <row r="658" spans="1:5" ht="35.1" customHeight="1">
      <c r="A658" s="183" t="s">
        <v>7</v>
      </c>
      <c r="B658" s="184">
        <f>salary!$S$59</f>
        <v>0</v>
      </c>
      <c r="C658" s="181"/>
      <c r="D658" s="183" t="s">
        <v>7</v>
      </c>
      <c r="E658" s="184">
        <f>salary!$S$60</f>
        <v>0</v>
      </c>
    </row>
    <row r="659" spans="1:5" ht="35.1" customHeight="1">
      <c r="A659" s="186" t="s">
        <v>12</v>
      </c>
      <c r="B659" s="184">
        <f>salary!$T$59</f>
        <v>0</v>
      </c>
      <c r="C659" s="181"/>
      <c r="D659" s="186" t="s">
        <v>12</v>
      </c>
      <c r="E659" s="184">
        <f>salary!$T$60</f>
        <v>0</v>
      </c>
    </row>
    <row r="660" spans="1:5" ht="35.1" customHeight="1">
      <c r="A660" s="191" t="s">
        <v>13</v>
      </c>
      <c r="B660" s="184">
        <f>salary!$U$59</f>
        <v>10160</v>
      </c>
      <c r="C660" s="181"/>
      <c r="D660" s="191" t="s">
        <v>13</v>
      </c>
      <c r="E660" s="184">
        <f>salary!$U$60</f>
        <v>10160</v>
      </c>
    </row>
    <row r="661" spans="1:5" ht="35.1" customHeight="1">
      <c r="A661" s="192" t="s">
        <v>14</v>
      </c>
      <c r="B661" s="184">
        <f>salary!$V$59</f>
        <v>64794</v>
      </c>
      <c r="C661" s="181"/>
      <c r="D661" s="192" t="s">
        <v>14</v>
      </c>
      <c r="E661" s="184">
        <f>salary!$V$60</f>
        <v>64794</v>
      </c>
    </row>
    <row r="662" spans="1:5" ht="35.1" customHeight="1">
      <c r="A662" s="192" t="s">
        <v>590</v>
      </c>
      <c r="B662" s="184">
        <f>salary!$W$59</f>
        <v>10025</v>
      </c>
      <c r="C662" s="181"/>
      <c r="D662" s="192" t="s">
        <v>590</v>
      </c>
      <c r="E662" s="184">
        <f>salary!$W$60</f>
        <v>10025</v>
      </c>
    </row>
    <row r="663" spans="1:5" ht="35.1" customHeight="1">
      <c r="A663" s="181" t="s">
        <v>82</v>
      </c>
      <c r="B663" s="194"/>
      <c r="C663" s="181"/>
      <c r="D663" s="181" t="s">
        <v>82</v>
      </c>
      <c r="E663" s="194"/>
    </row>
    <row r="664" spans="1:5" ht="35.1" customHeight="1">
      <c r="A664" s="181" t="s">
        <v>83</v>
      </c>
      <c r="B664" s="194"/>
      <c r="C664" s="181"/>
      <c r="D664" s="181" t="s">
        <v>83</v>
      </c>
      <c r="E664" s="194"/>
    </row>
    <row r="665" spans="1:5" ht="35.1" customHeight="1">
      <c r="A665" s="181" t="s">
        <v>84</v>
      </c>
      <c r="B665" s="194"/>
      <c r="C665" s="181"/>
      <c r="D665" s="181" t="s">
        <v>84</v>
      </c>
      <c r="E665" s="194"/>
    </row>
    <row r="666" spans="1:5" ht="35.1" customHeight="1">
      <c r="A666" s="181"/>
      <c r="B666" s="194"/>
      <c r="C666" s="181"/>
      <c r="D666" s="181"/>
      <c r="E666" s="194"/>
    </row>
    <row r="667" spans="1:5" ht="35.1" customHeight="1">
      <c r="A667" s="181"/>
      <c r="B667" s="194"/>
      <c r="C667" s="181"/>
      <c r="D667" s="181"/>
      <c r="E667" s="194"/>
    </row>
    <row r="668" spans="1:5" ht="35.1" customHeight="1">
      <c r="A668" s="181"/>
      <c r="B668" s="194"/>
      <c r="C668" s="181"/>
      <c r="D668" s="181"/>
      <c r="E668" s="194"/>
    </row>
    <row r="669" spans="1:5" ht="35.1" customHeight="1">
      <c r="A669" s="181"/>
      <c r="B669" s="181"/>
      <c r="C669" s="181"/>
      <c r="D669" s="181"/>
      <c r="E669" s="181"/>
    </row>
    <row r="670" spans="1:5" ht="27.95" customHeight="1">
      <c r="A670" s="450" t="str">
        <f>salary!$B$61</f>
        <v>Dr.(Smt) Alka Singh</v>
      </c>
      <c r="B670" s="451"/>
      <c r="C670" s="181"/>
      <c r="D670" s="450" t="str">
        <f>salary!$B$62</f>
        <v>Dr. Shikha Jaiswal</v>
      </c>
      <c r="E670" s="451"/>
    </row>
    <row r="671" spans="1:5" ht="27.95" customHeight="1">
      <c r="A671" s="607" t="s">
        <v>102</v>
      </c>
      <c r="B671" s="608"/>
      <c r="C671" s="181"/>
      <c r="D671" s="607" t="s">
        <v>329</v>
      </c>
      <c r="E671" s="608"/>
    </row>
    <row r="672" spans="1:5" ht="27.95" customHeight="1">
      <c r="A672" s="601" t="s">
        <v>97</v>
      </c>
      <c r="B672" s="602"/>
      <c r="C672" s="181"/>
      <c r="D672" s="601" t="s">
        <v>97</v>
      </c>
      <c r="E672" s="602"/>
    </row>
    <row r="673" spans="1:5" ht="27.95" customHeight="1">
      <c r="A673" s="603">
        <f>A4</f>
        <v>43800</v>
      </c>
      <c r="B673" s="602"/>
      <c r="C673" s="181"/>
      <c r="D673" s="603">
        <f>A4</f>
        <v>43800</v>
      </c>
      <c r="E673" s="602"/>
    </row>
    <row r="674" spans="1:5" ht="27.95" customHeight="1">
      <c r="A674" s="605">
        <v>5</v>
      </c>
      <c r="B674" s="606"/>
      <c r="C674" s="181"/>
      <c r="D674" s="605">
        <v>6</v>
      </c>
      <c r="E674" s="606"/>
    </row>
    <row r="675" spans="1:5" ht="35.1" customHeight="1">
      <c r="A675" s="183" t="s">
        <v>94</v>
      </c>
      <c r="B675" s="184" t="str">
        <f>salary!$D$61</f>
        <v>06.02.2009</v>
      </c>
      <c r="C675" s="181"/>
      <c r="D675" s="183" t="s">
        <v>94</v>
      </c>
      <c r="E675" s="184" t="str">
        <f>salary!$D$62</f>
        <v>14.03.2009</v>
      </c>
    </row>
    <row r="676" spans="1:5" ht="35.1" customHeight="1">
      <c r="A676" s="183" t="s">
        <v>2</v>
      </c>
      <c r="B676" s="184" t="str">
        <f>salary!$E$61</f>
        <v>1st JAN</v>
      </c>
      <c r="C676" s="181"/>
      <c r="D676" s="183" t="s">
        <v>2</v>
      </c>
      <c r="E676" s="184" t="str">
        <f>salary!$E$62</f>
        <v>1st JAN</v>
      </c>
    </row>
    <row r="677" spans="1:5" ht="35.1" customHeight="1">
      <c r="A677" s="185" t="s">
        <v>163</v>
      </c>
      <c r="B677" s="184" t="str">
        <f>salary!$F$61</f>
        <v>15600-39100/ 12</v>
      </c>
      <c r="C677" s="181"/>
      <c r="D677" s="185" t="s">
        <v>163</v>
      </c>
      <c r="E677" s="184" t="str">
        <f>salary!$F$62</f>
        <v>15600-39100/ 12</v>
      </c>
    </row>
    <row r="678" spans="1:5" ht="35.1" customHeight="1">
      <c r="A678" s="186" t="s">
        <v>164</v>
      </c>
      <c r="B678" s="184">
        <f>salary!$G$61</f>
        <v>74200</v>
      </c>
      <c r="C678" s="181"/>
      <c r="D678" s="186" t="s">
        <v>164</v>
      </c>
      <c r="E678" s="184">
        <f>salary!$G$62</f>
        <v>74200</v>
      </c>
    </row>
    <row r="679" spans="1:5" ht="35.1" customHeight="1">
      <c r="A679" s="187" t="s">
        <v>161</v>
      </c>
      <c r="B679" s="184">
        <f>salary!$H$61</f>
        <v>8000</v>
      </c>
      <c r="C679" s="181"/>
      <c r="D679" s="187" t="s">
        <v>161</v>
      </c>
      <c r="E679" s="184">
        <f>salary!$H$62</f>
        <v>8000</v>
      </c>
    </row>
    <row r="680" spans="1:5" ht="35.1" customHeight="1">
      <c r="A680" s="188" t="s">
        <v>26</v>
      </c>
      <c r="B680" s="184">
        <f>salary!$I$61</f>
        <v>82200</v>
      </c>
      <c r="C680" s="181"/>
      <c r="D680" s="188" t="s">
        <v>26</v>
      </c>
      <c r="E680" s="184">
        <f>salary!$I$62</f>
        <v>82200</v>
      </c>
    </row>
    <row r="681" spans="1:5" ht="35.1" customHeight="1">
      <c r="A681" s="183" t="s">
        <v>166</v>
      </c>
      <c r="B681" s="184">
        <f>salary!$J$61</f>
        <v>13974</v>
      </c>
      <c r="C681" s="181"/>
      <c r="D681" s="183" t="s">
        <v>166</v>
      </c>
      <c r="E681" s="184">
        <f>salary!$J$62</f>
        <v>13974</v>
      </c>
    </row>
    <row r="682" spans="1:5" ht="35.1" customHeight="1">
      <c r="A682" s="189" t="s">
        <v>5</v>
      </c>
      <c r="B682" s="184">
        <f>salary!$L$61</f>
        <v>0</v>
      </c>
      <c r="C682" s="181"/>
      <c r="D682" s="189" t="s">
        <v>5</v>
      </c>
      <c r="E682" s="184">
        <f>salary!$L$62</f>
        <v>4480</v>
      </c>
    </row>
    <row r="683" spans="1:5" ht="35.1" customHeight="1">
      <c r="A683" s="189" t="s">
        <v>162</v>
      </c>
      <c r="B683" s="184">
        <f>salary!$M$61</f>
        <v>200</v>
      </c>
      <c r="C683" s="181"/>
      <c r="D683" s="189" t="s">
        <v>162</v>
      </c>
      <c r="E683" s="184">
        <f>salary!$M$62</f>
        <v>200</v>
      </c>
    </row>
    <row r="684" spans="1:5" ht="35.1" customHeight="1">
      <c r="A684" s="183" t="s">
        <v>6</v>
      </c>
      <c r="B684" s="184">
        <f>salary!$N$61</f>
        <v>96374</v>
      </c>
      <c r="C684" s="181"/>
      <c r="D684" s="183" t="s">
        <v>6</v>
      </c>
      <c r="E684" s="184">
        <f>salary!$N$62</f>
        <v>100854</v>
      </c>
    </row>
    <row r="685" spans="1:5" ht="35.1" customHeight="1">
      <c r="A685" s="189" t="s">
        <v>560</v>
      </c>
      <c r="B685" s="184">
        <f>salary!$O$61</f>
        <v>96174</v>
      </c>
      <c r="C685" s="181"/>
      <c r="D685" s="189" t="s">
        <v>560</v>
      </c>
      <c r="E685" s="184">
        <f>salary!$O$62</f>
        <v>96174</v>
      </c>
    </row>
    <row r="686" spans="1:5" ht="35.1" customHeight="1">
      <c r="A686" s="190" t="s">
        <v>8</v>
      </c>
      <c r="B686" s="184">
        <f>salary!$P$61</f>
        <v>6000</v>
      </c>
      <c r="C686" s="181"/>
      <c r="D686" s="190" t="s">
        <v>8</v>
      </c>
      <c r="E686" s="184">
        <f>salary!$P$62</f>
        <v>8000</v>
      </c>
    </row>
    <row r="687" spans="1:5" ht="35.1" customHeight="1">
      <c r="A687" s="198" t="s">
        <v>533</v>
      </c>
      <c r="B687" s="184">
        <f>salary!$Q$61</f>
        <v>9617</v>
      </c>
      <c r="C687" s="181"/>
      <c r="D687" s="198" t="s">
        <v>533</v>
      </c>
      <c r="E687" s="184">
        <f>salary!$Q$62</f>
        <v>9617</v>
      </c>
    </row>
    <row r="688" spans="1:5" ht="35.1" customHeight="1">
      <c r="A688" s="183" t="s">
        <v>580</v>
      </c>
      <c r="B688" s="184">
        <f>salary!$R$61</f>
        <v>0</v>
      </c>
      <c r="C688" s="181"/>
      <c r="D688" s="183" t="s">
        <v>580</v>
      </c>
      <c r="E688" s="184">
        <f>salary!$R$62</f>
        <v>0</v>
      </c>
    </row>
    <row r="689" spans="1:5" ht="35.1" customHeight="1">
      <c r="A689" s="183" t="s">
        <v>7</v>
      </c>
      <c r="B689" s="184">
        <f>salary!$S$61</f>
        <v>0</v>
      </c>
      <c r="C689" s="181"/>
      <c r="D689" s="183" t="s">
        <v>7</v>
      </c>
      <c r="E689" s="184">
        <f>salary!$S$62</f>
        <v>0</v>
      </c>
    </row>
    <row r="690" spans="1:5" ht="35.1" customHeight="1">
      <c r="A690" s="186" t="s">
        <v>12</v>
      </c>
      <c r="B690" s="184">
        <f>salary!$T$61</f>
        <v>0</v>
      </c>
      <c r="C690" s="181"/>
      <c r="D690" s="186" t="s">
        <v>12</v>
      </c>
      <c r="E690" s="184">
        <f>salary!$T$62</f>
        <v>0</v>
      </c>
    </row>
    <row r="691" spans="1:5" ht="35.1" customHeight="1">
      <c r="A691" s="191" t="s">
        <v>13</v>
      </c>
      <c r="B691" s="184">
        <f>salary!$U$61</f>
        <v>15617</v>
      </c>
      <c r="C691" s="181"/>
      <c r="D691" s="191" t="s">
        <v>13</v>
      </c>
      <c r="E691" s="184">
        <f>salary!$U$62</f>
        <v>17617</v>
      </c>
    </row>
    <row r="692" spans="1:5" ht="35.1" customHeight="1">
      <c r="A692" s="192" t="s">
        <v>14</v>
      </c>
      <c r="B692" s="184">
        <f>salary!$V$61</f>
        <v>80757</v>
      </c>
      <c r="C692" s="181"/>
      <c r="D692" s="192" t="s">
        <v>14</v>
      </c>
      <c r="E692" s="184">
        <f>salary!$V$62</f>
        <v>83237</v>
      </c>
    </row>
    <row r="693" spans="1:5" ht="35.1" customHeight="1">
      <c r="A693" s="192" t="s">
        <v>590</v>
      </c>
      <c r="B693" s="184">
        <f>salary!$W$61</f>
        <v>13464</v>
      </c>
      <c r="C693" s="181"/>
      <c r="D693" s="192" t="s">
        <v>590</v>
      </c>
      <c r="E693" s="184">
        <f>salary!$W$62</f>
        <v>13464</v>
      </c>
    </row>
    <row r="694" spans="1:5" ht="35.1" customHeight="1">
      <c r="A694" s="181" t="s">
        <v>82</v>
      </c>
      <c r="B694" s="194"/>
      <c r="C694" s="181"/>
      <c r="D694" s="181" t="s">
        <v>82</v>
      </c>
      <c r="E694" s="194"/>
    </row>
    <row r="695" spans="1:5" ht="35.1" customHeight="1">
      <c r="A695" s="181" t="s">
        <v>83</v>
      </c>
      <c r="B695" s="194"/>
      <c r="C695" s="181"/>
      <c r="D695" s="181" t="s">
        <v>83</v>
      </c>
      <c r="E695" s="194"/>
    </row>
    <row r="696" spans="1:5" ht="35.1" customHeight="1">
      <c r="A696" s="181" t="s">
        <v>84</v>
      </c>
      <c r="B696" s="194"/>
      <c r="C696" s="181"/>
      <c r="D696" s="181" t="s">
        <v>84</v>
      </c>
      <c r="E696" s="194"/>
    </row>
    <row r="697" spans="1:5" ht="27.95" customHeight="1">
      <c r="A697" s="450" t="str">
        <f>salary!$B$63</f>
        <v>Dr. Rita Rani</v>
      </c>
      <c r="B697" s="451"/>
      <c r="C697" s="181"/>
      <c r="D697" s="450" t="str">
        <f>salary!$B$65</f>
        <v>Dr. Arvind Singh</v>
      </c>
      <c r="E697" s="451"/>
    </row>
    <row r="698" spans="1:5" ht="27.95" customHeight="1">
      <c r="A698" s="607" t="s">
        <v>104</v>
      </c>
      <c r="B698" s="608"/>
      <c r="C698" s="181"/>
      <c r="D698" s="607" t="s">
        <v>558</v>
      </c>
      <c r="E698" s="608"/>
    </row>
    <row r="699" spans="1:5" ht="27.95" customHeight="1">
      <c r="A699" s="601" t="s">
        <v>97</v>
      </c>
      <c r="B699" s="602"/>
      <c r="C699" s="181"/>
      <c r="D699" s="601" t="s">
        <v>97</v>
      </c>
      <c r="E699" s="602"/>
    </row>
    <row r="700" spans="1:5" ht="27.95" customHeight="1">
      <c r="A700" s="603">
        <f>A4</f>
        <v>43800</v>
      </c>
      <c r="B700" s="602"/>
      <c r="C700" s="181"/>
      <c r="D700" s="603">
        <f>A4</f>
        <v>43800</v>
      </c>
      <c r="E700" s="602"/>
    </row>
    <row r="701" spans="1:5" ht="27.95" customHeight="1">
      <c r="A701" s="605">
        <v>7</v>
      </c>
      <c r="B701" s="606"/>
      <c r="C701" s="181"/>
      <c r="D701" s="605">
        <v>8</v>
      </c>
      <c r="E701" s="606"/>
    </row>
    <row r="702" spans="1:5" ht="35.1" customHeight="1">
      <c r="A702" s="183" t="s">
        <v>94</v>
      </c>
      <c r="B702" s="184" t="str">
        <f>salary!$D$63</f>
        <v>16.08.2010</v>
      </c>
      <c r="C702" s="181"/>
      <c r="D702" s="183" t="s">
        <v>94</v>
      </c>
      <c r="E702" s="184" t="str">
        <f>salary!$D$65</f>
        <v>04.08.2011</v>
      </c>
    </row>
    <row r="703" spans="1:5" ht="35.1" customHeight="1">
      <c r="A703" s="183" t="s">
        <v>2</v>
      </c>
      <c r="B703" s="184" t="str">
        <f>salary!$E$63</f>
        <v>1st JULY</v>
      </c>
      <c r="C703" s="181"/>
      <c r="D703" s="183" t="s">
        <v>2</v>
      </c>
      <c r="E703" s="184" t="str">
        <f>salary!$E$65</f>
        <v>1st JULY</v>
      </c>
    </row>
    <row r="704" spans="1:5" ht="35.1" customHeight="1">
      <c r="A704" s="185" t="s">
        <v>163</v>
      </c>
      <c r="B704" s="184" t="str">
        <f>salary!$F$63</f>
        <v>15600-39100 / 11</v>
      </c>
      <c r="C704" s="181"/>
      <c r="D704" s="185" t="s">
        <v>163</v>
      </c>
      <c r="E704" s="184" t="str">
        <f>salary!$F$65</f>
        <v>15600-39100  / 11</v>
      </c>
    </row>
    <row r="705" spans="1:5" ht="35.1" customHeight="1">
      <c r="A705" s="186" t="s">
        <v>164</v>
      </c>
      <c r="B705" s="184">
        <f>salary!$G$63</f>
        <v>70600</v>
      </c>
      <c r="C705" s="181"/>
      <c r="D705" s="186" t="s">
        <v>164</v>
      </c>
      <c r="E705" s="184">
        <f>salary!$G$65</f>
        <v>70600</v>
      </c>
    </row>
    <row r="706" spans="1:5" ht="35.1" customHeight="1">
      <c r="A706" s="187" t="s">
        <v>161</v>
      </c>
      <c r="B706" s="184">
        <f>salary!$H$63</f>
        <v>7000</v>
      </c>
      <c r="C706" s="181"/>
      <c r="D706" s="187" t="s">
        <v>161</v>
      </c>
      <c r="E706" s="184">
        <f>salary!$H$65</f>
        <v>7000</v>
      </c>
    </row>
    <row r="707" spans="1:5" ht="35.1" customHeight="1">
      <c r="A707" s="188" t="s">
        <v>26</v>
      </c>
      <c r="B707" s="184">
        <f>salary!$I$63</f>
        <v>77600</v>
      </c>
      <c r="C707" s="181"/>
      <c r="D707" s="188" t="s">
        <v>26</v>
      </c>
      <c r="E707" s="184">
        <f>salary!$I$65</f>
        <v>77600</v>
      </c>
    </row>
    <row r="708" spans="1:5" ht="35.1" customHeight="1">
      <c r="A708" s="183" t="s">
        <v>166</v>
      </c>
      <c r="B708" s="184">
        <f>salary!$J$63</f>
        <v>13192</v>
      </c>
      <c r="C708" s="181"/>
      <c r="D708" s="183" t="s">
        <v>166</v>
      </c>
      <c r="E708" s="184">
        <f>salary!$J$65</f>
        <v>13192</v>
      </c>
    </row>
    <row r="709" spans="1:5" ht="35.1" customHeight="1">
      <c r="A709" s="189" t="s">
        <v>5</v>
      </c>
      <c r="B709" s="184">
        <f>salary!$L$63</f>
        <v>3780</v>
      </c>
      <c r="C709" s="181"/>
      <c r="D709" s="189" t="s">
        <v>5</v>
      </c>
      <c r="E709" s="184">
        <f>salary!$L$65</f>
        <v>3780</v>
      </c>
    </row>
    <row r="710" spans="1:5" ht="35.1" customHeight="1">
      <c r="A710" s="189" t="s">
        <v>162</v>
      </c>
      <c r="B710" s="184">
        <f>salary!$M$63</f>
        <v>200</v>
      </c>
      <c r="C710" s="181"/>
      <c r="D710" s="189" t="s">
        <v>162</v>
      </c>
      <c r="E710" s="184">
        <f>salary!$M$65</f>
        <v>200</v>
      </c>
    </row>
    <row r="711" spans="1:5" ht="35.1" customHeight="1">
      <c r="A711" s="183" t="s">
        <v>6</v>
      </c>
      <c r="B711" s="184">
        <f>salary!$N$63</f>
        <v>94772</v>
      </c>
      <c r="C711" s="181"/>
      <c r="D711" s="183" t="s">
        <v>6</v>
      </c>
      <c r="E711" s="184">
        <f>salary!$N$65</f>
        <v>94772</v>
      </c>
    </row>
    <row r="712" spans="1:5" ht="35.1" customHeight="1">
      <c r="A712" s="189" t="s">
        <v>560</v>
      </c>
      <c r="B712" s="184">
        <f>salary!$O$63</f>
        <v>90792</v>
      </c>
      <c r="C712" s="181"/>
      <c r="D712" s="189" t="s">
        <v>560</v>
      </c>
      <c r="E712" s="184">
        <f>salary!$O$65</f>
        <v>90792</v>
      </c>
    </row>
    <row r="713" spans="1:5" ht="35.1" customHeight="1">
      <c r="A713" s="190" t="s">
        <v>8</v>
      </c>
      <c r="B713" s="184">
        <f>salary!$P$63</f>
        <v>4000</v>
      </c>
      <c r="C713" s="181"/>
      <c r="D713" s="190" t="s">
        <v>8</v>
      </c>
      <c r="E713" s="184">
        <f>salary!$P$65</f>
        <v>4000</v>
      </c>
    </row>
    <row r="714" spans="1:5" ht="35.1" customHeight="1">
      <c r="A714" s="198" t="s">
        <v>533</v>
      </c>
      <c r="B714" s="184">
        <f>salary!$Q$63</f>
        <v>9079</v>
      </c>
      <c r="C714" s="181"/>
      <c r="D714" s="198" t="s">
        <v>533</v>
      </c>
      <c r="E714" s="184">
        <f>salary!$Q$65</f>
        <v>9079</v>
      </c>
    </row>
    <row r="715" spans="1:5" ht="35.1" customHeight="1">
      <c r="A715" s="183" t="s">
        <v>580</v>
      </c>
      <c r="B715" s="184">
        <f>salary!$R$63</f>
        <v>0</v>
      </c>
      <c r="C715" s="181"/>
      <c r="D715" s="183" t="s">
        <v>580</v>
      </c>
      <c r="E715" s="184">
        <f>salary!$R$65</f>
        <v>0</v>
      </c>
    </row>
    <row r="716" spans="1:5" ht="35.1" customHeight="1">
      <c r="A716" s="183" t="s">
        <v>7</v>
      </c>
      <c r="B716" s="184">
        <f>salary!$S$63</f>
        <v>0</v>
      </c>
      <c r="C716" s="181"/>
      <c r="D716" s="183" t="s">
        <v>7</v>
      </c>
      <c r="E716" s="184">
        <f>salary!$S$65</f>
        <v>0</v>
      </c>
    </row>
    <row r="717" spans="1:5" ht="35.1" customHeight="1">
      <c r="A717" s="186" t="s">
        <v>12</v>
      </c>
      <c r="B717" s="184">
        <f>salary!$T$63</f>
        <v>0</v>
      </c>
      <c r="C717" s="181"/>
      <c r="D717" s="186" t="s">
        <v>12</v>
      </c>
      <c r="E717" s="184">
        <f>salary!$T$65</f>
        <v>0</v>
      </c>
    </row>
    <row r="718" spans="1:5" ht="35.1" customHeight="1">
      <c r="A718" s="191" t="s">
        <v>13</v>
      </c>
      <c r="B718" s="184">
        <f>salary!$U$63</f>
        <v>13079</v>
      </c>
      <c r="C718" s="181"/>
      <c r="D718" s="191" t="s">
        <v>13</v>
      </c>
      <c r="E718" s="184">
        <f>salary!$U$65</f>
        <v>13079</v>
      </c>
    </row>
    <row r="719" spans="1:5" ht="35.1" customHeight="1">
      <c r="A719" s="192" t="s">
        <v>14</v>
      </c>
      <c r="B719" s="184">
        <f>salary!$V$63</f>
        <v>81693</v>
      </c>
      <c r="C719" s="181"/>
      <c r="D719" s="192" t="s">
        <v>14</v>
      </c>
      <c r="E719" s="184">
        <f>salary!$V$65</f>
        <v>81693</v>
      </c>
    </row>
    <row r="720" spans="1:5" ht="35.1" customHeight="1">
      <c r="A720" s="192" t="s">
        <v>590</v>
      </c>
      <c r="B720" s="184">
        <f>salary!$W$63</f>
        <v>12711</v>
      </c>
      <c r="C720" s="181"/>
      <c r="D720" s="192" t="s">
        <v>590</v>
      </c>
      <c r="E720" s="184">
        <f>salary!$W$65</f>
        <v>12711</v>
      </c>
    </row>
    <row r="721" spans="1:5" ht="35.1" customHeight="1">
      <c r="A721" s="181" t="s">
        <v>82</v>
      </c>
      <c r="B721" s="194"/>
      <c r="C721" s="181"/>
      <c r="D721" s="181" t="s">
        <v>82</v>
      </c>
      <c r="E721" s="194"/>
    </row>
    <row r="722" spans="1:5" ht="35.1" customHeight="1">
      <c r="A722" s="181" t="s">
        <v>83</v>
      </c>
      <c r="B722" s="194"/>
      <c r="C722" s="181"/>
      <c r="D722" s="181" t="s">
        <v>83</v>
      </c>
      <c r="E722" s="194"/>
    </row>
    <row r="723" spans="1:5" ht="35.1" customHeight="1">
      <c r="A723" s="181" t="s">
        <v>84</v>
      </c>
      <c r="B723" s="194"/>
      <c r="C723" s="181"/>
      <c r="D723" s="181" t="s">
        <v>84</v>
      </c>
      <c r="E723" s="194"/>
    </row>
    <row r="724" spans="1:5" ht="35.1" customHeight="1">
      <c r="A724" s="181"/>
      <c r="B724" s="194"/>
      <c r="C724" s="181"/>
      <c r="D724" s="181"/>
      <c r="E724" s="194"/>
    </row>
    <row r="725" spans="1:5" ht="35.1" customHeight="1">
      <c r="A725" s="181"/>
      <c r="B725" s="194"/>
      <c r="C725" s="181"/>
      <c r="D725" s="181"/>
      <c r="E725" s="194"/>
    </row>
    <row r="726" spans="1:5" ht="35.1" customHeight="1">
      <c r="A726" s="181"/>
      <c r="B726" s="194"/>
      <c r="C726" s="181"/>
      <c r="D726" s="181"/>
      <c r="E726" s="194"/>
    </row>
    <row r="727" spans="1:5" ht="35.1" customHeight="1">
      <c r="A727" s="181"/>
      <c r="B727" s="181"/>
      <c r="C727" s="181"/>
      <c r="D727" s="181"/>
      <c r="E727" s="181"/>
    </row>
    <row r="728" spans="1:5" ht="27.95" customHeight="1">
      <c r="A728" s="450" t="str">
        <f>salary!$B$66</f>
        <v>Shri. Subhash Chandra</v>
      </c>
      <c r="B728" s="451"/>
      <c r="C728" s="181"/>
      <c r="D728" s="450" t="str">
        <f>salary!$B$67</f>
        <v>Shri. Mohd.Iqbal Yusuf Ansari</v>
      </c>
      <c r="E728" s="451"/>
    </row>
    <row r="729" spans="1:5" ht="27.95" customHeight="1">
      <c r="A729" s="607" t="s">
        <v>559</v>
      </c>
      <c r="B729" s="608"/>
      <c r="C729" s="181"/>
      <c r="D729" s="607" t="s">
        <v>559</v>
      </c>
      <c r="E729" s="608"/>
    </row>
    <row r="730" spans="1:5" ht="27.95" customHeight="1">
      <c r="A730" s="601" t="s">
        <v>97</v>
      </c>
      <c r="B730" s="602"/>
      <c r="C730" s="181"/>
      <c r="D730" s="601" t="s">
        <v>97</v>
      </c>
      <c r="E730" s="602"/>
    </row>
    <row r="731" spans="1:5" ht="27.95" customHeight="1">
      <c r="A731" s="603">
        <f>A4</f>
        <v>43800</v>
      </c>
      <c r="B731" s="602"/>
      <c r="C731" s="181"/>
      <c r="D731" s="603">
        <f>A4</f>
        <v>43800</v>
      </c>
      <c r="E731" s="602"/>
    </row>
    <row r="732" spans="1:5" ht="27.95" customHeight="1">
      <c r="A732" s="605">
        <v>9</v>
      </c>
      <c r="B732" s="606"/>
      <c r="C732" s="181"/>
      <c r="D732" s="605">
        <v>10</v>
      </c>
      <c r="E732" s="606"/>
    </row>
    <row r="733" spans="1:5" ht="35.1" customHeight="1">
      <c r="A733" s="183" t="s">
        <v>94</v>
      </c>
      <c r="B733" s="184" t="str">
        <f>salary!$D$66</f>
        <v>06.08.2011</v>
      </c>
      <c r="C733" s="181"/>
      <c r="D733" s="183" t="s">
        <v>94</v>
      </c>
      <c r="E733" s="184" t="str">
        <f>salary!$D$67</f>
        <v>03.10.2017</v>
      </c>
    </row>
    <row r="734" spans="1:5" ht="35.1" customHeight="1">
      <c r="A734" s="183" t="s">
        <v>2</v>
      </c>
      <c r="B734" s="184" t="str">
        <f>salary!$E$66</f>
        <v>1st July</v>
      </c>
      <c r="C734" s="181"/>
      <c r="D734" s="183" t="s">
        <v>2</v>
      </c>
      <c r="E734" s="184" t="str">
        <f>salary!$E$67</f>
        <v>1st July</v>
      </c>
    </row>
    <row r="735" spans="1:5" ht="35.1" customHeight="1">
      <c r="A735" s="185" t="s">
        <v>163</v>
      </c>
      <c r="B735" s="184" t="str">
        <f>salary!$F$66</f>
        <v>15600- 39100/ 10</v>
      </c>
      <c r="C735" s="181"/>
      <c r="D735" s="185" t="s">
        <v>163</v>
      </c>
      <c r="E735" s="184" t="str">
        <f>salary!$F$67</f>
        <v>15600- 39100/ 10</v>
      </c>
    </row>
    <row r="736" spans="1:5" ht="35.1" customHeight="1">
      <c r="A736" s="186" t="s">
        <v>164</v>
      </c>
      <c r="B736" s="184">
        <f>salary!$G$66</f>
        <v>64900</v>
      </c>
      <c r="C736" s="181"/>
      <c r="D736" s="186" t="s">
        <v>164</v>
      </c>
      <c r="E736" s="184">
        <f>salary!$G$67</f>
        <v>55200</v>
      </c>
    </row>
    <row r="737" spans="1:5" ht="35.1" customHeight="1">
      <c r="A737" s="187" t="s">
        <v>161</v>
      </c>
      <c r="B737" s="184">
        <f>salary!$H$66</f>
        <v>6000</v>
      </c>
      <c r="C737" s="181"/>
      <c r="D737" s="187" t="s">
        <v>161</v>
      </c>
      <c r="E737" s="184">
        <f>salary!$H$67</f>
        <v>6000</v>
      </c>
    </row>
    <row r="738" spans="1:5" ht="35.1" customHeight="1">
      <c r="A738" s="188" t="s">
        <v>26</v>
      </c>
      <c r="B738" s="184">
        <f>salary!$I$66</f>
        <v>70900</v>
      </c>
      <c r="C738" s="181"/>
      <c r="D738" s="188" t="s">
        <v>26</v>
      </c>
      <c r="E738" s="184">
        <f>salary!$I$67</f>
        <v>61200</v>
      </c>
    </row>
    <row r="739" spans="1:5" ht="35.1" customHeight="1">
      <c r="A739" s="183" t="s">
        <v>166</v>
      </c>
      <c r="B739" s="184">
        <f>salary!$J$66</f>
        <v>12053</v>
      </c>
      <c r="C739" s="181"/>
      <c r="D739" s="183" t="s">
        <v>166</v>
      </c>
      <c r="E739" s="184">
        <f>salary!$J$67</f>
        <v>10404</v>
      </c>
    </row>
    <row r="740" spans="1:5" ht="35.1" customHeight="1">
      <c r="A740" s="189" t="s">
        <v>5</v>
      </c>
      <c r="B740" s="184">
        <f>salary!$L$66</f>
        <v>3150</v>
      </c>
      <c r="C740" s="181"/>
      <c r="D740" s="189" t="s">
        <v>5</v>
      </c>
      <c r="E740" s="184">
        <f>salary!$L$67</f>
        <v>3150</v>
      </c>
    </row>
    <row r="741" spans="1:5" ht="35.1" customHeight="1">
      <c r="A741" s="189" t="s">
        <v>162</v>
      </c>
      <c r="B741" s="184">
        <f>salary!$M$66</f>
        <v>200</v>
      </c>
      <c r="C741" s="181"/>
      <c r="D741" s="189" t="s">
        <v>162</v>
      </c>
      <c r="E741" s="184">
        <f>salary!$M$67</f>
        <v>200</v>
      </c>
    </row>
    <row r="742" spans="1:5" ht="35.1" customHeight="1">
      <c r="A742" s="183" t="s">
        <v>6</v>
      </c>
      <c r="B742" s="184">
        <f>salary!$N$66</f>
        <v>86303</v>
      </c>
      <c r="C742" s="181"/>
      <c r="D742" s="183" t="s">
        <v>6</v>
      </c>
      <c r="E742" s="184">
        <f>salary!$N$67</f>
        <v>74954</v>
      </c>
    </row>
    <row r="743" spans="1:5" ht="35.1" customHeight="1">
      <c r="A743" s="189" t="s">
        <v>560</v>
      </c>
      <c r="B743" s="184">
        <f>salary!$O$66</f>
        <v>82953</v>
      </c>
      <c r="C743" s="181"/>
      <c r="D743" s="189" t="s">
        <v>560</v>
      </c>
      <c r="E743" s="184">
        <f>salary!$O$67</f>
        <v>71604</v>
      </c>
    </row>
    <row r="744" spans="1:5" ht="35.1" customHeight="1">
      <c r="A744" s="190" t="s">
        <v>8</v>
      </c>
      <c r="B744" s="184">
        <f>salary!$P$66</f>
        <v>3500</v>
      </c>
      <c r="C744" s="181"/>
      <c r="D744" s="190" t="s">
        <v>8</v>
      </c>
      <c r="E744" s="184">
        <f>salary!$P$67</f>
        <v>3000</v>
      </c>
    </row>
    <row r="745" spans="1:5" ht="35.1" customHeight="1">
      <c r="A745" s="198" t="s">
        <v>533</v>
      </c>
      <c r="B745" s="184">
        <f>salary!$Q$66</f>
        <v>8295</v>
      </c>
      <c r="C745" s="181"/>
      <c r="D745" s="198" t="s">
        <v>533</v>
      </c>
      <c r="E745" s="184">
        <f>salary!$Q$67</f>
        <v>7160</v>
      </c>
    </row>
    <row r="746" spans="1:5" ht="35.1" customHeight="1">
      <c r="A746" s="183" t="s">
        <v>580</v>
      </c>
      <c r="B746" s="184">
        <f>salary!$R$66</f>
        <v>0</v>
      </c>
      <c r="C746" s="181"/>
      <c r="D746" s="183" t="s">
        <v>580</v>
      </c>
      <c r="E746" s="184">
        <f>salary!$R$67</f>
        <v>0</v>
      </c>
    </row>
    <row r="747" spans="1:5" ht="35.1" customHeight="1">
      <c r="A747" s="183" t="s">
        <v>7</v>
      </c>
      <c r="B747" s="184">
        <f>salary!$S$66</f>
        <v>0</v>
      </c>
      <c r="C747" s="181"/>
      <c r="D747" s="183" t="s">
        <v>7</v>
      </c>
      <c r="E747" s="184">
        <f>salary!$S$67</f>
        <v>0</v>
      </c>
    </row>
    <row r="748" spans="1:5" ht="35.1" customHeight="1">
      <c r="A748" s="186" t="s">
        <v>12</v>
      </c>
      <c r="B748" s="184">
        <f>salary!$T$66</f>
        <v>0</v>
      </c>
      <c r="C748" s="181"/>
      <c r="D748" s="186" t="s">
        <v>12</v>
      </c>
      <c r="E748" s="184">
        <f>salary!$T$67</f>
        <v>0</v>
      </c>
    </row>
    <row r="749" spans="1:5" ht="35.1" customHeight="1">
      <c r="A749" s="191" t="s">
        <v>13</v>
      </c>
      <c r="B749" s="184">
        <f>salary!$U$66</f>
        <v>11795</v>
      </c>
      <c r="C749" s="181"/>
      <c r="D749" s="191" t="s">
        <v>13</v>
      </c>
      <c r="E749" s="184">
        <f>salary!$U$67</f>
        <v>10160</v>
      </c>
    </row>
    <row r="750" spans="1:5" ht="35.1" customHeight="1">
      <c r="A750" s="192" t="s">
        <v>14</v>
      </c>
      <c r="B750" s="184">
        <f>salary!$V$66</f>
        <v>74508</v>
      </c>
      <c r="C750" s="181"/>
      <c r="D750" s="192" t="s">
        <v>14</v>
      </c>
      <c r="E750" s="184">
        <f>salary!$V$67</f>
        <v>64794</v>
      </c>
    </row>
    <row r="751" spans="1:5" ht="35.1" customHeight="1">
      <c r="A751" s="192" t="s">
        <v>590</v>
      </c>
      <c r="B751" s="184">
        <f>salary!$W$66</f>
        <v>11613</v>
      </c>
      <c r="C751" s="181"/>
      <c r="D751" s="192" t="s">
        <v>590</v>
      </c>
      <c r="E751" s="184">
        <f>salary!$W$67</f>
        <v>10025</v>
      </c>
    </row>
    <row r="752" spans="1:5" ht="35.1" customHeight="1">
      <c r="A752" s="181" t="s">
        <v>82</v>
      </c>
      <c r="B752" s="194"/>
      <c r="C752" s="181"/>
      <c r="D752" s="181" t="s">
        <v>82</v>
      </c>
      <c r="E752" s="194"/>
    </row>
    <row r="753" spans="1:5" ht="35.1" customHeight="1">
      <c r="A753" s="181" t="s">
        <v>83</v>
      </c>
      <c r="B753" s="194"/>
      <c r="C753" s="181"/>
      <c r="D753" s="181" t="s">
        <v>83</v>
      </c>
      <c r="E753" s="194"/>
    </row>
    <row r="754" spans="1:5" ht="35.1" customHeight="1">
      <c r="A754" s="181" t="s">
        <v>84</v>
      </c>
      <c r="B754" s="194"/>
      <c r="C754" s="181"/>
      <c r="D754" s="181" t="s">
        <v>84</v>
      </c>
      <c r="E754" s="194"/>
    </row>
    <row r="755" spans="1:5" ht="27.95" customHeight="1">
      <c r="A755" s="450" t="str">
        <f>salary!$B$68</f>
        <v xml:space="preserve">Shri. Praveen Kumar </v>
      </c>
      <c r="B755" s="451"/>
      <c r="C755" s="181"/>
      <c r="D755" s="450" t="str">
        <f>salary!$B$69</f>
        <v>Shri. Devendra Prasad</v>
      </c>
      <c r="E755" s="451"/>
    </row>
    <row r="756" spans="1:5" ht="27.95" customHeight="1">
      <c r="A756" s="607" t="s">
        <v>559</v>
      </c>
      <c r="B756" s="608"/>
      <c r="C756" s="181"/>
      <c r="D756" s="607" t="s">
        <v>105</v>
      </c>
      <c r="E756" s="608"/>
    </row>
    <row r="757" spans="1:5" ht="27.95" customHeight="1">
      <c r="A757" s="601" t="s">
        <v>97</v>
      </c>
      <c r="B757" s="602"/>
      <c r="C757" s="181"/>
      <c r="D757" s="601" t="s">
        <v>97</v>
      </c>
      <c r="E757" s="602"/>
    </row>
    <row r="758" spans="1:5" ht="27.95" customHeight="1">
      <c r="A758" s="603">
        <f>A4</f>
        <v>43800</v>
      </c>
      <c r="B758" s="602"/>
      <c r="C758" s="181"/>
      <c r="D758" s="603">
        <f>A4</f>
        <v>43800</v>
      </c>
      <c r="E758" s="602"/>
    </row>
    <row r="759" spans="1:5" ht="27.95" customHeight="1">
      <c r="A759" s="605">
        <v>11</v>
      </c>
      <c r="B759" s="606"/>
      <c r="C759" s="181"/>
      <c r="D759" s="605">
        <v>12</v>
      </c>
      <c r="E759" s="606"/>
    </row>
    <row r="760" spans="1:5" ht="35.1" customHeight="1">
      <c r="A760" s="183" t="s">
        <v>94</v>
      </c>
      <c r="B760" s="184" t="str">
        <f>salary!$D$68</f>
        <v>03.10.2017</v>
      </c>
      <c r="C760" s="181"/>
      <c r="D760" s="183" t="s">
        <v>94</v>
      </c>
      <c r="E760" s="184" t="str">
        <f>salary!$D$69</f>
        <v>12.10.2018</v>
      </c>
    </row>
    <row r="761" spans="1:5" ht="35.1" customHeight="1">
      <c r="A761" s="183" t="s">
        <v>2</v>
      </c>
      <c r="B761" s="184" t="str">
        <f>salary!$E$68</f>
        <v>1st July</v>
      </c>
      <c r="C761" s="181"/>
      <c r="D761" s="183" t="s">
        <v>2</v>
      </c>
      <c r="E761" s="184" t="str">
        <f>salary!$E$69</f>
        <v>1st July</v>
      </c>
    </row>
    <row r="762" spans="1:5" ht="35.1" customHeight="1">
      <c r="A762" s="185" t="s">
        <v>163</v>
      </c>
      <c r="B762" s="184" t="str">
        <f>salary!$F$68</f>
        <v>15600- 39100/ 10</v>
      </c>
      <c r="C762" s="181"/>
      <c r="D762" s="185" t="s">
        <v>163</v>
      </c>
      <c r="E762" s="184" t="str">
        <f>salary!$F$69</f>
        <v>15600- 39100/ 10</v>
      </c>
    </row>
    <row r="763" spans="1:5" ht="35.1" customHeight="1">
      <c r="A763" s="186" t="s">
        <v>164</v>
      </c>
      <c r="B763" s="184">
        <f>salary!$G$68</f>
        <v>55200</v>
      </c>
      <c r="C763" s="181"/>
      <c r="D763" s="186" t="s">
        <v>164</v>
      </c>
      <c r="E763" s="184">
        <f>salary!$G$69</f>
        <v>53400</v>
      </c>
    </row>
    <row r="764" spans="1:5" ht="35.1" customHeight="1">
      <c r="A764" s="187" t="s">
        <v>161</v>
      </c>
      <c r="B764" s="184">
        <f>salary!$H$68</f>
        <v>6000</v>
      </c>
      <c r="C764" s="181"/>
      <c r="D764" s="187" t="s">
        <v>161</v>
      </c>
      <c r="E764" s="184">
        <f>salary!$H$69</f>
        <v>6000</v>
      </c>
    </row>
    <row r="765" spans="1:5" ht="35.1" customHeight="1">
      <c r="A765" s="188" t="s">
        <v>26</v>
      </c>
      <c r="B765" s="184">
        <f>salary!$I$68</f>
        <v>61200</v>
      </c>
      <c r="C765" s="181"/>
      <c r="D765" s="188" t="s">
        <v>26</v>
      </c>
      <c r="E765" s="184">
        <f>salary!$I$69</f>
        <v>59400</v>
      </c>
    </row>
    <row r="766" spans="1:5" ht="35.1" customHeight="1">
      <c r="A766" s="183" t="s">
        <v>166</v>
      </c>
      <c r="B766" s="184">
        <f>salary!$J$68</f>
        <v>10404</v>
      </c>
      <c r="C766" s="181"/>
      <c r="D766" s="183" t="s">
        <v>166</v>
      </c>
      <c r="E766" s="184">
        <f>salary!$J$69</f>
        <v>10098</v>
      </c>
    </row>
    <row r="767" spans="1:5" ht="35.1" customHeight="1">
      <c r="A767" s="189" t="s">
        <v>5</v>
      </c>
      <c r="B767" s="184">
        <f>salary!$L$68</f>
        <v>3150</v>
      </c>
      <c r="C767" s="181"/>
      <c r="D767" s="189" t="s">
        <v>5</v>
      </c>
      <c r="E767" s="184">
        <f>salary!$L$69</f>
        <v>3150</v>
      </c>
    </row>
    <row r="768" spans="1:5" ht="35.1" customHeight="1">
      <c r="A768" s="189" t="s">
        <v>162</v>
      </c>
      <c r="B768" s="184">
        <f>salary!$M$68</f>
        <v>200</v>
      </c>
      <c r="C768" s="181"/>
      <c r="D768" s="189" t="s">
        <v>162</v>
      </c>
      <c r="E768" s="184">
        <f>salary!$M$69</f>
        <v>200</v>
      </c>
    </row>
    <row r="769" spans="1:5" ht="35.1" customHeight="1">
      <c r="A769" s="183" t="s">
        <v>6</v>
      </c>
      <c r="B769" s="184">
        <f>salary!$N$68</f>
        <v>74954</v>
      </c>
      <c r="C769" s="181"/>
      <c r="D769" s="183" t="s">
        <v>6</v>
      </c>
      <c r="E769" s="184">
        <f>salary!$N$69</f>
        <v>72848</v>
      </c>
    </row>
    <row r="770" spans="1:5" ht="35.1" customHeight="1">
      <c r="A770" s="189" t="s">
        <v>560</v>
      </c>
      <c r="B770" s="184">
        <f>salary!$O$68</f>
        <v>71604</v>
      </c>
      <c r="C770" s="181"/>
      <c r="D770" s="189" t="s">
        <v>560</v>
      </c>
      <c r="E770" s="184">
        <f>salary!$O$69</f>
        <v>69498</v>
      </c>
    </row>
    <row r="771" spans="1:5" ht="35.1" customHeight="1">
      <c r="A771" s="190" t="s">
        <v>8</v>
      </c>
      <c r="B771" s="184">
        <f>salary!$P$68</f>
        <v>2000</v>
      </c>
      <c r="C771" s="181"/>
      <c r="D771" s="190" t="s">
        <v>8</v>
      </c>
      <c r="E771" s="184">
        <f>salary!$P$69</f>
        <v>2000</v>
      </c>
    </row>
    <row r="772" spans="1:5" ht="35.1" customHeight="1">
      <c r="A772" s="198" t="s">
        <v>533</v>
      </c>
      <c r="B772" s="184">
        <f>salary!$Q$68</f>
        <v>7160</v>
      </c>
      <c r="C772" s="181"/>
      <c r="D772" s="198" t="s">
        <v>533</v>
      </c>
      <c r="E772" s="184">
        <f>salary!$Q$69</f>
        <v>6950</v>
      </c>
    </row>
    <row r="773" spans="1:5" ht="35.1" customHeight="1">
      <c r="A773" s="183" t="s">
        <v>580</v>
      </c>
      <c r="B773" s="184">
        <f>salary!$R$68</f>
        <v>0</v>
      </c>
      <c r="C773" s="181"/>
      <c r="D773" s="183" t="s">
        <v>580</v>
      </c>
      <c r="E773" s="184">
        <f>salary!$R$69</f>
        <v>0</v>
      </c>
    </row>
    <row r="774" spans="1:5" ht="35.1" customHeight="1">
      <c r="A774" s="183" t="s">
        <v>7</v>
      </c>
      <c r="B774" s="184">
        <f>salary!$S$68</f>
        <v>0</v>
      </c>
      <c r="C774" s="181"/>
      <c r="D774" s="183" t="s">
        <v>7</v>
      </c>
      <c r="E774" s="184">
        <f>salary!$S$69</f>
        <v>0</v>
      </c>
    </row>
    <row r="775" spans="1:5" ht="35.1" customHeight="1">
      <c r="A775" s="186" t="s">
        <v>12</v>
      </c>
      <c r="B775" s="184">
        <f>salary!$T$68</f>
        <v>0</v>
      </c>
      <c r="C775" s="181"/>
      <c r="D775" s="186" t="s">
        <v>12</v>
      </c>
      <c r="E775" s="184">
        <f>salary!$T$69</f>
        <v>0</v>
      </c>
    </row>
    <row r="776" spans="1:5" ht="35.1" customHeight="1">
      <c r="A776" s="191" t="s">
        <v>13</v>
      </c>
      <c r="B776" s="184">
        <f>salary!$U$68</f>
        <v>9160</v>
      </c>
      <c r="C776" s="181"/>
      <c r="D776" s="191" t="s">
        <v>13</v>
      </c>
      <c r="E776" s="184">
        <f>salary!$U$69</f>
        <v>8950</v>
      </c>
    </row>
    <row r="777" spans="1:5" ht="35.1" customHeight="1">
      <c r="A777" s="192" t="s">
        <v>14</v>
      </c>
      <c r="B777" s="184">
        <f>salary!$V$68</f>
        <v>65794</v>
      </c>
      <c r="C777" s="181"/>
      <c r="D777" s="192" t="s">
        <v>14</v>
      </c>
      <c r="E777" s="184">
        <f>salary!$V$69</f>
        <v>63898</v>
      </c>
    </row>
    <row r="778" spans="1:5" ht="35.1" customHeight="1">
      <c r="A778" s="192" t="s">
        <v>590</v>
      </c>
      <c r="B778" s="184">
        <f>salary!$W$68</f>
        <v>10025</v>
      </c>
      <c r="C778" s="181"/>
      <c r="D778" s="192" t="s">
        <v>590</v>
      </c>
      <c r="E778" s="184">
        <f>salary!$W$69</f>
        <v>9730</v>
      </c>
    </row>
    <row r="779" spans="1:5" ht="35.1" customHeight="1">
      <c r="A779" s="181" t="s">
        <v>82</v>
      </c>
      <c r="B779" s="194"/>
      <c r="C779" s="181"/>
      <c r="D779" s="181" t="s">
        <v>82</v>
      </c>
      <c r="E779" s="194"/>
    </row>
    <row r="780" spans="1:5" ht="35.1" customHeight="1">
      <c r="A780" s="181" t="s">
        <v>83</v>
      </c>
      <c r="B780" s="194"/>
      <c r="C780" s="181"/>
      <c r="D780" s="181" t="s">
        <v>83</v>
      </c>
      <c r="E780" s="194"/>
    </row>
    <row r="781" spans="1:5" ht="35.1" customHeight="1">
      <c r="A781" s="181" t="s">
        <v>84</v>
      </c>
      <c r="B781" s="194"/>
      <c r="C781" s="181"/>
      <c r="D781" s="181" t="s">
        <v>84</v>
      </c>
      <c r="E781" s="194"/>
    </row>
    <row r="782" spans="1:5" ht="35.1" customHeight="1">
      <c r="A782" s="181"/>
      <c r="B782" s="194"/>
      <c r="C782" s="181"/>
      <c r="D782" s="181"/>
      <c r="E782" s="194"/>
    </row>
    <row r="783" spans="1:5" ht="35.1" customHeight="1">
      <c r="A783" s="181"/>
      <c r="B783" s="194"/>
      <c r="C783" s="181"/>
      <c r="D783" s="181"/>
      <c r="E783" s="194"/>
    </row>
    <row r="784" spans="1:5" ht="35.1" customHeight="1">
      <c r="A784" s="181"/>
      <c r="B784" s="194"/>
      <c r="C784" s="181"/>
      <c r="D784" s="181"/>
      <c r="E784" s="194"/>
    </row>
    <row r="785" spans="1:5" ht="35.1" customHeight="1">
      <c r="A785" s="181"/>
      <c r="B785" s="181"/>
      <c r="C785" s="181"/>
      <c r="D785" s="181"/>
      <c r="E785" s="181"/>
    </row>
    <row r="786" spans="1:5" ht="27.95" customHeight="1">
      <c r="A786" s="450" t="str">
        <f>salary!$B$64</f>
        <v>Dr. Tuneera</v>
      </c>
      <c r="B786" s="451"/>
      <c r="C786" s="181"/>
      <c r="D786" s="450" t="str">
        <f>salary!$B$70</f>
        <v>Dr. Kiran Srivastava</v>
      </c>
      <c r="E786" s="451"/>
    </row>
    <row r="787" spans="1:5" ht="27.95" customHeight="1">
      <c r="A787" s="607" t="s">
        <v>104</v>
      </c>
      <c r="B787" s="608"/>
      <c r="C787" s="181"/>
      <c r="D787" s="607" t="s">
        <v>569</v>
      </c>
      <c r="E787" s="608"/>
    </row>
    <row r="788" spans="1:5" ht="27.95" customHeight="1">
      <c r="A788" s="601" t="s">
        <v>97</v>
      </c>
      <c r="B788" s="602"/>
      <c r="C788" s="181"/>
      <c r="D788" s="601" t="s">
        <v>97</v>
      </c>
      <c r="E788" s="602"/>
    </row>
    <row r="789" spans="1:5" ht="27.95" customHeight="1">
      <c r="A789" s="603">
        <f>A93</f>
        <v>43800</v>
      </c>
      <c r="B789" s="602"/>
      <c r="C789" s="181"/>
      <c r="D789" s="603">
        <f>D4</f>
        <v>43800</v>
      </c>
      <c r="E789" s="602"/>
    </row>
    <row r="790" spans="1:5" ht="27.95" customHeight="1">
      <c r="A790" s="605">
        <v>7</v>
      </c>
      <c r="B790" s="606"/>
      <c r="C790" s="181"/>
      <c r="D790" s="605">
        <v>13</v>
      </c>
      <c r="E790" s="606"/>
    </row>
    <row r="791" spans="1:5" ht="35.1" customHeight="1">
      <c r="A791" s="183" t="s">
        <v>94</v>
      </c>
      <c r="B791" s="184" t="str">
        <f>salary!$D$64</f>
        <v>18.05.2017</v>
      </c>
      <c r="C791" s="181"/>
      <c r="D791" s="183" t="s">
        <v>94</v>
      </c>
      <c r="E791" s="184" t="str">
        <f>salary!$D$70</f>
        <v>08.03.2019</v>
      </c>
    </row>
    <row r="792" spans="1:5" ht="35.1" customHeight="1">
      <c r="A792" s="183" t="s">
        <v>2</v>
      </c>
      <c r="B792" s="184" t="str">
        <f>salary!$E$64</f>
        <v>1st Jul</v>
      </c>
      <c r="C792" s="181"/>
      <c r="D792" s="183" t="s">
        <v>2</v>
      </c>
      <c r="E792" s="184" t="str">
        <f>salary!$E$70</f>
        <v>1st JAN</v>
      </c>
    </row>
    <row r="793" spans="1:5" ht="35.1" customHeight="1">
      <c r="A793" s="185" t="s">
        <v>163</v>
      </c>
      <c r="B793" s="184" t="str">
        <f>salary!$F$64</f>
        <v>15600- 39100/ 10</v>
      </c>
      <c r="C793" s="181"/>
      <c r="D793" s="185" t="s">
        <v>163</v>
      </c>
      <c r="E793" s="184" t="str">
        <f>salary!$F$70</f>
        <v>15600- 39100/ 10</v>
      </c>
    </row>
    <row r="794" spans="1:5" ht="35.1" customHeight="1">
      <c r="A794" s="186" t="s">
        <v>164</v>
      </c>
      <c r="B794" s="184">
        <f>salary!$G$64</f>
        <v>55200</v>
      </c>
      <c r="C794" s="181"/>
      <c r="D794" s="186" t="s">
        <v>164</v>
      </c>
      <c r="E794" s="184">
        <f>salary!$G$70</f>
        <v>51700</v>
      </c>
    </row>
    <row r="795" spans="1:5" ht="35.1" customHeight="1">
      <c r="A795" s="187" t="s">
        <v>161</v>
      </c>
      <c r="B795" s="184">
        <f>salary!$H$64</f>
        <v>6000</v>
      </c>
      <c r="C795" s="181"/>
      <c r="D795" s="187" t="s">
        <v>161</v>
      </c>
      <c r="E795" s="184">
        <f>salary!$H$70</f>
        <v>6000</v>
      </c>
    </row>
    <row r="796" spans="1:5" ht="35.1" customHeight="1">
      <c r="A796" s="188" t="s">
        <v>26</v>
      </c>
      <c r="B796" s="184">
        <f>salary!$I$64</f>
        <v>61200</v>
      </c>
      <c r="C796" s="181"/>
      <c r="D796" s="188" t="s">
        <v>26</v>
      </c>
      <c r="E796" s="184">
        <f>salary!$I$70</f>
        <v>57700</v>
      </c>
    </row>
    <row r="797" spans="1:5" ht="35.1" customHeight="1">
      <c r="A797" s="183" t="s">
        <v>166</v>
      </c>
      <c r="B797" s="184">
        <f>salary!$J$64</f>
        <v>10404</v>
      </c>
      <c r="C797" s="181"/>
      <c r="D797" s="183" t="s">
        <v>166</v>
      </c>
      <c r="E797" s="184">
        <f>salary!$J$70</f>
        <v>9809</v>
      </c>
    </row>
    <row r="798" spans="1:5" ht="35.1" customHeight="1">
      <c r="A798" s="189" t="s">
        <v>5</v>
      </c>
      <c r="B798" s="184">
        <f>salary!$L$64</f>
        <v>0</v>
      </c>
      <c r="C798" s="181"/>
      <c r="D798" s="189" t="s">
        <v>5</v>
      </c>
      <c r="E798" s="184">
        <f>salary!$L$70</f>
        <v>3150</v>
      </c>
    </row>
    <row r="799" spans="1:5" ht="35.1" customHeight="1">
      <c r="A799" s="189" t="s">
        <v>162</v>
      </c>
      <c r="B799" s="184">
        <f>salary!$M$64</f>
        <v>200</v>
      </c>
      <c r="C799" s="181"/>
      <c r="D799" s="189" t="s">
        <v>162</v>
      </c>
      <c r="E799" s="184">
        <f>salary!$M$70</f>
        <v>200</v>
      </c>
    </row>
    <row r="800" spans="1:5" ht="35.1" customHeight="1">
      <c r="A800" s="183" t="s">
        <v>6</v>
      </c>
      <c r="B800" s="184">
        <f>salary!$N$64</f>
        <v>71804</v>
      </c>
      <c r="C800" s="181"/>
      <c r="D800" s="183" t="s">
        <v>6</v>
      </c>
      <c r="E800" s="184">
        <f>salary!$N$70</f>
        <v>70859</v>
      </c>
    </row>
    <row r="801" spans="1:5" ht="35.1" customHeight="1">
      <c r="A801" s="189" t="s">
        <v>560</v>
      </c>
      <c r="B801" s="184">
        <f>salary!$O$64</f>
        <v>71604</v>
      </c>
      <c r="C801" s="181"/>
      <c r="D801" s="189" t="s">
        <v>560</v>
      </c>
      <c r="E801" s="184">
        <f>salary!$O$70</f>
        <v>67509</v>
      </c>
    </row>
    <row r="802" spans="1:5" ht="35.1" customHeight="1">
      <c r="A802" s="190" t="s">
        <v>8</v>
      </c>
      <c r="B802" s="184">
        <f>salary!$P$64</f>
        <v>2000</v>
      </c>
      <c r="C802" s="181"/>
      <c r="D802" s="190" t="s">
        <v>8</v>
      </c>
      <c r="E802" s="184">
        <f>salary!$P$70</f>
        <v>2500</v>
      </c>
    </row>
    <row r="803" spans="1:5" ht="35.1" customHeight="1">
      <c r="A803" s="198" t="s">
        <v>533</v>
      </c>
      <c r="B803" s="184">
        <f>salary!$Q$64</f>
        <v>7160</v>
      </c>
      <c r="C803" s="181"/>
      <c r="D803" s="198" t="s">
        <v>533</v>
      </c>
      <c r="E803" s="184">
        <f>salary!$Q$70</f>
        <v>6751</v>
      </c>
    </row>
    <row r="804" spans="1:5" ht="35.1" customHeight="1">
      <c r="A804" s="183" t="s">
        <v>580</v>
      </c>
      <c r="B804" s="184">
        <f>salary!$R$64</f>
        <v>0</v>
      </c>
      <c r="C804" s="181"/>
      <c r="D804" s="183" t="s">
        <v>580</v>
      </c>
      <c r="E804" s="184">
        <f>salary!$R$70</f>
        <v>0</v>
      </c>
    </row>
    <row r="805" spans="1:5" ht="35.1" customHeight="1">
      <c r="A805" s="183" t="s">
        <v>7</v>
      </c>
      <c r="B805" s="184">
        <f>salary!$S$64</f>
        <v>0</v>
      </c>
      <c r="C805" s="181"/>
      <c r="D805" s="183" t="s">
        <v>7</v>
      </c>
      <c r="E805" s="184">
        <f>salary!$S$70</f>
        <v>0</v>
      </c>
    </row>
    <row r="806" spans="1:5" ht="35.1" customHeight="1">
      <c r="A806" s="186" t="s">
        <v>12</v>
      </c>
      <c r="B806" s="184">
        <f>salary!$T$64</f>
        <v>0</v>
      </c>
      <c r="C806" s="181"/>
      <c r="D806" s="186" t="s">
        <v>12</v>
      </c>
      <c r="E806" s="184">
        <f>salary!$T$70</f>
        <v>0</v>
      </c>
    </row>
    <row r="807" spans="1:5" ht="35.1" customHeight="1">
      <c r="A807" s="191" t="s">
        <v>13</v>
      </c>
      <c r="B807" s="184">
        <f>salary!$U$64</f>
        <v>9160</v>
      </c>
      <c r="C807" s="181"/>
      <c r="D807" s="191" t="s">
        <v>13</v>
      </c>
      <c r="E807" s="184">
        <f>salary!$U$70</f>
        <v>9251</v>
      </c>
    </row>
    <row r="808" spans="1:5" ht="35.1" customHeight="1">
      <c r="A808" s="192" t="s">
        <v>14</v>
      </c>
      <c r="B808" s="184">
        <f>salary!$V$64</f>
        <v>62644</v>
      </c>
      <c r="C808" s="181"/>
      <c r="D808" s="192" t="s">
        <v>14</v>
      </c>
      <c r="E808" s="184">
        <f>salary!$V$70</f>
        <v>61608</v>
      </c>
    </row>
    <row r="809" spans="1:5" ht="35.1" customHeight="1">
      <c r="A809" s="192" t="s">
        <v>590</v>
      </c>
      <c r="B809" s="184">
        <f>salary!$W$64</f>
        <v>10025</v>
      </c>
      <c r="C809" s="181"/>
      <c r="D809" s="192" t="s">
        <v>590</v>
      </c>
      <c r="E809" s="184">
        <f>salary!$W$70</f>
        <v>9451</v>
      </c>
    </row>
    <row r="810" spans="1:5" ht="35.1" customHeight="1">
      <c r="A810" s="181" t="s">
        <v>82</v>
      </c>
      <c r="B810" s="194"/>
      <c r="C810" s="181"/>
      <c r="D810" s="181" t="s">
        <v>82</v>
      </c>
      <c r="E810" s="194"/>
    </row>
    <row r="811" spans="1:5" ht="35.1" customHeight="1">
      <c r="A811" s="181" t="s">
        <v>83</v>
      </c>
      <c r="B811" s="194"/>
      <c r="C811" s="181"/>
      <c r="D811" s="181" t="s">
        <v>83</v>
      </c>
      <c r="E811" s="194"/>
    </row>
    <row r="812" spans="1:5" ht="35.1" customHeight="1">
      <c r="A812" s="181" t="s">
        <v>84</v>
      </c>
      <c r="B812" s="194"/>
      <c r="C812" s="181"/>
      <c r="D812" s="181" t="s">
        <v>84</v>
      </c>
      <c r="E812" s="194"/>
    </row>
    <row r="813" spans="1:5" ht="27.95" customHeight="1">
      <c r="A813" s="450" t="str">
        <f>salary!$B$71</f>
        <v>Dr. Ajay Singh Chauhan</v>
      </c>
      <c r="B813" s="451"/>
      <c r="C813" s="181"/>
      <c r="D813" s="450" t="str">
        <f>salary!$B$72</f>
        <v>Dr.Shaifali Srivastava</v>
      </c>
      <c r="E813" s="451"/>
    </row>
    <row r="814" spans="1:5" ht="27.95" customHeight="1">
      <c r="A814" s="607" t="s">
        <v>569</v>
      </c>
      <c r="B814" s="608"/>
      <c r="C814" s="181"/>
      <c r="D814" s="607" t="s">
        <v>102</v>
      </c>
      <c r="E814" s="608"/>
    </row>
    <row r="815" spans="1:5" ht="27.95" customHeight="1">
      <c r="A815" s="601" t="s">
        <v>97</v>
      </c>
      <c r="B815" s="602"/>
      <c r="C815" s="181"/>
      <c r="D815" s="601" t="s">
        <v>97</v>
      </c>
      <c r="E815" s="602"/>
    </row>
    <row r="816" spans="1:5" ht="27.95" customHeight="1">
      <c r="A816" s="603">
        <f>A4</f>
        <v>43800</v>
      </c>
      <c r="B816" s="602"/>
      <c r="C816" s="181"/>
      <c r="D816" s="603">
        <f>A4</f>
        <v>43800</v>
      </c>
      <c r="E816" s="602"/>
    </row>
    <row r="817" spans="1:5" ht="27.95" customHeight="1">
      <c r="A817" s="605">
        <v>13</v>
      </c>
      <c r="B817" s="606"/>
      <c r="C817" s="181"/>
      <c r="D817" s="605">
        <v>13</v>
      </c>
      <c r="E817" s="606"/>
    </row>
    <row r="818" spans="1:5" ht="35.1" customHeight="1">
      <c r="A818" s="183" t="s">
        <v>94</v>
      </c>
      <c r="B818" s="184" t="str">
        <f>salary!$D$71</f>
        <v>08.03.2019</v>
      </c>
      <c r="C818" s="181"/>
      <c r="D818" s="183" t="s">
        <v>94</v>
      </c>
      <c r="E818" s="184" t="str">
        <f>salary!$D$72</f>
        <v>08.03.2019</v>
      </c>
    </row>
    <row r="819" spans="1:5" ht="35.1" customHeight="1">
      <c r="A819" s="183" t="s">
        <v>2</v>
      </c>
      <c r="B819" s="184" t="str">
        <f>salary!$E$71</f>
        <v>1st JAN</v>
      </c>
      <c r="C819" s="181"/>
      <c r="D819" s="183" t="s">
        <v>2</v>
      </c>
      <c r="E819" s="184" t="str">
        <f>salary!$E$72</f>
        <v>1st JAN</v>
      </c>
    </row>
    <row r="820" spans="1:5" ht="35.1" customHeight="1">
      <c r="A820" s="185" t="s">
        <v>163</v>
      </c>
      <c r="B820" s="184" t="str">
        <f>salary!$F$71</f>
        <v>15600- 39100/ 10</v>
      </c>
      <c r="C820" s="181"/>
      <c r="D820" s="185" t="s">
        <v>163</v>
      </c>
      <c r="E820" s="184" t="str">
        <f>salary!$F$72</f>
        <v>15600- 39100/ 10</v>
      </c>
    </row>
    <row r="821" spans="1:5" ht="35.1" customHeight="1">
      <c r="A821" s="186" t="s">
        <v>164</v>
      </c>
      <c r="B821" s="184">
        <f>salary!$G$71</f>
        <v>51700</v>
      </c>
      <c r="C821" s="181"/>
      <c r="D821" s="186" t="s">
        <v>164</v>
      </c>
      <c r="E821" s="184">
        <f>salary!$G$72</f>
        <v>51700</v>
      </c>
    </row>
    <row r="822" spans="1:5" ht="35.1" customHeight="1">
      <c r="A822" s="187" t="s">
        <v>161</v>
      </c>
      <c r="B822" s="184">
        <f>salary!$H$71</f>
        <v>6000</v>
      </c>
      <c r="C822" s="181"/>
      <c r="D822" s="187" t="s">
        <v>161</v>
      </c>
      <c r="E822" s="184">
        <f>salary!$H$72</f>
        <v>6000</v>
      </c>
    </row>
    <row r="823" spans="1:5" ht="35.1" customHeight="1">
      <c r="A823" s="188" t="s">
        <v>26</v>
      </c>
      <c r="B823" s="184">
        <f>salary!$I$71</f>
        <v>57700</v>
      </c>
      <c r="C823" s="181"/>
      <c r="D823" s="188" t="s">
        <v>26</v>
      </c>
      <c r="E823" s="184">
        <f>salary!$I$72</f>
        <v>57700</v>
      </c>
    </row>
    <row r="824" spans="1:5" ht="35.1" customHeight="1">
      <c r="A824" s="183" t="s">
        <v>166</v>
      </c>
      <c r="B824" s="184">
        <f>salary!$J$71</f>
        <v>9809</v>
      </c>
      <c r="C824" s="181"/>
      <c r="D824" s="183" t="s">
        <v>166</v>
      </c>
      <c r="E824" s="184">
        <f>salary!$J$72</f>
        <v>9809</v>
      </c>
    </row>
    <row r="825" spans="1:5" ht="35.1" customHeight="1">
      <c r="A825" s="189" t="s">
        <v>5</v>
      </c>
      <c r="B825" s="184">
        <f>salary!$L$71</f>
        <v>3150</v>
      </c>
      <c r="C825" s="181"/>
      <c r="D825" s="189" t="s">
        <v>5</v>
      </c>
      <c r="E825" s="184">
        <f>salary!$L$72</f>
        <v>3150</v>
      </c>
    </row>
    <row r="826" spans="1:5" ht="35.1" customHeight="1">
      <c r="A826" s="189" t="s">
        <v>162</v>
      </c>
      <c r="B826" s="184">
        <f>salary!$M$71</f>
        <v>200</v>
      </c>
      <c r="C826" s="181"/>
      <c r="D826" s="189" t="s">
        <v>162</v>
      </c>
      <c r="E826" s="184">
        <f>salary!$M$72</f>
        <v>200</v>
      </c>
    </row>
    <row r="827" spans="1:5" ht="35.1" customHeight="1">
      <c r="A827" s="183" t="s">
        <v>6</v>
      </c>
      <c r="B827" s="184">
        <f>salary!$N$71</f>
        <v>70859</v>
      </c>
      <c r="C827" s="181"/>
      <c r="D827" s="183" t="s">
        <v>6</v>
      </c>
      <c r="E827" s="184">
        <f>salary!$N$72</f>
        <v>70859</v>
      </c>
    </row>
    <row r="828" spans="1:5" ht="35.1" customHeight="1">
      <c r="A828" s="189" t="s">
        <v>560</v>
      </c>
      <c r="B828" s="184">
        <f>salary!$O$71</f>
        <v>67509</v>
      </c>
      <c r="C828" s="181"/>
      <c r="D828" s="189" t="s">
        <v>560</v>
      </c>
      <c r="E828" s="184">
        <f>salary!$O$72</f>
        <v>67509</v>
      </c>
    </row>
    <row r="829" spans="1:5" ht="35.1" customHeight="1">
      <c r="A829" s="190" t="s">
        <v>8</v>
      </c>
      <c r="B829" s="184">
        <f>salary!$P$71</f>
        <v>2500</v>
      </c>
      <c r="C829" s="181"/>
      <c r="D829" s="190" t="s">
        <v>8</v>
      </c>
      <c r="E829" s="184">
        <f>salary!$P$72</f>
        <v>2000</v>
      </c>
    </row>
    <row r="830" spans="1:5" ht="35.1" customHeight="1">
      <c r="A830" s="198" t="s">
        <v>533</v>
      </c>
      <c r="B830" s="184">
        <f>salary!$Q$71</f>
        <v>6751</v>
      </c>
      <c r="C830" s="181"/>
      <c r="D830" s="198" t="s">
        <v>533</v>
      </c>
      <c r="E830" s="184">
        <f>salary!$Q$72</f>
        <v>6751</v>
      </c>
    </row>
    <row r="831" spans="1:5" ht="35.1" customHeight="1">
      <c r="A831" s="183" t="s">
        <v>580</v>
      </c>
      <c r="B831" s="184">
        <f>salary!$R$71</f>
        <v>0</v>
      </c>
      <c r="C831" s="181"/>
      <c r="D831" s="183" t="s">
        <v>580</v>
      </c>
      <c r="E831" s="184">
        <f>salary!$R$72</f>
        <v>0</v>
      </c>
    </row>
    <row r="832" spans="1:5" ht="35.1" customHeight="1">
      <c r="A832" s="183" t="s">
        <v>7</v>
      </c>
      <c r="B832" s="184">
        <f>salary!$S$71</f>
        <v>0</v>
      </c>
      <c r="C832" s="181"/>
      <c r="D832" s="183" t="s">
        <v>7</v>
      </c>
      <c r="E832" s="184">
        <f>salary!$S$72</f>
        <v>0</v>
      </c>
    </row>
    <row r="833" spans="1:5" ht="35.1" customHeight="1">
      <c r="A833" s="186" t="s">
        <v>12</v>
      </c>
      <c r="B833" s="184">
        <f>salary!$T$71</f>
        <v>0</v>
      </c>
      <c r="C833" s="181"/>
      <c r="D833" s="186" t="s">
        <v>12</v>
      </c>
      <c r="E833" s="184">
        <f>salary!$T$72</f>
        <v>0</v>
      </c>
    </row>
    <row r="834" spans="1:5" ht="35.1" customHeight="1">
      <c r="A834" s="191" t="s">
        <v>13</v>
      </c>
      <c r="B834" s="184">
        <f>salary!$U$71</f>
        <v>9251</v>
      </c>
      <c r="C834" s="181"/>
      <c r="D834" s="191" t="s">
        <v>13</v>
      </c>
      <c r="E834" s="184">
        <f>salary!$U$72</f>
        <v>8751</v>
      </c>
    </row>
    <row r="835" spans="1:5" ht="35.1" customHeight="1">
      <c r="A835" s="192" t="s">
        <v>14</v>
      </c>
      <c r="B835" s="184">
        <f>salary!$V$71</f>
        <v>61608</v>
      </c>
      <c r="C835" s="181"/>
      <c r="D835" s="192" t="s">
        <v>14</v>
      </c>
      <c r="E835" s="184">
        <f>salary!$V$72</f>
        <v>62108</v>
      </c>
    </row>
    <row r="836" spans="1:5" ht="35.1" customHeight="1">
      <c r="A836" s="192" t="s">
        <v>590</v>
      </c>
      <c r="B836" s="184">
        <f>salary!$W$71</f>
        <v>9451</v>
      </c>
      <c r="C836" s="181"/>
      <c r="D836" s="192" t="s">
        <v>590</v>
      </c>
      <c r="E836" s="184">
        <f>salary!$W$72</f>
        <v>9451</v>
      </c>
    </row>
    <row r="837" spans="1:5" ht="35.1" customHeight="1">
      <c r="A837" s="181" t="s">
        <v>82</v>
      </c>
      <c r="B837" s="194"/>
      <c r="C837" s="181"/>
      <c r="D837" s="181" t="s">
        <v>82</v>
      </c>
      <c r="E837" s="194"/>
    </row>
    <row r="838" spans="1:5" ht="35.1" customHeight="1">
      <c r="A838" s="181" t="s">
        <v>83</v>
      </c>
      <c r="B838" s="194"/>
      <c r="C838" s="181"/>
      <c r="D838" s="181" t="s">
        <v>83</v>
      </c>
      <c r="E838" s="194"/>
    </row>
    <row r="839" spans="1:5" ht="35.1" customHeight="1">
      <c r="A839" s="181" t="s">
        <v>84</v>
      </c>
      <c r="B839" s="194"/>
      <c r="C839" s="181"/>
      <c r="D839" s="181" t="s">
        <v>84</v>
      </c>
      <c r="E839" s="194"/>
    </row>
    <row r="840" spans="1:5" ht="35.1" customHeight="1">
      <c r="A840" s="181"/>
      <c r="B840" s="194"/>
      <c r="C840" s="181"/>
      <c r="D840" s="181"/>
      <c r="E840" s="194"/>
    </row>
    <row r="841" spans="1:5" ht="35.1" customHeight="1">
      <c r="A841" s="181"/>
      <c r="B841" s="194"/>
      <c r="C841" s="181"/>
      <c r="D841" s="181"/>
      <c r="E841" s="194"/>
    </row>
    <row r="842" spans="1:5" ht="35.1" customHeight="1">
      <c r="A842" s="181"/>
      <c r="B842" s="194"/>
      <c r="C842" s="181"/>
      <c r="D842" s="181"/>
      <c r="E842" s="194"/>
    </row>
    <row r="843" spans="1:5" ht="35.1" customHeight="1">
      <c r="A843" s="181"/>
      <c r="B843" s="194"/>
      <c r="C843" s="181"/>
      <c r="D843" s="181"/>
      <c r="E843" s="194"/>
    </row>
    <row r="844" spans="1:5" ht="27.95" customHeight="1">
      <c r="A844" s="450" t="str">
        <f>salary!$B$73</f>
        <v>Dr. Santosh Kumar Pandey</v>
      </c>
      <c r="B844" s="451"/>
      <c r="C844" s="181"/>
      <c r="D844" s="450" t="str">
        <f>salary!$B$74</f>
        <v>Dr. Daisy Rani</v>
      </c>
      <c r="E844" s="451"/>
    </row>
    <row r="845" spans="1:5" ht="27.95" customHeight="1">
      <c r="A845" s="607" t="s">
        <v>569</v>
      </c>
      <c r="B845" s="608"/>
      <c r="C845" s="181"/>
      <c r="D845" s="607" t="s">
        <v>104</v>
      </c>
      <c r="E845" s="608"/>
    </row>
    <row r="846" spans="1:5" ht="27.95" customHeight="1">
      <c r="A846" s="601" t="s">
        <v>97</v>
      </c>
      <c r="B846" s="602"/>
      <c r="C846" s="181"/>
      <c r="D846" s="601" t="s">
        <v>97</v>
      </c>
      <c r="E846" s="602"/>
    </row>
    <row r="847" spans="1:5" ht="27.95" customHeight="1">
      <c r="A847" s="603">
        <f>A4</f>
        <v>43800</v>
      </c>
      <c r="B847" s="602"/>
      <c r="C847" s="181"/>
      <c r="D847" s="603">
        <f>A4</f>
        <v>43800</v>
      </c>
      <c r="E847" s="602"/>
    </row>
    <row r="848" spans="1:5" ht="27.95" customHeight="1">
      <c r="A848" s="605">
        <v>13</v>
      </c>
      <c r="B848" s="606"/>
      <c r="C848" s="181"/>
      <c r="D848" s="605">
        <v>13</v>
      </c>
      <c r="E848" s="606"/>
    </row>
    <row r="849" spans="1:5" ht="35.1" customHeight="1">
      <c r="A849" s="183" t="s">
        <v>94</v>
      </c>
      <c r="B849" s="184" t="str">
        <f>salary!$D$73</f>
        <v>08.03.2019</v>
      </c>
      <c r="C849" s="181"/>
      <c r="D849" s="183" t="s">
        <v>94</v>
      </c>
      <c r="E849" s="184" t="str">
        <f>salary!$D$74</f>
        <v>08.03.2019</v>
      </c>
    </row>
    <row r="850" spans="1:5" ht="35.1" customHeight="1">
      <c r="A850" s="183" t="s">
        <v>2</v>
      </c>
      <c r="B850" s="184" t="str">
        <f>salary!$E$73</f>
        <v>1st JAN</v>
      </c>
      <c r="C850" s="181"/>
      <c r="D850" s="183" t="s">
        <v>2</v>
      </c>
      <c r="E850" s="184" t="str">
        <f>salary!$E$74</f>
        <v>1st JAN</v>
      </c>
    </row>
    <row r="851" spans="1:5" ht="35.1" customHeight="1">
      <c r="A851" s="185" t="s">
        <v>163</v>
      </c>
      <c r="B851" s="184" t="str">
        <f>salary!$F$73</f>
        <v>15600- 39100/ 10</v>
      </c>
      <c r="C851" s="181"/>
      <c r="D851" s="185" t="s">
        <v>163</v>
      </c>
      <c r="E851" s="184" t="str">
        <f>salary!$F$74</f>
        <v>15600- 39100/ 10</v>
      </c>
    </row>
    <row r="852" spans="1:5" ht="35.1" customHeight="1">
      <c r="A852" s="186" t="s">
        <v>164</v>
      </c>
      <c r="B852" s="184">
        <f>salary!$G$73</f>
        <v>51700</v>
      </c>
      <c r="C852" s="181"/>
      <c r="D852" s="186" t="s">
        <v>164</v>
      </c>
      <c r="E852" s="184">
        <f>salary!$G$74</f>
        <v>51700</v>
      </c>
    </row>
    <row r="853" spans="1:5" ht="35.1" customHeight="1">
      <c r="A853" s="187" t="s">
        <v>161</v>
      </c>
      <c r="B853" s="184">
        <f>salary!$H$73</f>
        <v>6000</v>
      </c>
      <c r="C853" s="181"/>
      <c r="D853" s="187" t="s">
        <v>161</v>
      </c>
      <c r="E853" s="184">
        <f>salary!$H$74</f>
        <v>6000</v>
      </c>
    </row>
    <row r="854" spans="1:5" ht="35.1" customHeight="1">
      <c r="A854" s="188" t="s">
        <v>26</v>
      </c>
      <c r="B854" s="184">
        <f>salary!$I$73</f>
        <v>57700</v>
      </c>
      <c r="C854" s="181"/>
      <c r="D854" s="188" t="s">
        <v>26</v>
      </c>
      <c r="E854" s="184">
        <f>salary!$I$74</f>
        <v>57700</v>
      </c>
    </row>
    <row r="855" spans="1:5" ht="35.1" customHeight="1">
      <c r="A855" s="183" t="s">
        <v>166</v>
      </c>
      <c r="B855" s="184">
        <f>salary!$J$73</f>
        <v>9809</v>
      </c>
      <c r="C855" s="181"/>
      <c r="D855" s="183" t="s">
        <v>166</v>
      </c>
      <c r="E855" s="184">
        <f>salary!$J$74</f>
        <v>9809</v>
      </c>
    </row>
    <row r="856" spans="1:5" ht="35.1" customHeight="1">
      <c r="A856" s="189" t="s">
        <v>5</v>
      </c>
      <c r="B856" s="184">
        <f>salary!$L$73</f>
        <v>3150</v>
      </c>
      <c r="C856" s="181"/>
      <c r="D856" s="189" t="s">
        <v>5</v>
      </c>
      <c r="E856" s="184">
        <f>salary!$L$74</f>
        <v>0</v>
      </c>
    </row>
    <row r="857" spans="1:5" ht="35.1" customHeight="1">
      <c r="A857" s="189" t="s">
        <v>162</v>
      </c>
      <c r="B857" s="184">
        <f>salary!$M$73</f>
        <v>200</v>
      </c>
      <c r="C857" s="181"/>
      <c r="D857" s="189" t="s">
        <v>162</v>
      </c>
      <c r="E857" s="184">
        <f>salary!$M$74</f>
        <v>200</v>
      </c>
    </row>
    <row r="858" spans="1:5" ht="35.1" customHeight="1">
      <c r="A858" s="183" t="s">
        <v>6</v>
      </c>
      <c r="B858" s="184">
        <f>salary!$N$73</f>
        <v>70859</v>
      </c>
      <c r="C858" s="181"/>
      <c r="D858" s="183" t="s">
        <v>6</v>
      </c>
      <c r="E858" s="184">
        <f>salary!$N$74</f>
        <v>67709</v>
      </c>
    </row>
    <row r="859" spans="1:5" ht="35.1" customHeight="1">
      <c r="A859" s="189" t="s">
        <v>560</v>
      </c>
      <c r="B859" s="184">
        <f>salary!$O$73</f>
        <v>67509</v>
      </c>
      <c r="C859" s="181"/>
      <c r="D859" s="189" t="s">
        <v>560</v>
      </c>
      <c r="E859" s="184">
        <f>salary!$O$74</f>
        <v>67509</v>
      </c>
    </row>
    <row r="860" spans="1:5" ht="35.1" customHeight="1">
      <c r="A860" s="190" t="s">
        <v>8</v>
      </c>
      <c r="B860" s="184">
        <f>salary!$P$73</f>
        <v>3000</v>
      </c>
      <c r="C860" s="181"/>
      <c r="D860" s="190" t="s">
        <v>8</v>
      </c>
      <c r="E860" s="184">
        <f>salary!$P$74</f>
        <v>3000</v>
      </c>
    </row>
    <row r="861" spans="1:5" ht="35.1" customHeight="1">
      <c r="A861" s="198" t="s">
        <v>533</v>
      </c>
      <c r="B861" s="184">
        <f>salary!$Q$73</f>
        <v>6751</v>
      </c>
      <c r="C861" s="181"/>
      <c r="D861" s="198" t="s">
        <v>533</v>
      </c>
      <c r="E861" s="184">
        <f>salary!$Q$74</f>
        <v>6751</v>
      </c>
    </row>
    <row r="862" spans="1:5" ht="35.1" customHeight="1">
      <c r="A862" s="183" t="s">
        <v>580</v>
      </c>
      <c r="B862" s="184">
        <f>salary!$R$73</f>
        <v>0</v>
      </c>
      <c r="C862" s="181"/>
      <c r="D862" s="183" t="s">
        <v>580</v>
      </c>
      <c r="E862" s="184">
        <f>salary!$R$74</f>
        <v>0</v>
      </c>
    </row>
    <row r="863" spans="1:5" ht="35.1" customHeight="1">
      <c r="A863" s="183" t="s">
        <v>7</v>
      </c>
      <c r="B863" s="184">
        <f>salary!$S$73</f>
        <v>0</v>
      </c>
      <c r="C863" s="181"/>
      <c r="D863" s="183" t="s">
        <v>7</v>
      </c>
      <c r="E863" s="184">
        <f>salary!$S$74</f>
        <v>0</v>
      </c>
    </row>
    <row r="864" spans="1:5" ht="35.1" customHeight="1">
      <c r="A864" s="186" t="s">
        <v>12</v>
      </c>
      <c r="B864" s="184">
        <f>salary!$T$73</f>
        <v>0</v>
      </c>
      <c r="C864" s="181"/>
      <c r="D864" s="186" t="s">
        <v>12</v>
      </c>
      <c r="E864" s="184">
        <f>salary!$T$74</f>
        <v>0</v>
      </c>
    </row>
    <row r="865" spans="1:5" ht="35.1" customHeight="1">
      <c r="A865" s="191" t="s">
        <v>13</v>
      </c>
      <c r="B865" s="184">
        <f>salary!$U$73</f>
        <v>9751</v>
      </c>
      <c r="C865" s="181"/>
      <c r="D865" s="191" t="s">
        <v>13</v>
      </c>
      <c r="E865" s="184">
        <f>salary!$U$74</f>
        <v>9751</v>
      </c>
    </row>
    <row r="866" spans="1:5" ht="35.1" customHeight="1">
      <c r="A866" s="192" t="s">
        <v>14</v>
      </c>
      <c r="B866" s="184">
        <f>salary!$V$73</f>
        <v>61108</v>
      </c>
      <c r="C866" s="181"/>
      <c r="D866" s="192" t="s">
        <v>14</v>
      </c>
      <c r="E866" s="184">
        <f>salary!$V$74</f>
        <v>57958</v>
      </c>
    </row>
    <row r="867" spans="1:5" ht="35.1" customHeight="1">
      <c r="A867" s="192" t="s">
        <v>590</v>
      </c>
      <c r="B867" s="184">
        <f>salary!$W$73</f>
        <v>9451</v>
      </c>
      <c r="C867" s="181"/>
      <c r="D867" s="192" t="s">
        <v>590</v>
      </c>
      <c r="E867" s="184">
        <f>salary!$W$74</f>
        <v>9451</v>
      </c>
    </row>
    <row r="868" spans="1:5" ht="35.1" customHeight="1">
      <c r="A868" s="181" t="s">
        <v>82</v>
      </c>
      <c r="B868" s="194"/>
      <c r="C868" s="181"/>
      <c r="D868" s="181" t="s">
        <v>82</v>
      </c>
      <c r="E868" s="194"/>
    </row>
    <row r="869" spans="1:5" ht="35.1" customHeight="1">
      <c r="A869" s="181" t="s">
        <v>83</v>
      </c>
      <c r="B869" s="194"/>
      <c r="C869" s="181"/>
      <c r="D869" s="181" t="s">
        <v>83</v>
      </c>
      <c r="E869" s="194"/>
    </row>
    <row r="870" spans="1:5" ht="35.1" customHeight="1">
      <c r="A870" s="181" t="s">
        <v>84</v>
      </c>
      <c r="B870" s="194"/>
      <c r="C870" s="181"/>
      <c r="D870" s="181" t="s">
        <v>84</v>
      </c>
      <c r="E870" s="194"/>
    </row>
    <row r="871" spans="1:5" ht="27.95" customHeight="1">
      <c r="A871" s="450" t="str">
        <f>salary!$B$75</f>
        <v>Dr. Babita Srivastava</v>
      </c>
      <c r="B871" s="451"/>
      <c r="C871" s="181"/>
      <c r="D871" s="450" t="str">
        <f>salary!$B$76</f>
        <v>Dr. Ajendra Pratap Singh</v>
      </c>
      <c r="E871" s="451"/>
    </row>
    <row r="872" spans="1:5" ht="27.95" customHeight="1">
      <c r="A872" s="607" t="s">
        <v>591</v>
      </c>
      <c r="B872" s="608"/>
      <c r="C872" s="181"/>
      <c r="D872" s="607" t="s">
        <v>569</v>
      </c>
      <c r="E872" s="608"/>
    </row>
    <row r="873" spans="1:5" ht="27.95" customHeight="1">
      <c r="A873" s="601" t="s">
        <v>97</v>
      </c>
      <c r="B873" s="602"/>
      <c r="C873" s="181"/>
      <c r="D873" s="601" t="s">
        <v>97</v>
      </c>
      <c r="E873" s="602"/>
    </row>
    <row r="874" spans="1:5" ht="27.95" customHeight="1">
      <c r="A874" s="603">
        <f>A4</f>
        <v>43800</v>
      </c>
      <c r="B874" s="602"/>
      <c r="C874" s="181"/>
      <c r="D874" s="603">
        <f>A4</f>
        <v>43800</v>
      </c>
      <c r="E874" s="602"/>
    </row>
    <row r="875" spans="1:5" ht="27.95" customHeight="1">
      <c r="A875" s="605">
        <v>13</v>
      </c>
      <c r="B875" s="606"/>
      <c r="C875" s="181"/>
      <c r="D875" s="605">
        <v>13</v>
      </c>
      <c r="E875" s="606"/>
    </row>
    <row r="876" spans="1:5" ht="35.1" customHeight="1">
      <c r="A876" s="183" t="s">
        <v>94</v>
      </c>
      <c r="B876" s="184" t="str">
        <f>salary!$D$75</f>
        <v>08.03.2019</v>
      </c>
      <c r="C876" s="181"/>
      <c r="D876" s="183" t="s">
        <v>94</v>
      </c>
      <c r="E876" s="184" t="str">
        <f>salary!$D$76</f>
        <v>08.03.2019</v>
      </c>
    </row>
    <row r="877" spans="1:5" ht="35.1" customHeight="1">
      <c r="A877" s="183" t="s">
        <v>2</v>
      </c>
      <c r="B877" s="184" t="str">
        <f>salary!$E$75</f>
        <v>1st JAN</v>
      </c>
      <c r="C877" s="181"/>
      <c r="D877" s="183" t="s">
        <v>2</v>
      </c>
      <c r="E877" s="184" t="str">
        <f>salary!$E$76</f>
        <v>1st JAN</v>
      </c>
    </row>
    <row r="878" spans="1:5" ht="35.1" customHeight="1">
      <c r="A878" s="185" t="s">
        <v>163</v>
      </c>
      <c r="B878" s="184" t="str">
        <f>salary!$F$75</f>
        <v>15600- 39100/ 10</v>
      </c>
      <c r="C878" s="181"/>
      <c r="D878" s="185" t="s">
        <v>163</v>
      </c>
      <c r="E878" s="184" t="str">
        <f>salary!$F$76</f>
        <v>15600- 39100/ 10</v>
      </c>
    </row>
    <row r="879" spans="1:5" ht="35.1" customHeight="1">
      <c r="A879" s="186" t="s">
        <v>164</v>
      </c>
      <c r="B879" s="184">
        <f>salary!$G$75</f>
        <v>51700</v>
      </c>
      <c r="C879" s="181"/>
      <c r="D879" s="186" t="s">
        <v>164</v>
      </c>
      <c r="E879" s="184">
        <f>salary!$G$76</f>
        <v>51700</v>
      </c>
    </row>
    <row r="880" spans="1:5" ht="35.1" customHeight="1">
      <c r="A880" s="187" t="s">
        <v>161</v>
      </c>
      <c r="B880" s="184">
        <f>salary!$H$75</f>
        <v>6000</v>
      </c>
      <c r="C880" s="181"/>
      <c r="D880" s="187" t="s">
        <v>161</v>
      </c>
      <c r="E880" s="184">
        <f>salary!$H$76</f>
        <v>6000</v>
      </c>
    </row>
    <row r="881" spans="1:5" ht="35.1" customHeight="1">
      <c r="A881" s="188" t="s">
        <v>26</v>
      </c>
      <c r="B881" s="184">
        <f>salary!$I$75</f>
        <v>57700</v>
      </c>
      <c r="C881" s="181"/>
      <c r="D881" s="188" t="s">
        <v>26</v>
      </c>
      <c r="E881" s="184">
        <f>salary!$I$76</f>
        <v>57700</v>
      </c>
    </row>
    <row r="882" spans="1:5" ht="35.1" customHeight="1">
      <c r="A882" s="183" t="s">
        <v>166</v>
      </c>
      <c r="B882" s="184">
        <f>salary!$J$75</f>
        <v>9809</v>
      </c>
      <c r="C882" s="181"/>
      <c r="D882" s="183" t="s">
        <v>166</v>
      </c>
      <c r="E882" s="184">
        <f>salary!$J$76</f>
        <v>9809</v>
      </c>
    </row>
    <row r="883" spans="1:5" ht="35.1" customHeight="1">
      <c r="A883" s="189" t="s">
        <v>5</v>
      </c>
      <c r="B883" s="184">
        <f>salary!$L$75</f>
        <v>3150</v>
      </c>
      <c r="C883" s="181"/>
      <c r="D883" s="189" t="s">
        <v>5</v>
      </c>
      <c r="E883" s="184">
        <f>salary!$L$76</f>
        <v>3150</v>
      </c>
    </row>
    <row r="884" spans="1:5" ht="35.1" customHeight="1">
      <c r="A884" s="189" t="s">
        <v>162</v>
      </c>
      <c r="B884" s="184">
        <f>salary!$M$75</f>
        <v>200</v>
      </c>
      <c r="C884" s="181"/>
      <c r="D884" s="189" t="s">
        <v>162</v>
      </c>
      <c r="E884" s="184">
        <f>salary!$M$76</f>
        <v>200</v>
      </c>
    </row>
    <row r="885" spans="1:5" ht="35.1" customHeight="1">
      <c r="A885" s="183" t="s">
        <v>6</v>
      </c>
      <c r="B885" s="184">
        <f>salary!$N$75</f>
        <v>70859</v>
      </c>
      <c r="C885" s="181"/>
      <c r="D885" s="183" t="s">
        <v>6</v>
      </c>
      <c r="E885" s="184">
        <f>salary!$N$76</f>
        <v>70859</v>
      </c>
    </row>
    <row r="886" spans="1:5" ht="35.1" customHeight="1">
      <c r="A886" s="189" t="s">
        <v>560</v>
      </c>
      <c r="B886" s="184">
        <f>salary!$O$75</f>
        <v>67509</v>
      </c>
      <c r="C886" s="181"/>
      <c r="D886" s="189" t="s">
        <v>560</v>
      </c>
      <c r="E886" s="184">
        <f>salary!$O$76</f>
        <v>67509</v>
      </c>
    </row>
    <row r="887" spans="1:5" ht="35.1" customHeight="1">
      <c r="A887" s="190" t="s">
        <v>8</v>
      </c>
      <c r="B887" s="184">
        <f>salary!$P$75</f>
        <v>1000</v>
      </c>
      <c r="C887" s="181"/>
      <c r="D887" s="190" t="s">
        <v>8</v>
      </c>
      <c r="E887" s="184">
        <f>salary!$P$76</f>
        <v>3000</v>
      </c>
    </row>
    <row r="888" spans="1:5" ht="35.1" customHeight="1">
      <c r="A888" s="198" t="s">
        <v>533</v>
      </c>
      <c r="B888" s="184">
        <f>salary!$Q$75</f>
        <v>6751</v>
      </c>
      <c r="C888" s="181"/>
      <c r="D888" s="198" t="s">
        <v>533</v>
      </c>
      <c r="E888" s="184">
        <f>salary!$Q$76</f>
        <v>6751</v>
      </c>
    </row>
    <row r="889" spans="1:5" ht="35.1" customHeight="1">
      <c r="A889" s="183" t="s">
        <v>580</v>
      </c>
      <c r="B889" s="184">
        <f>salary!$R$75</f>
        <v>0</v>
      </c>
      <c r="C889" s="181"/>
      <c r="D889" s="183" t="s">
        <v>580</v>
      </c>
      <c r="E889" s="184">
        <f>salary!$R$76</f>
        <v>0</v>
      </c>
    </row>
    <row r="890" spans="1:5" ht="35.1" customHeight="1">
      <c r="A890" s="183" t="s">
        <v>7</v>
      </c>
      <c r="B890" s="184">
        <f>salary!$S$75</f>
        <v>0</v>
      </c>
      <c r="C890" s="181"/>
      <c r="D890" s="183" t="s">
        <v>7</v>
      </c>
      <c r="E890" s="184">
        <f>salary!$S$76</f>
        <v>0</v>
      </c>
    </row>
    <row r="891" spans="1:5" ht="35.1" customHeight="1">
      <c r="A891" s="186" t="s">
        <v>12</v>
      </c>
      <c r="B891" s="184">
        <f>salary!$T$75</f>
        <v>0</v>
      </c>
      <c r="C891" s="181"/>
      <c r="D891" s="186" t="s">
        <v>12</v>
      </c>
      <c r="E891" s="184">
        <f>salary!$T$76</f>
        <v>0</v>
      </c>
    </row>
    <row r="892" spans="1:5" ht="35.1" customHeight="1">
      <c r="A892" s="191" t="s">
        <v>13</v>
      </c>
      <c r="B892" s="184">
        <f>salary!$U$75</f>
        <v>7751</v>
      </c>
      <c r="C892" s="181"/>
      <c r="D892" s="191" t="s">
        <v>13</v>
      </c>
      <c r="E892" s="184">
        <f>salary!$U$76</f>
        <v>9751</v>
      </c>
    </row>
    <row r="893" spans="1:5" ht="35.1" customHeight="1">
      <c r="A893" s="192" t="s">
        <v>14</v>
      </c>
      <c r="B893" s="184">
        <f>salary!$V$75</f>
        <v>63108</v>
      </c>
      <c r="C893" s="181"/>
      <c r="D893" s="192" t="s">
        <v>14</v>
      </c>
      <c r="E893" s="184">
        <f>salary!$V$76</f>
        <v>61108</v>
      </c>
    </row>
    <row r="894" spans="1:5" ht="35.1" customHeight="1">
      <c r="A894" s="192" t="s">
        <v>590</v>
      </c>
      <c r="B894" s="184">
        <f>salary!$W$75</f>
        <v>9451</v>
      </c>
      <c r="C894" s="181"/>
      <c r="D894" s="192" t="s">
        <v>590</v>
      </c>
      <c r="E894" s="184">
        <f>salary!$W$76</f>
        <v>9451</v>
      </c>
    </row>
    <row r="895" spans="1:5" ht="35.1" customHeight="1">
      <c r="A895" s="225"/>
      <c r="B895" s="226"/>
      <c r="C895" s="181"/>
      <c r="D895" s="225"/>
      <c r="E895" s="226"/>
    </row>
    <row r="896" spans="1:5" ht="35.1" customHeight="1">
      <c r="A896" s="181" t="s">
        <v>82</v>
      </c>
      <c r="B896" s="194"/>
      <c r="C896" s="181"/>
      <c r="D896" s="181" t="s">
        <v>82</v>
      </c>
      <c r="E896" s="194"/>
    </row>
    <row r="897" spans="1:5" ht="35.1" customHeight="1">
      <c r="A897" s="181" t="s">
        <v>83</v>
      </c>
      <c r="B897" s="194"/>
      <c r="C897" s="181"/>
      <c r="D897" s="181" t="s">
        <v>83</v>
      </c>
      <c r="E897" s="194"/>
    </row>
    <row r="898" spans="1:5" ht="35.1" customHeight="1">
      <c r="A898" s="181" t="s">
        <v>84</v>
      </c>
      <c r="B898" s="194"/>
      <c r="C898" s="181"/>
      <c r="D898" s="181" t="s">
        <v>84</v>
      </c>
      <c r="E898" s="194"/>
    </row>
    <row r="899" spans="1:5" ht="35.1" customHeight="1">
      <c r="A899" s="181"/>
      <c r="B899" s="194"/>
      <c r="C899" s="181"/>
      <c r="D899" s="181"/>
      <c r="E899" s="194"/>
    </row>
    <row r="900" spans="1:5" ht="35.1" customHeight="1">
      <c r="A900" s="181"/>
      <c r="B900" s="194"/>
      <c r="C900" s="181"/>
      <c r="D900" s="181"/>
      <c r="E900" s="194"/>
    </row>
    <row r="901" spans="1:5" ht="35.1" customHeight="1">
      <c r="A901" s="181"/>
      <c r="B901" s="194"/>
      <c r="C901" s="181"/>
      <c r="D901" s="181"/>
      <c r="E901" s="194"/>
    </row>
    <row r="902" spans="1:5" ht="35.1" customHeight="1">
      <c r="A902" s="181"/>
      <c r="B902" s="194"/>
      <c r="C902" s="181"/>
      <c r="D902" s="181"/>
      <c r="E902" s="194"/>
    </row>
    <row r="903" spans="1:5" ht="27.95" customHeight="1">
      <c r="A903" s="450" t="str">
        <f>salary!$B$77</f>
        <v>Dr. Vinay Kumar Singh</v>
      </c>
      <c r="B903" s="451"/>
      <c r="C903" s="181"/>
      <c r="D903" s="450" t="str">
        <f>salary!$B$78</f>
        <v>Dr. Abhay Singh</v>
      </c>
      <c r="E903" s="451"/>
    </row>
    <row r="904" spans="1:5" ht="27.95" customHeight="1">
      <c r="A904" s="607" t="s">
        <v>592</v>
      </c>
      <c r="B904" s="608"/>
      <c r="C904" s="181"/>
      <c r="D904" s="607" t="s">
        <v>587</v>
      </c>
      <c r="E904" s="608"/>
    </row>
    <row r="905" spans="1:5" ht="27.95" customHeight="1">
      <c r="A905" s="601" t="s">
        <v>97</v>
      </c>
      <c r="B905" s="602"/>
      <c r="C905" s="181"/>
      <c r="D905" s="601" t="s">
        <v>97</v>
      </c>
      <c r="E905" s="602"/>
    </row>
    <row r="906" spans="1:5" ht="27.95" customHeight="1">
      <c r="A906" s="603">
        <f>A4</f>
        <v>43800</v>
      </c>
      <c r="B906" s="602"/>
      <c r="C906" s="181"/>
      <c r="D906" s="603">
        <f>A4</f>
        <v>43800</v>
      </c>
      <c r="E906" s="602"/>
    </row>
    <row r="907" spans="1:5" ht="27.95" customHeight="1">
      <c r="A907" s="605">
        <v>13</v>
      </c>
      <c r="B907" s="606"/>
      <c r="C907" s="181"/>
      <c r="D907" s="605">
        <v>13</v>
      </c>
      <c r="E907" s="606"/>
    </row>
    <row r="908" spans="1:5" ht="35.1" customHeight="1">
      <c r="A908" s="183" t="s">
        <v>94</v>
      </c>
      <c r="B908" s="184" t="str">
        <f>salary!$D$77</f>
        <v>08.03.2019</v>
      </c>
      <c r="C908" s="181"/>
      <c r="D908" s="183" t="s">
        <v>94</v>
      </c>
      <c r="E908" s="184" t="str">
        <f>salary!$D$78</f>
        <v>08.03.2019</v>
      </c>
    </row>
    <row r="909" spans="1:5" ht="35.1" customHeight="1">
      <c r="A909" s="183" t="s">
        <v>2</v>
      </c>
      <c r="B909" s="184" t="str">
        <f>salary!$E$77</f>
        <v>1st JAN</v>
      </c>
      <c r="C909" s="181"/>
      <c r="D909" s="183" t="s">
        <v>2</v>
      </c>
      <c r="E909" s="184" t="str">
        <f>salary!$E$78</f>
        <v>1st JAN</v>
      </c>
    </row>
    <row r="910" spans="1:5" ht="35.1" customHeight="1">
      <c r="A910" s="185" t="s">
        <v>163</v>
      </c>
      <c r="B910" s="184" t="str">
        <f>salary!$F$77</f>
        <v>15600- 39100/ 10</v>
      </c>
      <c r="C910" s="181"/>
      <c r="D910" s="185" t="s">
        <v>163</v>
      </c>
      <c r="E910" s="184" t="str">
        <f>salary!$F$78</f>
        <v>15600- 39100/ 10</v>
      </c>
    </row>
    <row r="911" spans="1:5" ht="35.1" customHeight="1">
      <c r="A911" s="186" t="s">
        <v>164</v>
      </c>
      <c r="B911" s="184">
        <f>salary!$G$77</f>
        <v>51700</v>
      </c>
      <c r="C911" s="181"/>
      <c r="D911" s="186" t="s">
        <v>164</v>
      </c>
      <c r="E911" s="184">
        <f>salary!$G$78</f>
        <v>51700</v>
      </c>
    </row>
    <row r="912" spans="1:5" ht="35.1" customHeight="1">
      <c r="A912" s="187" t="s">
        <v>161</v>
      </c>
      <c r="B912" s="184">
        <f>salary!$H$77</f>
        <v>6000</v>
      </c>
      <c r="C912" s="181"/>
      <c r="D912" s="187" t="s">
        <v>161</v>
      </c>
      <c r="E912" s="184">
        <f>salary!$H$78</f>
        <v>6000</v>
      </c>
    </row>
    <row r="913" spans="1:5" ht="35.1" customHeight="1">
      <c r="A913" s="188" t="s">
        <v>26</v>
      </c>
      <c r="B913" s="184">
        <f>salary!$I$77</f>
        <v>57700</v>
      </c>
      <c r="C913" s="181"/>
      <c r="D913" s="188" t="s">
        <v>26</v>
      </c>
      <c r="E913" s="184">
        <f>salary!$I$78</f>
        <v>57700</v>
      </c>
    </row>
    <row r="914" spans="1:5" ht="35.1" customHeight="1">
      <c r="A914" s="183" t="s">
        <v>166</v>
      </c>
      <c r="B914" s="184">
        <f>salary!$J$77</f>
        <v>9809</v>
      </c>
      <c r="C914" s="181"/>
      <c r="D914" s="183" t="s">
        <v>166</v>
      </c>
      <c r="E914" s="184">
        <f>salary!$J$78</f>
        <v>9809</v>
      </c>
    </row>
    <row r="915" spans="1:5" ht="35.1" customHeight="1">
      <c r="A915" s="189" t="s">
        <v>5</v>
      </c>
      <c r="B915" s="184">
        <f>salary!$L$77</f>
        <v>3150</v>
      </c>
      <c r="C915" s="181"/>
      <c r="D915" s="189" t="s">
        <v>5</v>
      </c>
      <c r="E915" s="184">
        <f>salary!$L$78</f>
        <v>3150</v>
      </c>
    </row>
    <row r="916" spans="1:5" ht="35.1" customHeight="1">
      <c r="A916" s="189" t="s">
        <v>162</v>
      </c>
      <c r="B916" s="184">
        <f>salary!$M$77</f>
        <v>200</v>
      </c>
      <c r="C916" s="181"/>
      <c r="D916" s="189" t="s">
        <v>162</v>
      </c>
      <c r="E916" s="184">
        <f>salary!$M$78</f>
        <v>200</v>
      </c>
    </row>
    <row r="917" spans="1:5" ht="35.1" customHeight="1">
      <c r="A917" s="183" t="s">
        <v>6</v>
      </c>
      <c r="B917" s="184">
        <f>salary!$N$77</f>
        <v>70859</v>
      </c>
      <c r="C917" s="181"/>
      <c r="D917" s="183" t="s">
        <v>6</v>
      </c>
      <c r="E917" s="184">
        <f>salary!$N$78</f>
        <v>70859</v>
      </c>
    </row>
    <row r="918" spans="1:5" ht="35.1" customHeight="1">
      <c r="A918" s="189" t="s">
        <v>560</v>
      </c>
      <c r="B918" s="184">
        <f>salary!$O$77</f>
        <v>67509</v>
      </c>
      <c r="C918" s="181"/>
      <c r="D918" s="189" t="s">
        <v>560</v>
      </c>
      <c r="E918" s="184">
        <f>salary!$O$78</f>
        <v>67509</v>
      </c>
    </row>
    <row r="919" spans="1:5" ht="35.1" customHeight="1">
      <c r="A919" s="190" t="s">
        <v>8</v>
      </c>
      <c r="B919" s="184">
        <f>salary!$P$77</f>
        <v>2000</v>
      </c>
      <c r="C919" s="181"/>
      <c r="D919" s="190" t="s">
        <v>8</v>
      </c>
      <c r="E919" s="184">
        <f>salary!$P$78</f>
        <v>3000</v>
      </c>
    </row>
    <row r="920" spans="1:5" ht="35.1" customHeight="1">
      <c r="A920" s="198" t="s">
        <v>533</v>
      </c>
      <c r="B920" s="184">
        <f>salary!$Q$77</f>
        <v>6751</v>
      </c>
      <c r="C920" s="181"/>
      <c r="D920" s="198" t="s">
        <v>533</v>
      </c>
      <c r="E920" s="184">
        <f>salary!$Q$78</f>
        <v>6751</v>
      </c>
    </row>
    <row r="921" spans="1:5" ht="35.1" customHeight="1">
      <c r="A921" s="183" t="s">
        <v>580</v>
      </c>
      <c r="B921" s="184">
        <f>salary!$R$77</f>
        <v>0</v>
      </c>
      <c r="C921" s="181"/>
      <c r="D921" s="183" t="s">
        <v>580</v>
      </c>
      <c r="E921" s="184">
        <f>salary!$R$78</f>
        <v>0</v>
      </c>
    </row>
    <row r="922" spans="1:5" ht="35.1" customHeight="1">
      <c r="A922" s="183" t="s">
        <v>7</v>
      </c>
      <c r="B922" s="184">
        <f>salary!$S$77</f>
        <v>0</v>
      </c>
      <c r="C922" s="181"/>
      <c r="D922" s="183" t="s">
        <v>7</v>
      </c>
      <c r="E922" s="184">
        <f>salary!$S$78</f>
        <v>0</v>
      </c>
    </row>
    <row r="923" spans="1:5" ht="35.1" customHeight="1">
      <c r="A923" s="186" t="s">
        <v>12</v>
      </c>
      <c r="B923" s="184">
        <f>salary!$T$77</f>
        <v>0</v>
      </c>
      <c r="C923" s="181"/>
      <c r="D923" s="186" t="s">
        <v>12</v>
      </c>
      <c r="E923" s="184">
        <f>salary!$T$78</f>
        <v>0</v>
      </c>
    </row>
    <row r="924" spans="1:5" ht="35.1" customHeight="1">
      <c r="A924" s="191" t="s">
        <v>13</v>
      </c>
      <c r="B924" s="184">
        <f>salary!$U$77</f>
        <v>8751</v>
      </c>
      <c r="C924" s="181"/>
      <c r="D924" s="191" t="s">
        <v>13</v>
      </c>
      <c r="E924" s="184">
        <f>salary!$U$78</f>
        <v>9751</v>
      </c>
    </row>
    <row r="925" spans="1:5" ht="35.1" customHeight="1">
      <c r="A925" s="192" t="s">
        <v>14</v>
      </c>
      <c r="B925" s="184">
        <f>salary!$V$77</f>
        <v>62108</v>
      </c>
      <c r="C925" s="181"/>
      <c r="D925" s="192" t="s">
        <v>14</v>
      </c>
      <c r="E925" s="184">
        <f>salary!$V$78</f>
        <v>61108</v>
      </c>
    </row>
    <row r="926" spans="1:5" ht="35.1" customHeight="1">
      <c r="A926" s="192" t="s">
        <v>590</v>
      </c>
      <c r="B926" s="184">
        <f>salary!$W$77</f>
        <v>9451</v>
      </c>
      <c r="C926" s="181"/>
      <c r="D926" s="192" t="s">
        <v>590</v>
      </c>
      <c r="E926" s="184">
        <f>salary!$W$78</f>
        <v>9451</v>
      </c>
    </row>
    <row r="927" spans="1:5" ht="35.1" customHeight="1">
      <c r="A927" s="181" t="s">
        <v>82</v>
      </c>
      <c r="B927" s="194"/>
      <c r="C927" s="181"/>
      <c r="D927" s="181" t="s">
        <v>82</v>
      </c>
      <c r="E927" s="194"/>
    </row>
    <row r="928" spans="1:5" ht="35.1" customHeight="1">
      <c r="A928" s="181" t="s">
        <v>83</v>
      </c>
      <c r="B928" s="194"/>
      <c r="C928" s="181"/>
      <c r="D928" s="181" t="s">
        <v>83</v>
      </c>
      <c r="E928" s="194"/>
    </row>
    <row r="929" spans="1:5" ht="35.1" customHeight="1">
      <c r="A929" s="181" t="s">
        <v>84</v>
      </c>
      <c r="B929" s="194"/>
      <c r="C929" s="181"/>
      <c r="D929" s="181" t="s">
        <v>84</v>
      </c>
      <c r="E929" s="194"/>
    </row>
    <row r="930" spans="1:5" ht="27.95" customHeight="1">
      <c r="A930" s="450" t="str">
        <f>salary!$B$79</f>
        <v>Dr.Pragati Srivastava</v>
      </c>
      <c r="B930" s="451"/>
      <c r="C930" s="181"/>
      <c r="D930" s="450" t="str">
        <f>salary!$B$80</f>
        <v>Dr. Puneet Kumar Gupta</v>
      </c>
      <c r="E930" s="451"/>
    </row>
    <row r="931" spans="1:5" ht="27.95" customHeight="1">
      <c r="A931" s="607" t="s">
        <v>588</v>
      </c>
      <c r="B931" s="608"/>
      <c r="C931" s="181"/>
      <c r="D931" s="607" t="s">
        <v>102</v>
      </c>
      <c r="E931" s="608"/>
    </row>
    <row r="932" spans="1:5" ht="27.95" customHeight="1">
      <c r="A932" s="601" t="s">
        <v>97</v>
      </c>
      <c r="B932" s="602"/>
      <c r="C932" s="181"/>
      <c r="D932" s="601" t="s">
        <v>97</v>
      </c>
      <c r="E932" s="602"/>
    </row>
    <row r="933" spans="1:5" ht="27.95" customHeight="1">
      <c r="A933" s="603">
        <f>A4</f>
        <v>43800</v>
      </c>
      <c r="B933" s="602"/>
      <c r="C933" s="181"/>
      <c r="D933" s="603">
        <f>A4</f>
        <v>43800</v>
      </c>
      <c r="E933" s="602"/>
    </row>
    <row r="934" spans="1:5" ht="27.95" customHeight="1">
      <c r="A934" s="605">
        <v>13</v>
      </c>
      <c r="B934" s="606"/>
      <c r="C934" s="181"/>
      <c r="D934" s="605">
        <v>13</v>
      </c>
      <c r="E934" s="606"/>
    </row>
    <row r="935" spans="1:5" ht="35.1" customHeight="1">
      <c r="A935" s="183" t="s">
        <v>94</v>
      </c>
      <c r="B935" s="184" t="str">
        <f>salary!$D$79</f>
        <v>08.03.2019</v>
      </c>
      <c r="C935" s="181"/>
      <c r="D935" s="183" t="s">
        <v>94</v>
      </c>
      <c r="E935" s="184" t="str">
        <f>salary!$D$80</f>
        <v>25.03.2019</v>
      </c>
    </row>
    <row r="936" spans="1:5" ht="35.1" customHeight="1">
      <c r="A936" s="183" t="s">
        <v>2</v>
      </c>
      <c r="B936" s="184" t="str">
        <f>salary!$E$79</f>
        <v>1st JAN</v>
      </c>
      <c r="C936" s="181"/>
      <c r="D936" s="183" t="s">
        <v>2</v>
      </c>
      <c r="E936" s="184" t="e">
        <f>salary!#REF!</f>
        <v>#REF!</v>
      </c>
    </row>
    <row r="937" spans="1:5" ht="35.1" customHeight="1">
      <c r="A937" s="185" t="s">
        <v>163</v>
      </c>
      <c r="B937" s="184" t="str">
        <f>salary!$F$79</f>
        <v>15600- 39100/ 10</v>
      </c>
      <c r="C937" s="181"/>
      <c r="D937" s="185" t="s">
        <v>163</v>
      </c>
      <c r="E937" s="184" t="str">
        <f>salary!$F$80</f>
        <v>15600- 39100/ 10</v>
      </c>
    </row>
    <row r="938" spans="1:5" ht="35.1" customHeight="1">
      <c r="A938" s="186" t="s">
        <v>164</v>
      </c>
      <c r="B938" s="184">
        <f>salary!$G$79</f>
        <v>51700</v>
      </c>
      <c r="C938" s="181"/>
      <c r="D938" s="186" t="s">
        <v>164</v>
      </c>
      <c r="E938" s="184">
        <f>salary!$G$80</f>
        <v>51700</v>
      </c>
    </row>
    <row r="939" spans="1:5" ht="35.1" customHeight="1">
      <c r="A939" s="187" t="s">
        <v>161</v>
      </c>
      <c r="B939" s="184">
        <f>salary!$H$79</f>
        <v>6000</v>
      </c>
      <c r="C939" s="181"/>
      <c r="D939" s="187" t="s">
        <v>161</v>
      </c>
      <c r="E939" s="184">
        <f>salary!$H$80</f>
        <v>6000</v>
      </c>
    </row>
    <row r="940" spans="1:5" ht="35.1" customHeight="1">
      <c r="A940" s="188" t="s">
        <v>26</v>
      </c>
      <c r="B940" s="184">
        <f>salary!$I$79</f>
        <v>57700</v>
      </c>
      <c r="C940" s="181"/>
      <c r="D940" s="188" t="s">
        <v>26</v>
      </c>
      <c r="E940" s="184">
        <f>salary!$I$80</f>
        <v>57700</v>
      </c>
    </row>
    <row r="941" spans="1:5" ht="35.1" customHeight="1">
      <c r="A941" s="183" t="s">
        <v>166</v>
      </c>
      <c r="B941" s="184">
        <f>salary!$J$79</f>
        <v>9809</v>
      </c>
      <c r="C941" s="181"/>
      <c r="D941" s="183" t="s">
        <v>166</v>
      </c>
      <c r="E941" s="184">
        <f>salary!$J$80</f>
        <v>9809</v>
      </c>
    </row>
    <row r="942" spans="1:5" ht="35.1" customHeight="1">
      <c r="A942" s="189" t="s">
        <v>5</v>
      </c>
      <c r="B942" s="184">
        <f>salary!$L$79</f>
        <v>0</v>
      </c>
      <c r="C942" s="181"/>
      <c r="D942" s="189" t="s">
        <v>5</v>
      </c>
      <c r="E942" s="184">
        <f>salary!$L$80</f>
        <v>3150</v>
      </c>
    </row>
    <row r="943" spans="1:5" ht="35.1" customHeight="1">
      <c r="A943" s="189" t="s">
        <v>162</v>
      </c>
      <c r="B943" s="184">
        <f>salary!$M$79</f>
        <v>200</v>
      </c>
      <c r="C943" s="181"/>
      <c r="D943" s="189" t="s">
        <v>162</v>
      </c>
      <c r="E943" s="184">
        <f>salary!$M$80</f>
        <v>200</v>
      </c>
    </row>
    <row r="944" spans="1:5" ht="35.1" customHeight="1">
      <c r="A944" s="183" t="s">
        <v>6</v>
      </c>
      <c r="B944" s="184">
        <f>salary!$N$79</f>
        <v>67709</v>
      </c>
      <c r="C944" s="181"/>
      <c r="D944" s="183" t="s">
        <v>6</v>
      </c>
      <c r="E944" s="184">
        <f>salary!$N$80</f>
        <v>70859</v>
      </c>
    </row>
    <row r="945" spans="1:5" ht="35.1" customHeight="1">
      <c r="A945" s="189" t="s">
        <v>560</v>
      </c>
      <c r="B945" s="184">
        <f>salary!$O$79</f>
        <v>67509</v>
      </c>
      <c r="C945" s="181"/>
      <c r="D945" s="189" t="s">
        <v>560</v>
      </c>
      <c r="E945" s="184">
        <f>salary!$O$80</f>
        <v>67509</v>
      </c>
    </row>
    <row r="946" spans="1:5" ht="35.1" customHeight="1">
      <c r="A946" s="190" t="s">
        <v>8</v>
      </c>
      <c r="B946" s="184">
        <f>salary!$P$79</f>
        <v>3000</v>
      </c>
      <c r="C946" s="181"/>
      <c r="D946" s="190" t="s">
        <v>8</v>
      </c>
      <c r="E946" s="184">
        <f>salary!$P$80</f>
        <v>3000</v>
      </c>
    </row>
    <row r="947" spans="1:5" ht="35.1" customHeight="1">
      <c r="A947" s="198" t="s">
        <v>533</v>
      </c>
      <c r="B947" s="184">
        <f>salary!$Q$79</f>
        <v>6751</v>
      </c>
      <c r="C947" s="181"/>
      <c r="D947" s="198" t="s">
        <v>533</v>
      </c>
      <c r="E947" s="184">
        <f>salary!$Q$80</f>
        <v>6751</v>
      </c>
    </row>
    <row r="948" spans="1:5" ht="35.1" customHeight="1">
      <c r="A948" s="183" t="s">
        <v>580</v>
      </c>
      <c r="B948" s="184">
        <f>salary!$R$79</f>
        <v>0</v>
      </c>
      <c r="C948" s="181"/>
      <c r="D948" s="183" t="s">
        <v>580</v>
      </c>
      <c r="E948" s="184">
        <f>salary!$R$80</f>
        <v>0</v>
      </c>
    </row>
    <row r="949" spans="1:5" ht="35.1" customHeight="1">
      <c r="A949" s="183" t="s">
        <v>7</v>
      </c>
      <c r="B949" s="184">
        <f>salary!$S$79</f>
        <v>0</v>
      </c>
      <c r="C949" s="181"/>
      <c r="D949" s="183" t="s">
        <v>7</v>
      </c>
      <c r="E949" s="184">
        <f>salary!$S$80</f>
        <v>0</v>
      </c>
    </row>
    <row r="950" spans="1:5" ht="35.1" customHeight="1">
      <c r="A950" s="186" t="s">
        <v>12</v>
      </c>
      <c r="B950" s="184">
        <f>salary!$T$79</f>
        <v>0</v>
      </c>
      <c r="C950" s="181"/>
      <c r="D950" s="186" t="s">
        <v>12</v>
      </c>
      <c r="E950" s="184">
        <f>salary!$T$80</f>
        <v>0</v>
      </c>
    </row>
    <row r="951" spans="1:5" ht="35.1" customHeight="1">
      <c r="A951" s="191" t="s">
        <v>13</v>
      </c>
      <c r="B951" s="184">
        <f>salary!$U$79</f>
        <v>9751</v>
      </c>
      <c r="C951" s="181"/>
      <c r="D951" s="191" t="s">
        <v>13</v>
      </c>
      <c r="E951" s="184">
        <f>salary!$U$80</f>
        <v>9751</v>
      </c>
    </row>
    <row r="952" spans="1:5" ht="35.1" customHeight="1">
      <c r="A952" s="192" t="s">
        <v>14</v>
      </c>
      <c r="B952" s="184">
        <f>salary!$V$79</f>
        <v>57958</v>
      </c>
      <c r="C952" s="181"/>
      <c r="D952" s="192" t="s">
        <v>14</v>
      </c>
      <c r="E952" s="184">
        <f>salary!$V$80</f>
        <v>61108</v>
      </c>
    </row>
    <row r="953" spans="1:5" ht="35.1" customHeight="1">
      <c r="A953" s="192" t="s">
        <v>590</v>
      </c>
      <c r="B953" s="184">
        <f>salary!$W$79</f>
        <v>9451</v>
      </c>
      <c r="C953" s="181"/>
      <c r="D953" s="192" t="s">
        <v>590</v>
      </c>
      <c r="E953" s="184">
        <f>salary!$W$80</f>
        <v>9451</v>
      </c>
    </row>
    <row r="954" spans="1:5" ht="35.1" customHeight="1">
      <c r="A954" s="181" t="s">
        <v>82</v>
      </c>
      <c r="B954" s="194"/>
      <c r="C954" s="181"/>
      <c r="D954" s="181" t="s">
        <v>82</v>
      </c>
      <c r="E954" s="194"/>
    </row>
    <row r="955" spans="1:5" ht="35.1" customHeight="1">
      <c r="A955" s="181" t="s">
        <v>83</v>
      </c>
      <c r="B955" s="194"/>
      <c r="C955" s="181"/>
      <c r="D955" s="181" t="s">
        <v>83</v>
      </c>
      <c r="E955" s="194"/>
    </row>
    <row r="956" spans="1:5" ht="35.1" customHeight="1">
      <c r="A956" s="181" t="s">
        <v>84</v>
      </c>
      <c r="B956" s="194"/>
      <c r="C956" s="181"/>
      <c r="D956" s="181" t="s">
        <v>84</v>
      </c>
      <c r="E956" s="194"/>
    </row>
    <row r="957" spans="1:5" ht="35.1" customHeight="1">
      <c r="A957" s="181"/>
      <c r="B957" s="194"/>
      <c r="C957" s="181"/>
      <c r="D957" s="181"/>
      <c r="E957" s="194"/>
    </row>
    <row r="958" spans="1:5" ht="35.1" customHeight="1">
      <c r="A958" s="181"/>
      <c r="B958" s="194"/>
      <c r="C958" s="181"/>
      <c r="D958" s="181"/>
      <c r="E958" s="194"/>
    </row>
    <row r="959" spans="1:5" ht="27.95" customHeight="1">
      <c r="A959" s="450" t="str">
        <f>salary!$B$81</f>
        <v>Dr. Vibha Mishra</v>
      </c>
      <c r="B959" s="451"/>
      <c r="C959" s="181"/>
      <c r="D959" s="450" t="str">
        <f>salary!$B$82</f>
        <v xml:space="preserve">Shri. Vishnu Sharan </v>
      </c>
      <c r="E959" s="451"/>
    </row>
    <row r="960" spans="1:5" ht="27.95" customHeight="1">
      <c r="A960" s="607" t="s">
        <v>85</v>
      </c>
      <c r="B960" s="608"/>
      <c r="C960" s="181"/>
      <c r="D960" s="607" t="s">
        <v>557</v>
      </c>
      <c r="E960" s="608"/>
    </row>
    <row r="961" spans="1:5" ht="27.95" customHeight="1">
      <c r="A961" s="601" t="s">
        <v>97</v>
      </c>
      <c r="B961" s="602"/>
      <c r="C961" s="181"/>
      <c r="D961" s="601" t="s">
        <v>97</v>
      </c>
      <c r="E961" s="602"/>
    </row>
    <row r="962" spans="1:5" ht="27.95" customHeight="1">
      <c r="A962" s="603">
        <f>A4</f>
        <v>43800</v>
      </c>
      <c r="B962" s="604"/>
      <c r="C962" s="181"/>
      <c r="D962" s="603">
        <f>A4</f>
        <v>43800</v>
      </c>
      <c r="E962" s="602"/>
    </row>
    <row r="963" spans="1:5" ht="27.95" customHeight="1">
      <c r="A963" s="605">
        <v>13</v>
      </c>
      <c r="B963" s="606"/>
      <c r="C963" s="181"/>
      <c r="D963" s="605">
        <v>13</v>
      </c>
      <c r="E963" s="606"/>
    </row>
    <row r="964" spans="1:5" ht="35.1" customHeight="1">
      <c r="A964" s="183" t="s">
        <v>94</v>
      </c>
      <c r="B964" s="184" t="str">
        <f>salary!$D$81</f>
        <v>05.09.2019</v>
      </c>
      <c r="C964" s="181"/>
      <c r="D964" s="183" t="s">
        <v>94</v>
      </c>
      <c r="E964" s="184" t="str">
        <f>salary!$D$82</f>
        <v>05.10.2019</v>
      </c>
    </row>
    <row r="965" spans="1:5" ht="35.1" customHeight="1">
      <c r="A965" s="183" t="s">
        <v>2</v>
      </c>
      <c r="B965" s="184" t="str">
        <f>salary!$E$81</f>
        <v>1st July</v>
      </c>
      <c r="C965" s="181"/>
      <c r="D965" s="183" t="s">
        <v>2</v>
      </c>
      <c r="E965" s="184" t="str">
        <f>salary!$E$82</f>
        <v>1nd July</v>
      </c>
    </row>
    <row r="966" spans="1:5" ht="35.1" customHeight="1">
      <c r="A966" s="185" t="s">
        <v>163</v>
      </c>
      <c r="B966" s="184" t="str">
        <f>salary!$F$81</f>
        <v>15600- 39100/ 10</v>
      </c>
      <c r="C966" s="181"/>
      <c r="D966" s="185" t="s">
        <v>163</v>
      </c>
      <c r="E966" s="184" t="str">
        <f>salary!$F$82</f>
        <v>15600- 39100/ 11</v>
      </c>
    </row>
    <row r="967" spans="1:5" ht="35.1" customHeight="1">
      <c r="A967" s="186" t="s">
        <v>164</v>
      </c>
      <c r="B967" s="184">
        <f>salary!$G$81</f>
        <v>51700</v>
      </c>
      <c r="C967" s="181"/>
      <c r="D967" s="186" t="s">
        <v>164</v>
      </c>
      <c r="E967" s="184">
        <f>salary!$G$82</f>
        <v>51700</v>
      </c>
    </row>
    <row r="968" spans="1:5" ht="35.1" customHeight="1">
      <c r="A968" s="187" t="s">
        <v>161</v>
      </c>
      <c r="B968" s="184">
        <f>salary!$H$81</f>
        <v>6000</v>
      </c>
      <c r="C968" s="181"/>
      <c r="D968" s="187" t="s">
        <v>161</v>
      </c>
      <c r="E968" s="184">
        <f>salary!$H$82</f>
        <v>6000</v>
      </c>
    </row>
    <row r="969" spans="1:5" ht="35.1" customHeight="1">
      <c r="A969" s="188" t="s">
        <v>26</v>
      </c>
      <c r="B969" s="184">
        <f>salary!$I$81</f>
        <v>57700</v>
      </c>
      <c r="C969" s="181"/>
      <c r="D969" s="188" t="s">
        <v>26</v>
      </c>
      <c r="E969" s="184">
        <f>salary!$I$82</f>
        <v>57700</v>
      </c>
    </row>
    <row r="970" spans="1:5" ht="35.1" customHeight="1">
      <c r="A970" s="183" t="s">
        <v>166</v>
      </c>
      <c r="B970" s="184">
        <f>salary!$J$81</f>
        <v>9809</v>
      </c>
      <c r="C970" s="181"/>
      <c r="D970" s="183" t="s">
        <v>166</v>
      </c>
      <c r="E970" s="184">
        <f>salary!$J$82</f>
        <v>9809</v>
      </c>
    </row>
    <row r="971" spans="1:5" ht="35.1" customHeight="1">
      <c r="A971" s="189" t="s">
        <v>5</v>
      </c>
      <c r="B971" s="184">
        <f>salary!$L$81</f>
        <v>3150</v>
      </c>
      <c r="C971" s="181"/>
      <c r="D971" s="189" t="s">
        <v>5</v>
      </c>
      <c r="E971" s="184">
        <f>salary!$L$82</f>
        <v>3150</v>
      </c>
    </row>
    <row r="972" spans="1:5" ht="35.1" customHeight="1">
      <c r="A972" s="189" t="s">
        <v>162</v>
      </c>
      <c r="B972" s="184">
        <f>salary!$M$81</f>
        <v>200</v>
      </c>
      <c r="C972" s="181"/>
      <c r="D972" s="189" t="s">
        <v>162</v>
      </c>
      <c r="E972" s="184">
        <f>salary!$M$82</f>
        <v>200</v>
      </c>
    </row>
    <row r="973" spans="1:5" ht="35.1" customHeight="1">
      <c r="A973" s="183" t="s">
        <v>6</v>
      </c>
      <c r="B973" s="184">
        <f>salary!$N$81</f>
        <v>70859</v>
      </c>
      <c r="C973" s="181"/>
      <c r="D973" s="183" t="s">
        <v>6</v>
      </c>
      <c r="E973" s="184">
        <f>salary!$N$82</f>
        <v>70859</v>
      </c>
    </row>
    <row r="974" spans="1:5" ht="35.1" customHeight="1">
      <c r="A974" s="189" t="s">
        <v>560</v>
      </c>
      <c r="B974" s="184">
        <f>salary!$O$81</f>
        <v>67509</v>
      </c>
      <c r="C974" s="181"/>
      <c r="D974" s="189" t="s">
        <v>560</v>
      </c>
      <c r="E974" s="184">
        <f>salary!$O$82</f>
        <v>67509</v>
      </c>
    </row>
    <row r="975" spans="1:5" ht="35.1" customHeight="1">
      <c r="A975" s="190" t="s">
        <v>8</v>
      </c>
      <c r="B975" s="184">
        <f>salary!$P$81</f>
        <v>2000</v>
      </c>
      <c r="C975" s="181"/>
      <c r="D975" s="190" t="s">
        <v>8</v>
      </c>
      <c r="E975" s="184">
        <f>salary!$P$82</f>
        <v>2000</v>
      </c>
    </row>
    <row r="976" spans="1:5" ht="35.1" customHeight="1">
      <c r="A976" s="198" t="s">
        <v>533</v>
      </c>
      <c r="B976" s="184">
        <f>salary!$Q$81</f>
        <v>6751</v>
      </c>
      <c r="C976" s="181"/>
      <c r="D976" s="198" t="s">
        <v>533</v>
      </c>
      <c r="E976" s="184">
        <f>salary!$Q$82</f>
        <v>6751</v>
      </c>
    </row>
    <row r="977" spans="1:5" ht="35.1" customHeight="1">
      <c r="A977" s="183" t="s">
        <v>580</v>
      </c>
      <c r="B977" s="184">
        <f>salary!$R$81</f>
        <v>0</v>
      </c>
      <c r="C977" s="181"/>
      <c r="D977" s="183" t="s">
        <v>580</v>
      </c>
      <c r="E977" s="184">
        <f>salary!$R$82</f>
        <v>0</v>
      </c>
    </row>
    <row r="978" spans="1:5" ht="35.1" customHeight="1">
      <c r="A978" s="183" t="s">
        <v>7</v>
      </c>
      <c r="B978" s="184">
        <f>salary!$S$81</f>
        <v>0</v>
      </c>
      <c r="C978" s="181"/>
      <c r="D978" s="183" t="s">
        <v>7</v>
      </c>
      <c r="E978" s="184">
        <f>salary!$S$82</f>
        <v>0</v>
      </c>
    </row>
    <row r="979" spans="1:5" ht="35.1" customHeight="1">
      <c r="A979" s="186" t="s">
        <v>12</v>
      </c>
      <c r="B979" s="184">
        <f>salary!$T$81</f>
        <v>0</v>
      </c>
      <c r="C979" s="181"/>
      <c r="D979" s="186" t="s">
        <v>12</v>
      </c>
      <c r="E979" s="184">
        <f>salary!$T$82</f>
        <v>0</v>
      </c>
    </row>
    <row r="980" spans="1:5" ht="35.1" customHeight="1">
      <c r="A980" s="191" t="s">
        <v>13</v>
      </c>
      <c r="B980" s="184">
        <f>salary!$U$81</f>
        <v>8751</v>
      </c>
      <c r="C980" s="181"/>
      <c r="D980" s="191" t="s">
        <v>13</v>
      </c>
      <c r="E980" s="184">
        <f>salary!$U$82</f>
        <v>8751</v>
      </c>
    </row>
    <row r="981" spans="1:5" ht="35.1" customHeight="1">
      <c r="A981" s="192" t="s">
        <v>14</v>
      </c>
      <c r="B981" s="184">
        <f>salary!$V$81</f>
        <v>62108</v>
      </c>
      <c r="C981" s="181"/>
      <c r="D981" s="192" t="s">
        <v>14</v>
      </c>
      <c r="E981" s="184">
        <f>salary!$V$82</f>
        <v>62108</v>
      </c>
    </row>
    <row r="982" spans="1:5" ht="35.1" customHeight="1">
      <c r="A982" s="192" t="s">
        <v>590</v>
      </c>
      <c r="B982" s="184">
        <f>salary!$W$81</f>
        <v>9451</v>
      </c>
      <c r="C982" s="181"/>
      <c r="D982" s="192" t="s">
        <v>590</v>
      </c>
      <c r="E982" s="184">
        <f>salary!$W$82</f>
        <v>9451</v>
      </c>
    </row>
    <row r="983" spans="1:5" ht="35.1" customHeight="1">
      <c r="A983" s="181" t="s">
        <v>82</v>
      </c>
      <c r="B983" s="194"/>
      <c r="C983" s="181"/>
      <c r="D983" s="181" t="s">
        <v>82</v>
      </c>
      <c r="E983" s="194"/>
    </row>
    <row r="984" spans="1:5" ht="35.1" customHeight="1">
      <c r="A984" s="181" t="s">
        <v>83</v>
      </c>
      <c r="B984" s="194"/>
      <c r="C984" s="181"/>
      <c r="D984" s="181" t="s">
        <v>83</v>
      </c>
      <c r="E984" s="194"/>
    </row>
    <row r="985" spans="1:5" ht="35.1" customHeight="1">
      <c r="A985" s="181" t="s">
        <v>84</v>
      </c>
      <c r="B985" s="194"/>
      <c r="C985" s="181"/>
      <c r="D985" s="181" t="s">
        <v>84</v>
      </c>
      <c r="E985" s="194"/>
    </row>
    <row r="986" spans="1:5" ht="35.1" customHeight="1">
      <c r="A986" s="181"/>
      <c r="B986" s="194"/>
      <c r="C986" s="181"/>
      <c r="D986" s="181"/>
      <c r="E986" s="194"/>
    </row>
    <row r="987" spans="1:5" ht="35.1" customHeight="1">
      <c r="A987" s="181"/>
      <c r="B987" s="194"/>
      <c r="C987" s="181"/>
      <c r="D987" s="181"/>
      <c r="E987" s="194"/>
    </row>
    <row r="988" spans="1:5" ht="35.1" customHeight="1">
      <c r="A988" s="181"/>
      <c r="B988" s="194"/>
      <c r="C988" s="181"/>
      <c r="D988" s="181"/>
      <c r="E988" s="194"/>
    </row>
    <row r="989" spans="1:5" ht="35.1" customHeight="1">
      <c r="A989" s="181"/>
      <c r="B989" s="194"/>
      <c r="C989" s="181"/>
      <c r="D989" s="181"/>
      <c r="E989" s="194"/>
    </row>
    <row r="990" spans="1:5" ht="35.1" customHeight="1">
      <c r="A990" s="450" t="str">
        <f>salary!$B$86</f>
        <v>Shri. Garun Kumar Seth</v>
      </c>
      <c r="B990" s="451"/>
      <c r="C990" s="181"/>
      <c r="D990" s="450" t="str">
        <f>salary!$B$87</f>
        <v xml:space="preserve">Dr. Prvesh Kumar </v>
      </c>
      <c r="E990" s="451"/>
    </row>
    <row r="991" spans="1:5" ht="35.1" customHeight="1">
      <c r="A991" s="607" t="s">
        <v>85</v>
      </c>
      <c r="B991" s="608"/>
      <c r="C991" s="181"/>
      <c r="D991" s="607" t="s">
        <v>557</v>
      </c>
      <c r="E991" s="608"/>
    </row>
    <row r="992" spans="1:5" ht="35.1" customHeight="1">
      <c r="A992" s="601" t="s">
        <v>97</v>
      </c>
      <c r="B992" s="602"/>
      <c r="C992" s="181"/>
      <c r="D992" s="601" t="s">
        <v>97</v>
      </c>
      <c r="E992" s="602"/>
    </row>
    <row r="993" spans="1:5" ht="35.1" customHeight="1">
      <c r="A993" s="603">
        <f>A35</f>
        <v>43800</v>
      </c>
      <c r="B993" s="604"/>
      <c r="C993" s="181"/>
      <c r="D993" s="603">
        <f>A35</f>
        <v>43800</v>
      </c>
      <c r="E993" s="602"/>
    </row>
    <row r="994" spans="1:5" ht="35.1" customHeight="1">
      <c r="A994" s="605">
        <v>13</v>
      </c>
      <c r="B994" s="606"/>
      <c r="C994" s="181"/>
      <c r="D994" s="605">
        <v>13</v>
      </c>
      <c r="E994" s="606"/>
    </row>
    <row r="995" spans="1:5" ht="35.1" customHeight="1">
      <c r="A995" s="183" t="s">
        <v>94</v>
      </c>
      <c r="B995" s="184" t="str">
        <f>salary!$D$86</f>
        <v>23.10.2019</v>
      </c>
      <c r="C995" s="181"/>
      <c r="D995" s="183" t="s">
        <v>94</v>
      </c>
      <c r="E995" s="184" t="str">
        <f>salary!$D$87</f>
        <v>21.10.2019</v>
      </c>
    </row>
    <row r="996" spans="1:5" ht="35.1" customHeight="1">
      <c r="A996" s="183" t="s">
        <v>2</v>
      </c>
      <c r="B996" s="184" t="str">
        <f>salary!$E$86</f>
        <v>1nd July</v>
      </c>
      <c r="C996" s="181"/>
      <c r="D996" s="183" t="s">
        <v>2</v>
      </c>
      <c r="E996" s="184" t="str">
        <f>salary!$E$87</f>
        <v>1nd July</v>
      </c>
    </row>
    <row r="997" spans="1:5" ht="35.1" customHeight="1">
      <c r="A997" s="185" t="s">
        <v>163</v>
      </c>
      <c r="B997" s="184" t="str">
        <f>salary!$F$86</f>
        <v>15600- 39100/ 11</v>
      </c>
      <c r="C997" s="181"/>
      <c r="D997" s="185" t="s">
        <v>163</v>
      </c>
      <c r="E997" s="184" t="str">
        <f>salary!$F$87</f>
        <v>15600- 39100/ 11</v>
      </c>
    </row>
    <row r="998" spans="1:5" ht="35.1" customHeight="1">
      <c r="A998" s="186" t="s">
        <v>164</v>
      </c>
      <c r="B998" s="184">
        <f>salary!$G$86</f>
        <v>51700</v>
      </c>
      <c r="C998" s="181"/>
      <c r="D998" s="186" t="s">
        <v>164</v>
      </c>
      <c r="E998" s="184">
        <f>salary!$G$87</f>
        <v>51700</v>
      </c>
    </row>
    <row r="999" spans="1:5" ht="35.1" customHeight="1">
      <c r="A999" s="187" t="s">
        <v>161</v>
      </c>
      <c r="B999" s="184">
        <f>salary!$H$86</f>
        <v>6000</v>
      </c>
      <c r="C999" s="181"/>
      <c r="D999" s="187" t="s">
        <v>161</v>
      </c>
      <c r="E999" s="184">
        <f>salary!$H$87</f>
        <v>6000</v>
      </c>
    </row>
    <row r="1000" spans="1:5" ht="35.1" customHeight="1">
      <c r="A1000" s="188" t="s">
        <v>26</v>
      </c>
      <c r="B1000" s="184">
        <f>salary!$I$86</f>
        <v>57700</v>
      </c>
      <c r="C1000" s="181"/>
      <c r="D1000" s="188" t="s">
        <v>26</v>
      </c>
      <c r="E1000" s="184">
        <f>salary!$I$87</f>
        <v>57700</v>
      </c>
    </row>
    <row r="1001" spans="1:5" ht="35.1" customHeight="1">
      <c r="A1001" s="183" t="s">
        <v>166</v>
      </c>
      <c r="B1001" s="184">
        <f>salary!$J$86</f>
        <v>9809</v>
      </c>
      <c r="C1001" s="181"/>
      <c r="D1001" s="183" t="s">
        <v>166</v>
      </c>
      <c r="E1001" s="184">
        <f>salary!$J$87</f>
        <v>9809</v>
      </c>
    </row>
    <row r="1002" spans="1:5" ht="35.1" customHeight="1">
      <c r="A1002" s="189" t="s">
        <v>5</v>
      </c>
      <c r="B1002" s="184">
        <f>salary!$L$86</f>
        <v>3150</v>
      </c>
      <c r="C1002" s="181"/>
      <c r="D1002" s="189" t="s">
        <v>5</v>
      </c>
      <c r="E1002" s="184">
        <f>salary!$L$87</f>
        <v>3150</v>
      </c>
    </row>
    <row r="1003" spans="1:5" ht="35.1" customHeight="1">
      <c r="A1003" s="189" t="s">
        <v>162</v>
      </c>
      <c r="B1003" s="184">
        <f>salary!$M$86</f>
        <v>200</v>
      </c>
      <c r="C1003" s="181"/>
      <c r="D1003" s="189" t="s">
        <v>162</v>
      </c>
      <c r="E1003" s="184">
        <f>salary!$M$87</f>
        <v>200</v>
      </c>
    </row>
    <row r="1004" spans="1:5" ht="35.1" customHeight="1">
      <c r="A1004" s="183" t="s">
        <v>6</v>
      </c>
      <c r="B1004" s="184">
        <f>salary!$N$86</f>
        <v>70859</v>
      </c>
      <c r="C1004" s="181"/>
      <c r="D1004" s="183" t="s">
        <v>6</v>
      </c>
      <c r="E1004" s="184">
        <f>salary!$N$87</f>
        <v>70859</v>
      </c>
    </row>
    <row r="1005" spans="1:5" ht="35.1" customHeight="1">
      <c r="A1005" s="189" t="s">
        <v>560</v>
      </c>
      <c r="B1005" s="184">
        <f>salary!$O$86</f>
        <v>0</v>
      </c>
      <c r="C1005" s="181"/>
      <c r="D1005" s="189" t="s">
        <v>560</v>
      </c>
      <c r="E1005" s="184">
        <f>salary!$O$87</f>
        <v>0</v>
      </c>
    </row>
    <row r="1006" spans="1:5" ht="35.1" customHeight="1">
      <c r="A1006" s="190" t="s">
        <v>8</v>
      </c>
      <c r="B1006" s="184">
        <f>salary!$P$86</f>
        <v>2000</v>
      </c>
      <c r="C1006" s="181"/>
      <c r="D1006" s="190" t="s">
        <v>8</v>
      </c>
      <c r="E1006" s="184">
        <f>salary!$P$87</f>
        <v>2000</v>
      </c>
    </row>
    <row r="1007" spans="1:5" ht="35.1" customHeight="1">
      <c r="A1007" s="198" t="s">
        <v>533</v>
      </c>
      <c r="B1007" s="184">
        <f>salary!$Q$86</f>
        <v>0</v>
      </c>
      <c r="C1007" s="181"/>
      <c r="D1007" s="198" t="s">
        <v>533</v>
      </c>
      <c r="E1007" s="184">
        <f>salary!$Q$87</f>
        <v>0</v>
      </c>
    </row>
    <row r="1008" spans="1:5" ht="35.1" customHeight="1">
      <c r="A1008" s="183" t="s">
        <v>580</v>
      </c>
      <c r="B1008" s="184">
        <f>salary!$R$86</f>
        <v>0</v>
      </c>
      <c r="C1008" s="181"/>
      <c r="D1008" s="183" t="s">
        <v>580</v>
      </c>
      <c r="E1008" s="184">
        <f>salary!$R$87</f>
        <v>0</v>
      </c>
    </row>
    <row r="1009" spans="1:5" ht="35.1" customHeight="1">
      <c r="A1009" s="183" t="s">
        <v>7</v>
      </c>
      <c r="B1009" s="184">
        <f>salary!$S$86</f>
        <v>0</v>
      </c>
      <c r="C1009" s="181"/>
      <c r="D1009" s="183" t="s">
        <v>7</v>
      </c>
      <c r="E1009" s="184">
        <f>salary!$S$87</f>
        <v>0</v>
      </c>
    </row>
    <row r="1010" spans="1:5" ht="35.1" customHeight="1">
      <c r="A1010" s="186" t="s">
        <v>12</v>
      </c>
      <c r="B1010" s="184">
        <f>salary!$T$86</f>
        <v>0</v>
      </c>
      <c r="C1010" s="181"/>
      <c r="D1010" s="186" t="s">
        <v>12</v>
      </c>
      <c r="E1010" s="184">
        <f>salary!$T$87</f>
        <v>0</v>
      </c>
    </row>
    <row r="1011" spans="1:5" ht="35.1" customHeight="1">
      <c r="A1011" s="191" t="s">
        <v>13</v>
      </c>
      <c r="B1011" s="184">
        <f>salary!$U$86</f>
        <v>2000</v>
      </c>
      <c r="C1011" s="181"/>
      <c r="D1011" s="191" t="s">
        <v>13</v>
      </c>
      <c r="E1011" s="184">
        <f>salary!$U$87</f>
        <v>2000</v>
      </c>
    </row>
    <row r="1012" spans="1:5" ht="35.1" customHeight="1">
      <c r="A1012" s="192" t="s">
        <v>14</v>
      </c>
      <c r="B1012" s="184">
        <f>salary!$V$86</f>
        <v>68859</v>
      </c>
      <c r="C1012" s="181"/>
      <c r="D1012" s="192" t="s">
        <v>14</v>
      </c>
      <c r="E1012" s="184">
        <f>salary!$V$87</f>
        <v>68859</v>
      </c>
    </row>
    <row r="1013" spans="1:5" ht="35.1" customHeight="1">
      <c r="A1013" s="192" t="s">
        <v>590</v>
      </c>
      <c r="B1013" s="184">
        <f>salary!$W$86</f>
        <v>0</v>
      </c>
      <c r="C1013" s="181"/>
      <c r="D1013" s="192" t="s">
        <v>590</v>
      </c>
      <c r="E1013" s="184">
        <f>salary!$W$87</f>
        <v>0</v>
      </c>
    </row>
    <row r="1014" spans="1:5" ht="35.1" customHeight="1">
      <c r="A1014" s="181" t="s">
        <v>82</v>
      </c>
      <c r="B1014" s="194"/>
      <c r="C1014" s="181"/>
      <c r="D1014" s="181" t="s">
        <v>82</v>
      </c>
      <c r="E1014" s="194"/>
    </row>
    <row r="1015" spans="1:5" ht="35.1" customHeight="1">
      <c r="A1015" s="181" t="s">
        <v>83</v>
      </c>
      <c r="B1015" s="194"/>
      <c r="C1015" s="181"/>
      <c r="D1015" s="181" t="s">
        <v>83</v>
      </c>
      <c r="E1015" s="194"/>
    </row>
    <row r="1016" spans="1:5" ht="35.1" customHeight="1">
      <c r="A1016" s="181" t="s">
        <v>84</v>
      </c>
      <c r="B1016" s="194"/>
      <c r="C1016" s="181"/>
      <c r="D1016" s="181" t="s">
        <v>84</v>
      </c>
      <c r="E1016" s="194"/>
    </row>
    <row r="1017" spans="1:5" ht="35.1" customHeight="1">
      <c r="A1017" s="181"/>
      <c r="B1017" s="194"/>
      <c r="C1017" s="181"/>
      <c r="D1017" s="181"/>
      <c r="E1017" s="194"/>
    </row>
    <row r="1018" spans="1:5" ht="35.1" customHeight="1">
      <c r="A1018" s="181"/>
      <c r="B1018" s="194"/>
      <c r="C1018" s="181"/>
      <c r="D1018" s="181"/>
      <c r="E1018" s="194"/>
    </row>
    <row r="1019" spans="1:5" ht="35.1" customHeight="1">
      <c r="A1019" s="181"/>
      <c r="B1019" s="194"/>
      <c r="C1019" s="181"/>
      <c r="D1019" s="181"/>
      <c r="E1019" s="194"/>
    </row>
    <row r="1020" spans="1:5" ht="35.1" customHeight="1">
      <c r="A1020" s="181"/>
      <c r="B1020" s="194"/>
      <c r="C1020" s="181"/>
      <c r="D1020" s="181"/>
      <c r="E1020" s="194"/>
    </row>
    <row r="1021" spans="1:5" ht="35.1" customHeight="1">
      <c r="A1021" s="181"/>
      <c r="B1021" s="194"/>
      <c r="C1021" s="181"/>
      <c r="D1021" s="181"/>
      <c r="E1021" s="194"/>
    </row>
    <row r="1022" spans="1:5" ht="27.95" customHeight="1">
      <c r="A1022" s="450" t="str">
        <f>salary!$B$93</f>
        <v xml:space="preserve">Km. Ekta </v>
      </c>
      <c r="B1022" s="451"/>
      <c r="C1022" s="181"/>
      <c r="D1022" s="450" t="str">
        <f>salary!$B$94</f>
        <v>Smt. Seema</v>
      </c>
      <c r="E1022" s="451"/>
    </row>
    <row r="1023" spans="1:5" ht="27.95" customHeight="1">
      <c r="A1023" s="607" t="s">
        <v>103</v>
      </c>
      <c r="B1023" s="608"/>
      <c r="C1023" s="181"/>
      <c r="D1023" s="609" t="s">
        <v>45</v>
      </c>
      <c r="E1023" s="610"/>
    </row>
    <row r="1024" spans="1:5" ht="27.95" customHeight="1">
      <c r="A1024" s="601" t="s">
        <v>97</v>
      </c>
      <c r="B1024" s="602"/>
      <c r="C1024" s="181"/>
      <c r="D1024" s="601" t="s">
        <v>97</v>
      </c>
      <c r="E1024" s="602"/>
    </row>
    <row r="1025" spans="1:5" ht="27.95" customHeight="1">
      <c r="A1025" s="603">
        <f>A4</f>
        <v>43800</v>
      </c>
      <c r="B1025" s="602"/>
      <c r="C1025" s="181"/>
      <c r="D1025" s="603">
        <f>A4</f>
        <v>43800</v>
      </c>
      <c r="E1025" s="602"/>
    </row>
    <row r="1026" spans="1:5" ht="27.95" customHeight="1">
      <c r="A1026" s="605">
        <v>1</v>
      </c>
      <c r="B1026" s="606"/>
      <c r="C1026" s="181"/>
      <c r="D1026" s="605">
        <v>2</v>
      </c>
      <c r="E1026" s="606"/>
    </row>
    <row r="1027" spans="1:5" ht="35.1" customHeight="1">
      <c r="A1027" s="183" t="s">
        <v>94</v>
      </c>
      <c r="B1027" s="184" t="str">
        <f>salary!$D$93</f>
        <v>16.08.2010</v>
      </c>
      <c r="C1027" s="181"/>
      <c r="D1027" s="183" t="s">
        <v>94</v>
      </c>
      <c r="E1027" s="184" t="str">
        <f>salary!$D$94</f>
        <v>10.08.2006</v>
      </c>
    </row>
    <row r="1028" spans="1:5" ht="35.1" customHeight="1">
      <c r="A1028" s="183" t="s">
        <v>2</v>
      </c>
      <c r="B1028" s="184" t="str">
        <f>salary!$E$93</f>
        <v>1st JULY</v>
      </c>
      <c r="C1028" s="181"/>
      <c r="D1028" s="183" t="s">
        <v>2</v>
      </c>
      <c r="E1028" s="184" t="str">
        <f>salary!$E$94</f>
        <v>1st JULY</v>
      </c>
    </row>
    <row r="1029" spans="1:5" ht="35.1" customHeight="1">
      <c r="A1029" s="185" t="s">
        <v>163</v>
      </c>
      <c r="B1029" s="184" t="str">
        <f>salary!$F$93</f>
        <v>5200-20200 / 2</v>
      </c>
      <c r="C1029" s="181"/>
      <c r="D1029" s="185" t="s">
        <v>163</v>
      </c>
      <c r="E1029" s="184" t="str">
        <f>salary!$F$94</f>
        <v>5200-20200 / 2</v>
      </c>
    </row>
    <row r="1030" spans="1:5" ht="35.1" customHeight="1">
      <c r="A1030" s="186" t="s">
        <v>164</v>
      </c>
      <c r="B1030" s="184">
        <f>salary!$G$93</f>
        <v>24100</v>
      </c>
      <c r="C1030" s="181"/>
      <c r="D1030" s="186" t="s">
        <v>164</v>
      </c>
      <c r="E1030" s="184">
        <f>salary!$G$94</f>
        <v>25700</v>
      </c>
    </row>
    <row r="1031" spans="1:5" ht="35.1" customHeight="1">
      <c r="A1031" s="187" t="s">
        <v>161</v>
      </c>
      <c r="B1031" s="184">
        <f>salary!$H$93</f>
        <v>1900</v>
      </c>
      <c r="C1031" s="181"/>
      <c r="D1031" s="187" t="s">
        <v>161</v>
      </c>
      <c r="E1031" s="184">
        <f>salary!$H$94</f>
        <v>1900</v>
      </c>
    </row>
    <row r="1032" spans="1:5" ht="35.1" customHeight="1">
      <c r="A1032" s="188" t="s">
        <v>26</v>
      </c>
      <c r="B1032" s="184">
        <f>salary!$I$93</f>
        <v>26000</v>
      </c>
      <c r="C1032" s="181"/>
      <c r="D1032" s="188" t="s">
        <v>26</v>
      </c>
      <c r="E1032" s="184">
        <f>salary!$I$94</f>
        <v>27600</v>
      </c>
    </row>
    <row r="1033" spans="1:5" ht="35.1" customHeight="1">
      <c r="A1033" s="183" t="s">
        <v>166</v>
      </c>
      <c r="B1033" s="184">
        <f>salary!$J$93</f>
        <v>4420</v>
      </c>
      <c r="C1033" s="181"/>
      <c r="D1033" s="183" t="s">
        <v>166</v>
      </c>
      <c r="E1033" s="184">
        <f>salary!$J$94</f>
        <v>4692</v>
      </c>
    </row>
    <row r="1034" spans="1:5" ht="35.1" customHeight="1">
      <c r="A1034" s="189" t="s">
        <v>5</v>
      </c>
      <c r="B1034" s="184">
        <f>salary!$L$93</f>
        <v>1160</v>
      </c>
      <c r="C1034" s="181"/>
      <c r="D1034" s="189" t="s">
        <v>5</v>
      </c>
      <c r="E1034" s="184">
        <f>salary!$L$94</f>
        <v>1160</v>
      </c>
    </row>
    <row r="1035" spans="1:5" ht="35.1" customHeight="1">
      <c r="A1035" s="189" t="s">
        <v>162</v>
      </c>
      <c r="B1035" s="184">
        <f>salary!$M$93</f>
        <v>160</v>
      </c>
      <c r="C1035" s="181"/>
      <c r="D1035" s="189" t="s">
        <v>162</v>
      </c>
      <c r="E1035" s="184">
        <f>salary!$M$94</f>
        <v>160</v>
      </c>
    </row>
    <row r="1036" spans="1:5" ht="35.1" customHeight="1">
      <c r="A1036" s="183" t="s">
        <v>6</v>
      </c>
      <c r="B1036" s="184">
        <f>salary!$N$93</f>
        <v>31740</v>
      </c>
      <c r="C1036" s="181"/>
      <c r="D1036" s="183" t="s">
        <v>6</v>
      </c>
      <c r="E1036" s="184">
        <f>salary!$N$94</f>
        <v>33612</v>
      </c>
    </row>
    <row r="1037" spans="1:5" ht="35.1" customHeight="1">
      <c r="A1037" s="189" t="s">
        <v>560</v>
      </c>
      <c r="B1037" s="184">
        <f>salary!$O$93</f>
        <v>30420</v>
      </c>
      <c r="C1037" s="181"/>
      <c r="D1037" s="189" t="s">
        <v>560</v>
      </c>
      <c r="E1037" s="184">
        <f>salary!$O$94</f>
        <v>32292</v>
      </c>
    </row>
    <row r="1038" spans="1:5" ht="35.1" customHeight="1">
      <c r="A1038" s="190" t="s">
        <v>8</v>
      </c>
      <c r="B1038" s="184">
        <f>salary!$P$93</f>
        <v>0</v>
      </c>
      <c r="C1038" s="181"/>
      <c r="D1038" s="190" t="s">
        <v>8</v>
      </c>
      <c r="E1038" s="184">
        <f>salary!$P$94</f>
        <v>0</v>
      </c>
    </row>
    <row r="1039" spans="1:5" ht="35.1" customHeight="1">
      <c r="A1039" s="198" t="s">
        <v>533</v>
      </c>
      <c r="B1039" s="184">
        <f>salary!$Q$93</f>
        <v>3042</v>
      </c>
      <c r="C1039" s="181"/>
      <c r="D1039" s="198" t="s">
        <v>533</v>
      </c>
      <c r="E1039" s="184">
        <f>salary!$Q$94</f>
        <v>3229</v>
      </c>
    </row>
    <row r="1040" spans="1:5" ht="35.1" customHeight="1">
      <c r="A1040" s="183" t="s">
        <v>580</v>
      </c>
      <c r="B1040" s="184">
        <f>salary!$R$93</f>
        <v>0</v>
      </c>
      <c r="C1040" s="181"/>
      <c r="D1040" s="183" t="s">
        <v>580</v>
      </c>
      <c r="E1040" s="184">
        <f>salary!$R$94</f>
        <v>0</v>
      </c>
    </row>
    <row r="1041" spans="1:5" ht="35.1" customHeight="1">
      <c r="A1041" s="183" t="s">
        <v>7</v>
      </c>
      <c r="B1041" s="184">
        <f>salary!$S$93</f>
        <v>0</v>
      </c>
      <c r="C1041" s="181"/>
      <c r="D1041" s="183" t="s">
        <v>7</v>
      </c>
      <c r="E1041" s="184">
        <f>salary!$S$94</f>
        <v>0</v>
      </c>
    </row>
    <row r="1042" spans="1:5" ht="35.1" customHeight="1">
      <c r="A1042" s="186" t="s">
        <v>12</v>
      </c>
      <c r="B1042" s="184">
        <f>salary!$T$93</f>
        <v>0</v>
      </c>
      <c r="C1042" s="181"/>
      <c r="D1042" s="186" t="s">
        <v>12</v>
      </c>
      <c r="E1042" s="184">
        <f>salary!$T$94</f>
        <v>0</v>
      </c>
    </row>
    <row r="1043" spans="1:5" ht="35.1" customHeight="1">
      <c r="A1043" s="191" t="s">
        <v>13</v>
      </c>
      <c r="B1043" s="184">
        <f>salary!$U$93</f>
        <v>3042</v>
      </c>
      <c r="C1043" s="181"/>
      <c r="D1043" s="191" t="s">
        <v>13</v>
      </c>
      <c r="E1043" s="184">
        <f>salary!$U$94</f>
        <v>3229</v>
      </c>
    </row>
    <row r="1044" spans="1:5" ht="35.1" customHeight="1">
      <c r="A1044" s="192" t="s">
        <v>14</v>
      </c>
      <c r="B1044" s="184">
        <f>salary!$V$93</f>
        <v>28698</v>
      </c>
      <c r="C1044" s="181"/>
      <c r="D1044" s="192" t="s">
        <v>14</v>
      </c>
      <c r="E1044" s="184">
        <f>salary!$V$94</f>
        <v>30383</v>
      </c>
    </row>
    <row r="1045" spans="1:5" ht="35.1" customHeight="1">
      <c r="A1045" s="192" t="s">
        <v>590</v>
      </c>
      <c r="B1045" s="184">
        <f>salary!$W$93</f>
        <v>4259</v>
      </c>
      <c r="C1045" s="181"/>
      <c r="D1045" s="192" t="s">
        <v>590</v>
      </c>
      <c r="E1045" s="184">
        <f>salary!$W$94</f>
        <v>4521</v>
      </c>
    </row>
    <row r="1046" spans="1:5" ht="35.1" customHeight="1">
      <c r="A1046" s="181" t="s">
        <v>82</v>
      </c>
      <c r="B1046" s="194"/>
      <c r="C1046" s="181"/>
      <c r="D1046" s="181" t="s">
        <v>82</v>
      </c>
      <c r="E1046" s="194"/>
    </row>
    <row r="1047" spans="1:5" ht="35.1" customHeight="1">
      <c r="A1047" s="181" t="s">
        <v>83</v>
      </c>
      <c r="B1047" s="194"/>
      <c r="C1047" s="181"/>
      <c r="D1047" s="181" t="s">
        <v>83</v>
      </c>
      <c r="E1047" s="194"/>
    </row>
    <row r="1048" spans="1:5" ht="35.1" customHeight="1">
      <c r="A1048" s="181" t="s">
        <v>84</v>
      </c>
      <c r="B1048" s="194"/>
      <c r="C1048" s="181"/>
      <c r="D1048" s="181" t="s">
        <v>84</v>
      </c>
      <c r="E1048" s="194"/>
    </row>
    <row r="1049" spans="1:5" ht="27.95" customHeight="1">
      <c r="A1049" s="181"/>
      <c r="B1049" s="194"/>
      <c r="C1049" s="181"/>
      <c r="D1049" s="181"/>
      <c r="E1049" s="194"/>
    </row>
    <row r="1050" spans="1:5" ht="27.95" customHeight="1">
      <c r="A1050" s="181"/>
      <c r="B1050" s="194"/>
      <c r="C1050" s="181"/>
      <c r="D1050" s="181"/>
      <c r="E1050" s="194"/>
    </row>
    <row r="1051" spans="1:5" ht="27.95" customHeight="1">
      <c r="A1051" s="181"/>
      <c r="B1051" s="194"/>
      <c r="C1051" s="181"/>
      <c r="D1051" s="181"/>
      <c r="E1051" s="194"/>
    </row>
    <row r="1052" spans="1:5" ht="27.95" customHeight="1">
      <c r="A1052" s="181"/>
      <c r="B1052" s="181"/>
      <c r="C1052" s="181"/>
      <c r="D1052" s="181"/>
      <c r="E1052" s="181"/>
    </row>
    <row r="1053" spans="1:5" ht="27.95" customHeight="1">
      <c r="A1053" s="450" t="str">
        <f>salary!$B$95</f>
        <v>Shri Rishi Sinha (Zoo)</v>
      </c>
      <c r="B1053" s="451"/>
      <c r="C1053" s="181"/>
      <c r="D1053" s="450" t="str">
        <f>salary!$B$96</f>
        <v>Shri Sushil Kumar Maurya (Bot.)</v>
      </c>
      <c r="E1053" s="451"/>
    </row>
    <row r="1054" spans="1:5" ht="35.1" customHeight="1">
      <c r="A1054" s="601" t="s">
        <v>49</v>
      </c>
      <c r="B1054" s="602"/>
      <c r="C1054" s="181"/>
      <c r="D1054" s="601" t="s">
        <v>49</v>
      </c>
      <c r="E1054" s="602"/>
    </row>
    <row r="1055" spans="1:5" ht="35.1" customHeight="1">
      <c r="A1055" s="601" t="s">
        <v>97</v>
      </c>
      <c r="B1055" s="602"/>
      <c r="C1055" s="181"/>
      <c r="D1055" s="601" t="s">
        <v>97</v>
      </c>
      <c r="E1055" s="602"/>
    </row>
    <row r="1056" spans="1:5" ht="35.1" customHeight="1">
      <c r="A1056" s="603">
        <f>A35</f>
        <v>43800</v>
      </c>
      <c r="B1056" s="602"/>
      <c r="C1056" s="181"/>
      <c r="D1056" s="603">
        <f>A35</f>
        <v>43800</v>
      </c>
      <c r="E1056" s="602"/>
    </row>
    <row r="1057" spans="1:5" ht="35.1" customHeight="1">
      <c r="A1057" s="605">
        <v>3</v>
      </c>
      <c r="B1057" s="606"/>
      <c r="C1057" s="181"/>
      <c r="D1057" s="605">
        <v>4</v>
      </c>
      <c r="E1057" s="606"/>
    </row>
    <row r="1058" spans="1:5" ht="35.1" customHeight="1">
      <c r="A1058" s="183" t="s">
        <v>94</v>
      </c>
      <c r="B1058" s="184" t="str">
        <f>salary!$D$95</f>
        <v>23.11.2005</v>
      </c>
      <c r="C1058" s="181"/>
      <c r="D1058" s="183" t="s">
        <v>94</v>
      </c>
      <c r="E1058" s="184" t="str">
        <f>salary!$D$96</f>
        <v>09.06.2008</v>
      </c>
    </row>
    <row r="1059" spans="1:5" ht="35.1" customHeight="1">
      <c r="A1059" s="183" t="s">
        <v>2</v>
      </c>
      <c r="B1059" s="184" t="str">
        <f>salary!$E$95</f>
        <v>1st JULY</v>
      </c>
      <c r="C1059" s="181"/>
      <c r="D1059" s="183" t="s">
        <v>2</v>
      </c>
      <c r="E1059" s="184" t="str">
        <f>salary!$E$96</f>
        <v>1st JAN</v>
      </c>
    </row>
    <row r="1060" spans="1:5" ht="35.1" customHeight="1">
      <c r="A1060" s="185" t="s">
        <v>163</v>
      </c>
      <c r="B1060" s="184" t="str">
        <f>salary!$F$95</f>
        <v>5200-20200 / 4</v>
      </c>
      <c r="C1060" s="181"/>
      <c r="D1060" s="185" t="s">
        <v>163</v>
      </c>
      <c r="E1060" s="184" t="str">
        <f>salary!$F$96</f>
        <v>5200-20200 / 4</v>
      </c>
    </row>
    <row r="1061" spans="1:5" ht="35.1" customHeight="1">
      <c r="A1061" s="186" t="s">
        <v>164</v>
      </c>
      <c r="B1061" s="184">
        <f>salary!$G$95</f>
        <v>30900</v>
      </c>
      <c r="C1061" s="181"/>
      <c r="D1061" s="186" t="s">
        <v>164</v>
      </c>
      <c r="E1061" s="184">
        <f>salary!$G$96</f>
        <v>26300</v>
      </c>
    </row>
    <row r="1062" spans="1:5" ht="35.1" customHeight="1">
      <c r="A1062" s="187" t="s">
        <v>161</v>
      </c>
      <c r="B1062" s="184">
        <f>salary!$H$95</f>
        <v>2400</v>
      </c>
      <c r="C1062" s="181"/>
      <c r="D1062" s="187" t="s">
        <v>161</v>
      </c>
      <c r="E1062" s="184">
        <f>salary!$H$96</f>
        <v>2400</v>
      </c>
    </row>
    <row r="1063" spans="1:5" ht="35.1" customHeight="1">
      <c r="A1063" s="188" t="s">
        <v>26</v>
      </c>
      <c r="B1063" s="184">
        <f>salary!$I$95</f>
        <v>33300</v>
      </c>
      <c r="C1063" s="181"/>
      <c r="D1063" s="188" t="s">
        <v>26</v>
      </c>
      <c r="E1063" s="184">
        <f>salary!$I$96</f>
        <v>28700</v>
      </c>
    </row>
    <row r="1064" spans="1:5" ht="35.1" customHeight="1">
      <c r="A1064" s="183" t="s">
        <v>166</v>
      </c>
      <c r="B1064" s="184">
        <f>salary!$J$95</f>
        <v>5661</v>
      </c>
      <c r="C1064" s="181"/>
      <c r="D1064" s="183" t="s">
        <v>166</v>
      </c>
      <c r="E1064" s="184">
        <f>salary!$J$96</f>
        <v>4879</v>
      </c>
    </row>
    <row r="1065" spans="1:5" ht="35.1" customHeight="1">
      <c r="A1065" s="189" t="s">
        <v>5</v>
      </c>
      <c r="B1065" s="184">
        <f>salary!$L$95</f>
        <v>1470</v>
      </c>
      <c r="C1065" s="181"/>
      <c r="D1065" s="189" t="s">
        <v>5</v>
      </c>
      <c r="E1065" s="184">
        <f>salary!$L$96</f>
        <v>1470</v>
      </c>
    </row>
    <row r="1066" spans="1:5" ht="35.1" customHeight="1">
      <c r="A1066" s="189" t="s">
        <v>162</v>
      </c>
      <c r="B1066" s="184">
        <f>salary!$M$95</f>
        <v>160</v>
      </c>
      <c r="C1066" s="181"/>
      <c r="D1066" s="189" t="s">
        <v>162</v>
      </c>
      <c r="E1066" s="184">
        <f>salary!$M$96</f>
        <v>160</v>
      </c>
    </row>
    <row r="1067" spans="1:5" ht="35.1" customHeight="1">
      <c r="A1067" s="183" t="s">
        <v>6</v>
      </c>
      <c r="B1067" s="184">
        <f>salary!$N$95</f>
        <v>40591</v>
      </c>
      <c r="C1067" s="181"/>
      <c r="D1067" s="183" t="s">
        <v>6</v>
      </c>
      <c r="E1067" s="184">
        <f>salary!$N$96</f>
        <v>35209</v>
      </c>
    </row>
    <row r="1068" spans="1:5" ht="35.1" customHeight="1">
      <c r="A1068" s="189" t="s">
        <v>560</v>
      </c>
      <c r="B1068" s="184">
        <f>salary!$O$95</f>
        <v>38961</v>
      </c>
      <c r="C1068" s="181"/>
      <c r="D1068" s="189" t="s">
        <v>560</v>
      </c>
      <c r="E1068" s="184">
        <f>salary!$O$96</f>
        <v>33579</v>
      </c>
    </row>
    <row r="1069" spans="1:5" ht="35.1" customHeight="1">
      <c r="A1069" s="190" t="s">
        <v>8</v>
      </c>
      <c r="B1069" s="184">
        <f>salary!$P$95</f>
        <v>0</v>
      </c>
      <c r="C1069" s="181"/>
      <c r="D1069" s="190" t="s">
        <v>8</v>
      </c>
      <c r="E1069" s="184">
        <f>salary!$P$96</f>
        <v>0</v>
      </c>
    </row>
    <row r="1070" spans="1:5" ht="35.1" customHeight="1">
      <c r="A1070" s="198" t="s">
        <v>533</v>
      </c>
      <c r="B1070" s="184">
        <f>salary!$Q$95</f>
        <v>3896</v>
      </c>
      <c r="C1070" s="181"/>
      <c r="D1070" s="198" t="s">
        <v>533</v>
      </c>
      <c r="E1070" s="184">
        <f>salary!$Q$96</f>
        <v>3358</v>
      </c>
    </row>
    <row r="1071" spans="1:5" ht="35.1" customHeight="1">
      <c r="A1071" s="183" t="s">
        <v>580</v>
      </c>
      <c r="B1071" s="184">
        <f>salary!$R$95</f>
        <v>0</v>
      </c>
      <c r="C1071" s="181"/>
      <c r="D1071" s="183" t="s">
        <v>580</v>
      </c>
      <c r="E1071" s="184">
        <f>salary!$R$96</f>
        <v>0</v>
      </c>
    </row>
    <row r="1072" spans="1:5" ht="35.1" customHeight="1">
      <c r="A1072" s="183" t="s">
        <v>7</v>
      </c>
      <c r="B1072" s="184">
        <f>salary!$S$95</f>
        <v>0</v>
      </c>
      <c r="C1072" s="181"/>
      <c r="D1072" s="183" t="s">
        <v>7</v>
      </c>
      <c r="E1072" s="184">
        <f>salary!$S$96</f>
        <v>0</v>
      </c>
    </row>
    <row r="1073" spans="1:5" ht="35.1" customHeight="1">
      <c r="A1073" s="186" t="s">
        <v>12</v>
      </c>
      <c r="B1073" s="184">
        <f>salary!$T$95</f>
        <v>0</v>
      </c>
      <c r="C1073" s="181"/>
      <c r="D1073" s="186" t="s">
        <v>12</v>
      </c>
      <c r="E1073" s="184">
        <f>salary!$T$96</f>
        <v>0</v>
      </c>
    </row>
    <row r="1074" spans="1:5" ht="35.1" customHeight="1">
      <c r="A1074" s="191" t="s">
        <v>13</v>
      </c>
      <c r="B1074" s="184">
        <f>salary!$U$95</f>
        <v>3896</v>
      </c>
      <c r="C1074" s="181"/>
      <c r="D1074" s="191" t="s">
        <v>13</v>
      </c>
      <c r="E1074" s="184">
        <f>salary!$U$96</f>
        <v>3358</v>
      </c>
    </row>
    <row r="1075" spans="1:5" ht="35.1" customHeight="1">
      <c r="A1075" s="192" t="s">
        <v>14</v>
      </c>
      <c r="B1075" s="184">
        <f>salary!$V$95</f>
        <v>36695</v>
      </c>
      <c r="C1075" s="181"/>
      <c r="D1075" s="192" t="s">
        <v>14</v>
      </c>
      <c r="E1075" s="184">
        <f>salary!$V$96</f>
        <v>31851</v>
      </c>
    </row>
    <row r="1076" spans="1:5" ht="35.1" customHeight="1">
      <c r="A1076" s="192" t="s">
        <v>590</v>
      </c>
      <c r="B1076" s="184">
        <f>salary!$W$95</f>
        <v>5455</v>
      </c>
      <c r="C1076" s="181"/>
      <c r="D1076" s="192" t="s">
        <v>590</v>
      </c>
      <c r="E1076" s="184">
        <f>salary!$W$96</f>
        <v>4701</v>
      </c>
    </row>
    <row r="1077" spans="1:5" ht="35.1" customHeight="1">
      <c r="A1077" s="181" t="s">
        <v>82</v>
      </c>
      <c r="B1077" s="194"/>
      <c r="C1077" s="181"/>
      <c r="D1077" s="181" t="s">
        <v>82</v>
      </c>
      <c r="E1077" s="194"/>
    </row>
    <row r="1078" spans="1:5" ht="35.1" customHeight="1">
      <c r="A1078" s="181" t="s">
        <v>83</v>
      </c>
      <c r="B1078" s="194"/>
      <c r="C1078" s="181"/>
      <c r="D1078" s="181" t="s">
        <v>83</v>
      </c>
      <c r="E1078" s="194"/>
    </row>
    <row r="1079" spans="1:5" ht="35.1" customHeight="1">
      <c r="A1079" s="181" t="s">
        <v>84</v>
      </c>
      <c r="B1079" s="194"/>
      <c r="C1079" s="181"/>
      <c r="D1079" s="181" t="s">
        <v>84</v>
      </c>
      <c r="E1079" s="194"/>
    </row>
    <row r="1080" spans="1:5" ht="27.95" customHeight="1">
      <c r="A1080" s="450" t="str">
        <f>salary!$B$103</f>
        <v>Sri Pramod Kumar S/o RamSwaroop</v>
      </c>
      <c r="B1080" s="451"/>
      <c r="C1080" s="181"/>
      <c r="D1080" s="450" t="str">
        <f>salary!$B$104</f>
        <v>Sri Manoj Kumar S/0 RamSanehi</v>
      </c>
      <c r="E1080" s="451"/>
    </row>
    <row r="1081" spans="1:5" ht="27.95" customHeight="1">
      <c r="A1081" s="607" t="s">
        <v>106</v>
      </c>
      <c r="B1081" s="608"/>
      <c r="C1081" s="181"/>
      <c r="D1081" s="607" t="s">
        <v>106</v>
      </c>
      <c r="E1081" s="608"/>
    </row>
    <row r="1082" spans="1:5" ht="27.95" customHeight="1">
      <c r="A1082" s="601" t="s">
        <v>97</v>
      </c>
      <c r="B1082" s="602"/>
      <c r="C1082" s="181"/>
      <c r="D1082" s="601" t="s">
        <v>97</v>
      </c>
      <c r="E1082" s="602"/>
    </row>
    <row r="1083" spans="1:5" ht="27.95" customHeight="1">
      <c r="A1083" s="603">
        <f>A62</f>
        <v>43800</v>
      </c>
      <c r="B1083" s="602"/>
      <c r="C1083" s="181"/>
      <c r="D1083" s="603">
        <f>A62</f>
        <v>43800</v>
      </c>
      <c r="E1083" s="602"/>
    </row>
    <row r="1084" spans="1:5" ht="27.95" customHeight="1">
      <c r="A1084" s="605">
        <v>1</v>
      </c>
      <c r="B1084" s="606"/>
      <c r="C1084" s="181"/>
      <c r="D1084" s="605">
        <v>2</v>
      </c>
      <c r="E1084" s="606"/>
    </row>
    <row r="1085" spans="1:5" ht="35.1" customHeight="1">
      <c r="A1085" s="183" t="s">
        <v>94</v>
      </c>
      <c r="B1085" s="184" t="str">
        <f>salary!$D$103</f>
        <v>10.08.2006</v>
      </c>
      <c r="C1085" s="181"/>
      <c r="D1085" s="183" t="s">
        <v>94</v>
      </c>
      <c r="E1085" s="184" t="str">
        <f>salary!$D$104</f>
        <v>11.06.2008</v>
      </c>
    </row>
    <row r="1086" spans="1:5" ht="35.1" customHeight="1">
      <c r="A1086" s="183" t="s">
        <v>2</v>
      </c>
      <c r="B1086" s="184" t="str">
        <f>salary!$E$103</f>
        <v>1st JULY</v>
      </c>
      <c r="C1086" s="181"/>
      <c r="D1086" s="183" t="s">
        <v>2</v>
      </c>
      <c r="E1086" s="184" t="str">
        <f>salary!$E$104</f>
        <v>1st JAN</v>
      </c>
    </row>
    <row r="1087" spans="1:5" ht="35.1" customHeight="1">
      <c r="A1087" s="185" t="s">
        <v>163</v>
      </c>
      <c r="B1087" s="184" t="str">
        <f>salary!$F$103</f>
        <v>5200-20200 /2</v>
      </c>
      <c r="C1087" s="181"/>
      <c r="D1087" s="185" t="s">
        <v>163</v>
      </c>
      <c r="E1087" s="184" t="str">
        <f>salary!$F$104</f>
        <v>5200-20200 / 2</v>
      </c>
    </row>
    <row r="1088" spans="1:5" ht="35.1" customHeight="1">
      <c r="A1088" s="186" t="s">
        <v>164</v>
      </c>
      <c r="B1088" s="184">
        <f>salary!$G$103</f>
        <v>25700</v>
      </c>
      <c r="C1088" s="181"/>
      <c r="D1088" s="186" t="s">
        <v>164</v>
      </c>
      <c r="E1088" s="184">
        <f>salary!$G$104</f>
        <v>24100</v>
      </c>
    </row>
    <row r="1089" spans="1:5" ht="35.1" customHeight="1">
      <c r="A1089" s="187" t="s">
        <v>161</v>
      </c>
      <c r="B1089" s="184">
        <f>salary!$H$103</f>
        <v>1900</v>
      </c>
      <c r="C1089" s="181"/>
      <c r="D1089" s="187" t="s">
        <v>161</v>
      </c>
      <c r="E1089" s="184">
        <f>salary!$H$104</f>
        <v>1900</v>
      </c>
    </row>
    <row r="1090" spans="1:5" ht="35.1" customHeight="1">
      <c r="A1090" s="188" t="s">
        <v>26</v>
      </c>
      <c r="B1090" s="184">
        <f>salary!$I$103</f>
        <v>27600</v>
      </c>
      <c r="C1090" s="181"/>
      <c r="D1090" s="188" t="s">
        <v>26</v>
      </c>
      <c r="E1090" s="184">
        <f>salary!$I$104</f>
        <v>26000</v>
      </c>
    </row>
    <row r="1091" spans="1:5" ht="35.1" customHeight="1">
      <c r="A1091" s="183" t="s">
        <v>166</v>
      </c>
      <c r="B1091" s="184">
        <f>salary!$J$103</f>
        <v>4692</v>
      </c>
      <c r="C1091" s="181"/>
      <c r="D1091" s="183" t="s">
        <v>166</v>
      </c>
      <c r="E1091" s="184">
        <f>salary!$J$104</f>
        <v>4420</v>
      </c>
    </row>
    <row r="1092" spans="1:5" ht="35.1" customHeight="1">
      <c r="A1092" s="189" t="s">
        <v>5</v>
      </c>
      <c r="B1092" s="184">
        <f>salary!$L$103</f>
        <v>1160</v>
      </c>
      <c r="C1092" s="181"/>
      <c r="D1092" s="189" t="s">
        <v>5</v>
      </c>
      <c r="E1092" s="184">
        <f>salary!$L$104</f>
        <v>1160</v>
      </c>
    </row>
    <row r="1093" spans="1:5" ht="35.1" customHeight="1">
      <c r="A1093" s="189" t="s">
        <v>162</v>
      </c>
      <c r="B1093" s="184">
        <f>salary!$M$103</f>
        <v>160</v>
      </c>
      <c r="C1093" s="181"/>
      <c r="D1093" s="189" t="s">
        <v>162</v>
      </c>
      <c r="E1093" s="184">
        <f>salary!$M$104</f>
        <v>160</v>
      </c>
    </row>
    <row r="1094" spans="1:5" ht="35.1" customHeight="1">
      <c r="A1094" s="183" t="s">
        <v>6</v>
      </c>
      <c r="B1094" s="184">
        <f>salary!$N$103</f>
        <v>33612</v>
      </c>
      <c r="C1094" s="181"/>
      <c r="D1094" s="183" t="s">
        <v>6</v>
      </c>
      <c r="E1094" s="184">
        <f>salary!$N$104</f>
        <v>31740</v>
      </c>
    </row>
    <row r="1095" spans="1:5" ht="35.1" customHeight="1">
      <c r="A1095" s="189" t="s">
        <v>560</v>
      </c>
      <c r="B1095" s="184">
        <f>salary!$O$103</f>
        <v>32292</v>
      </c>
      <c r="C1095" s="181"/>
      <c r="D1095" s="189" t="s">
        <v>560</v>
      </c>
      <c r="E1095" s="184">
        <f>salary!$O$104</f>
        <v>30420</v>
      </c>
    </row>
    <row r="1096" spans="1:5" ht="35.1" customHeight="1">
      <c r="A1096" s="190" t="s">
        <v>8</v>
      </c>
      <c r="B1096" s="184">
        <f>salary!$P$103</f>
        <v>0</v>
      </c>
      <c r="C1096" s="181"/>
      <c r="D1096" s="190" t="s">
        <v>8</v>
      </c>
      <c r="E1096" s="184">
        <f>salary!$P$104</f>
        <v>0</v>
      </c>
    </row>
    <row r="1097" spans="1:5" ht="35.1" customHeight="1">
      <c r="A1097" s="198" t="s">
        <v>533</v>
      </c>
      <c r="B1097" s="184">
        <f>salary!$Q$103</f>
        <v>3229</v>
      </c>
      <c r="C1097" s="181"/>
      <c r="D1097" s="198" t="s">
        <v>533</v>
      </c>
      <c r="E1097" s="184">
        <f>salary!$Q$104</f>
        <v>3042</v>
      </c>
    </row>
    <row r="1098" spans="1:5" ht="35.1" customHeight="1">
      <c r="A1098" s="183" t="s">
        <v>580</v>
      </c>
      <c r="B1098" s="184">
        <f>salary!$R$103</f>
        <v>0</v>
      </c>
      <c r="C1098" s="181"/>
      <c r="D1098" s="183" t="s">
        <v>580</v>
      </c>
      <c r="E1098" s="184">
        <f>salary!$R$104</f>
        <v>11500</v>
      </c>
    </row>
    <row r="1099" spans="1:5" ht="35.1" customHeight="1">
      <c r="A1099" s="183" t="s">
        <v>7</v>
      </c>
      <c r="B1099" s="184">
        <f>salary!$S$103</f>
        <v>0</v>
      </c>
      <c r="C1099" s="181"/>
      <c r="D1099" s="183" t="s">
        <v>7</v>
      </c>
      <c r="E1099" s="184">
        <f>salary!$S$104</f>
        <v>211</v>
      </c>
    </row>
    <row r="1100" spans="1:5" ht="35.1" customHeight="1">
      <c r="A1100" s="186" t="s">
        <v>12</v>
      </c>
      <c r="B1100" s="184">
        <f>salary!$T$103</f>
        <v>0</v>
      </c>
      <c r="C1100" s="181"/>
      <c r="D1100" s="186" t="s">
        <v>12</v>
      </c>
      <c r="E1100" s="184">
        <f>salary!$T$104</f>
        <v>0</v>
      </c>
    </row>
    <row r="1101" spans="1:5" ht="35.1" customHeight="1">
      <c r="A1101" s="191" t="s">
        <v>13</v>
      </c>
      <c r="B1101" s="184">
        <f>salary!$U$103</f>
        <v>3229</v>
      </c>
      <c r="C1101" s="181"/>
      <c r="D1101" s="191" t="s">
        <v>13</v>
      </c>
      <c r="E1101" s="184">
        <f>salary!$U$104</f>
        <v>14753</v>
      </c>
    </row>
    <row r="1102" spans="1:5" ht="35.1" customHeight="1">
      <c r="A1102" s="192" t="s">
        <v>14</v>
      </c>
      <c r="B1102" s="184">
        <f>salary!$V$103</f>
        <v>30383</v>
      </c>
      <c r="C1102" s="181"/>
      <c r="D1102" s="192" t="s">
        <v>14</v>
      </c>
      <c r="E1102" s="184">
        <f>salary!$V$104</f>
        <v>16987</v>
      </c>
    </row>
    <row r="1103" spans="1:5" ht="35.1" customHeight="1">
      <c r="A1103" s="192" t="s">
        <v>590</v>
      </c>
      <c r="B1103" s="184">
        <f>salary!$W$103</f>
        <v>4521</v>
      </c>
      <c r="C1103" s="181"/>
      <c r="D1103" s="192" t="s">
        <v>590</v>
      </c>
      <c r="E1103" s="184">
        <f>salary!$W$104</f>
        <v>4259</v>
      </c>
    </row>
    <row r="1104" spans="1:5" ht="35.1" customHeight="1">
      <c r="A1104" s="181" t="s">
        <v>82</v>
      </c>
      <c r="B1104" s="194"/>
      <c r="C1104" s="181"/>
      <c r="D1104" s="181" t="s">
        <v>82</v>
      </c>
      <c r="E1104" s="194"/>
    </row>
    <row r="1105" spans="1:5" ht="35.1" customHeight="1">
      <c r="A1105" s="181" t="s">
        <v>83</v>
      </c>
      <c r="B1105" s="194"/>
      <c r="C1105" s="181"/>
      <c r="D1105" s="181" t="s">
        <v>83</v>
      </c>
      <c r="E1105" s="194"/>
    </row>
    <row r="1106" spans="1:5" ht="35.1" customHeight="1">
      <c r="A1106" s="181" t="s">
        <v>84</v>
      </c>
      <c r="B1106" s="194"/>
      <c r="C1106" s="181"/>
      <c r="D1106" s="181" t="s">
        <v>84</v>
      </c>
      <c r="E1106" s="194"/>
    </row>
    <row r="1107" spans="1:5" ht="27.95" customHeight="1">
      <c r="A1107" s="450" t="str">
        <f>salary!$B$105</f>
        <v>Sri Ghanshyam</v>
      </c>
      <c r="B1107" s="451"/>
      <c r="C1107" s="181"/>
      <c r="D1107" s="450" t="str">
        <f>salary!$B$106</f>
        <v>Sri Sandeep Kumar</v>
      </c>
      <c r="E1107" s="451"/>
    </row>
    <row r="1108" spans="1:5" ht="35.1" customHeight="1">
      <c r="A1108" s="607" t="s">
        <v>106</v>
      </c>
      <c r="B1108" s="608"/>
      <c r="C1108" s="181"/>
      <c r="D1108" s="607" t="s">
        <v>106</v>
      </c>
      <c r="E1108" s="608"/>
    </row>
    <row r="1109" spans="1:5" ht="35.1" customHeight="1">
      <c r="A1109" s="601" t="s">
        <v>97</v>
      </c>
      <c r="B1109" s="602"/>
      <c r="C1109" s="181"/>
      <c r="D1109" s="601" t="s">
        <v>97</v>
      </c>
      <c r="E1109" s="602"/>
    </row>
    <row r="1110" spans="1:5" ht="35.1" customHeight="1">
      <c r="A1110" s="603">
        <f>A93</f>
        <v>43800</v>
      </c>
      <c r="B1110" s="604"/>
      <c r="C1110" s="181"/>
      <c r="D1110" s="603">
        <f>A93</f>
        <v>43800</v>
      </c>
      <c r="E1110" s="604"/>
    </row>
    <row r="1111" spans="1:5" ht="35.1" customHeight="1">
      <c r="A1111" s="605">
        <v>3</v>
      </c>
      <c r="B1111" s="606"/>
      <c r="C1111" s="181"/>
      <c r="D1111" s="605">
        <v>4</v>
      </c>
      <c r="E1111" s="606"/>
    </row>
    <row r="1112" spans="1:5" ht="35.1" customHeight="1">
      <c r="A1112" s="183" t="s">
        <v>94</v>
      </c>
      <c r="B1112" s="184" t="str">
        <f>salary!$D$105</f>
        <v>14.06.2008</v>
      </c>
      <c r="C1112" s="181"/>
      <c r="D1112" s="183" t="s">
        <v>94</v>
      </c>
      <c r="E1112" s="184" t="str">
        <f>salary!$D$106</f>
        <v>02.03.2009</v>
      </c>
    </row>
    <row r="1113" spans="1:5" ht="35.1" customHeight="1">
      <c r="A1113" s="183" t="s">
        <v>2</v>
      </c>
      <c r="B1113" s="184" t="str">
        <f>salary!$E$105</f>
        <v>1st JAN</v>
      </c>
      <c r="C1113" s="181"/>
      <c r="D1113" s="183" t="s">
        <v>2</v>
      </c>
      <c r="E1113" s="184" t="str">
        <f>salary!$E$106</f>
        <v>1st JULY</v>
      </c>
    </row>
    <row r="1114" spans="1:5" ht="35.1" customHeight="1">
      <c r="A1114" s="185" t="s">
        <v>163</v>
      </c>
      <c r="B1114" s="184" t="str">
        <f>salary!$F$105</f>
        <v>5200-20200 / 2</v>
      </c>
      <c r="C1114" s="181"/>
      <c r="D1114" s="185" t="s">
        <v>163</v>
      </c>
      <c r="E1114" s="184" t="str">
        <f>salary!$F$106</f>
        <v>5200-20200 / 2</v>
      </c>
    </row>
    <row r="1115" spans="1:5" ht="35.1" customHeight="1">
      <c r="A1115" s="186" t="s">
        <v>164</v>
      </c>
      <c r="B1115" s="184">
        <f>salary!$G$105</f>
        <v>24100</v>
      </c>
      <c r="C1115" s="181"/>
      <c r="D1115" s="186" t="s">
        <v>164</v>
      </c>
      <c r="E1115" s="184">
        <f>salary!$G$106</f>
        <v>23300</v>
      </c>
    </row>
    <row r="1116" spans="1:5" ht="35.1" customHeight="1">
      <c r="A1116" s="187" t="s">
        <v>161</v>
      </c>
      <c r="B1116" s="184">
        <f>salary!$H$105</f>
        <v>1900</v>
      </c>
      <c r="C1116" s="181"/>
      <c r="D1116" s="187" t="s">
        <v>161</v>
      </c>
      <c r="E1116" s="184">
        <f>salary!$H$106</f>
        <v>1900</v>
      </c>
    </row>
    <row r="1117" spans="1:5" ht="35.1" customHeight="1">
      <c r="A1117" s="188" t="s">
        <v>26</v>
      </c>
      <c r="B1117" s="184">
        <f>salary!$I$105</f>
        <v>26000</v>
      </c>
      <c r="C1117" s="181"/>
      <c r="D1117" s="188" t="s">
        <v>26</v>
      </c>
      <c r="E1117" s="184">
        <f>salary!$I$106</f>
        <v>25200</v>
      </c>
    </row>
    <row r="1118" spans="1:5" ht="35.1" customHeight="1">
      <c r="A1118" s="183" t="s">
        <v>166</v>
      </c>
      <c r="B1118" s="184">
        <f>salary!$J$105</f>
        <v>4420</v>
      </c>
      <c r="C1118" s="181"/>
      <c r="D1118" s="183" t="s">
        <v>166</v>
      </c>
      <c r="E1118" s="184">
        <f>salary!$J$106</f>
        <v>4284</v>
      </c>
    </row>
    <row r="1119" spans="1:5" ht="35.1" customHeight="1">
      <c r="A1119" s="189" t="s">
        <v>5</v>
      </c>
      <c r="B1119" s="184">
        <f>salary!$L$105</f>
        <v>1160</v>
      </c>
      <c r="C1119" s="181"/>
      <c r="D1119" s="189" t="s">
        <v>5</v>
      </c>
      <c r="E1119" s="184">
        <f>salary!$L$106</f>
        <v>1160</v>
      </c>
    </row>
    <row r="1120" spans="1:5" ht="35.1" customHeight="1">
      <c r="A1120" s="189" t="s">
        <v>162</v>
      </c>
      <c r="B1120" s="184">
        <f>salary!$M$105</f>
        <v>160</v>
      </c>
      <c r="C1120" s="181"/>
      <c r="D1120" s="189" t="s">
        <v>162</v>
      </c>
      <c r="E1120" s="184">
        <f>salary!$M$106</f>
        <v>160</v>
      </c>
    </row>
    <row r="1121" spans="1:5" ht="35.1" customHeight="1">
      <c r="A1121" s="183" t="s">
        <v>6</v>
      </c>
      <c r="B1121" s="184">
        <f>salary!$N$105</f>
        <v>31740</v>
      </c>
      <c r="C1121" s="181"/>
      <c r="D1121" s="183" t="s">
        <v>6</v>
      </c>
      <c r="E1121" s="184">
        <f>salary!$N$106</f>
        <v>30804</v>
      </c>
    </row>
    <row r="1122" spans="1:5" ht="35.1" customHeight="1">
      <c r="A1122" s="189" t="s">
        <v>560</v>
      </c>
      <c r="B1122" s="184">
        <f>salary!$O$105</f>
        <v>30420</v>
      </c>
      <c r="C1122" s="181"/>
      <c r="D1122" s="189" t="s">
        <v>560</v>
      </c>
      <c r="E1122" s="184">
        <f>salary!$O$106</f>
        <v>29484</v>
      </c>
    </row>
    <row r="1123" spans="1:5" ht="35.1" customHeight="1">
      <c r="A1123" s="190" t="s">
        <v>8</v>
      </c>
      <c r="B1123" s="184">
        <f>salary!$P$105</f>
        <v>0</v>
      </c>
      <c r="C1123" s="181"/>
      <c r="D1123" s="190" t="s">
        <v>8</v>
      </c>
      <c r="E1123" s="184">
        <f>salary!$P$106</f>
        <v>0</v>
      </c>
    </row>
    <row r="1124" spans="1:5" ht="35.1" customHeight="1">
      <c r="A1124" s="198" t="s">
        <v>533</v>
      </c>
      <c r="B1124" s="184">
        <f>salary!$Q$105</f>
        <v>3042</v>
      </c>
      <c r="C1124" s="181"/>
      <c r="D1124" s="198" t="s">
        <v>533</v>
      </c>
      <c r="E1124" s="184">
        <f>salary!$Q$106</f>
        <v>2948</v>
      </c>
    </row>
    <row r="1125" spans="1:5" ht="35.1" customHeight="1">
      <c r="A1125" s="183" t="s">
        <v>580</v>
      </c>
      <c r="B1125" s="184">
        <f>salary!$R$105</f>
        <v>8000</v>
      </c>
      <c r="C1125" s="181"/>
      <c r="D1125" s="183" t="s">
        <v>580</v>
      </c>
      <c r="E1125" s="184">
        <f>salary!$R$106</f>
        <v>10000</v>
      </c>
    </row>
    <row r="1126" spans="1:5" ht="35.1" customHeight="1">
      <c r="A1126" s="183" t="s">
        <v>7</v>
      </c>
      <c r="B1126" s="184">
        <f>salary!$S$105</f>
        <v>0</v>
      </c>
      <c r="C1126" s="181"/>
      <c r="D1126" s="183" t="s">
        <v>7</v>
      </c>
      <c r="E1126" s="184">
        <f>salary!$S$106</f>
        <v>0</v>
      </c>
    </row>
    <row r="1127" spans="1:5" ht="35.1" customHeight="1">
      <c r="A1127" s="186" t="s">
        <v>12</v>
      </c>
      <c r="B1127" s="184">
        <f>salary!$T$105</f>
        <v>0</v>
      </c>
      <c r="C1127" s="181"/>
      <c r="D1127" s="186" t="s">
        <v>12</v>
      </c>
      <c r="E1127" s="184">
        <f>salary!$T$106</f>
        <v>0</v>
      </c>
    </row>
    <row r="1128" spans="1:5" ht="35.1" customHeight="1">
      <c r="A1128" s="191" t="s">
        <v>13</v>
      </c>
      <c r="B1128" s="184">
        <f>salary!$U$105</f>
        <v>11042</v>
      </c>
      <c r="C1128" s="181"/>
      <c r="D1128" s="191" t="s">
        <v>13</v>
      </c>
      <c r="E1128" s="184">
        <f>salary!$U$106</f>
        <v>12948</v>
      </c>
    </row>
    <row r="1129" spans="1:5" ht="35.1" customHeight="1">
      <c r="A1129" s="192" t="s">
        <v>14</v>
      </c>
      <c r="B1129" s="184">
        <f>salary!$V$105</f>
        <v>20698</v>
      </c>
      <c r="C1129" s="181"/>
      <c r="D1129" s="192" t="s">
        <v>14</v>
      </c>
      <c r="E1129" s="184">
        <f>salary!$V$106</f>
        <v>17856</v>
      </c>
    </row>
    <row r="1130" spans="1:5" ht="35.1" customHeight="1">
      <c r="A1130" s="192" t="s">
        <v>590</v>
      </c>
      <c r="B1130" s="184">
        <f>salary!$W$105</f>
        <v>4259</v>
      </c>
      <c r="C1130" s="181"/>
      <c r="D1130" s="192" t="s">
        <v>590</v>
      </c>
      <c r="E1130" s="184">
        <f>salary!$W$106</f>
        <v>4128</v>
      </c>
    </row>
    <row r="1131" spans="1:5" ht="35.1" customHeight="1">
      <c r="A1131" s="181" t="s">
        <v>82</v>
      </c>
      <c r="B1131" s="194"/>
      <c r="C1131" s="181"/>
      <c r="D1131" s="181" t="s">
        <v>82</v>
      </c>
      <c r="E1131" s="194"/>
    </row>
    <row r="1132" spans="1:5" ht="35.1" customHeight="1">
      <c r="A1132" s="181" t="s">
        <v>83</v>
      </c>
      <c r="B1132" s="194"/>
      <c r="C1132" s="181"/>
      <c r="D1132" s="181" t="s">
        <v>83</v>
      </c>
      <c r="E1132" s="194"/>
    </row>
    <row r="1133" spans="1:5" ht="35.1" customHeight="1">
      <c r="A1133" s="181" t="s">
        <v>84</v>
      </c>
      <c r="B1133" s="194"/>
      <c r="C1133" s="181"/>
      <c r="D1133" s="181" t="s">
        <v>84</v>
      </c>
      <c r="E1133" s="194"/>
    </row>
    <row r="1134" spans="1:5" ht="35.1" customHeight="1">
      <c r="A1134" s="181"/>
      <c r="B1134" s="194"/>
      <c r="C1134" s="181"/>
      <c r="D1134" s="181"/>
      <c r="E1134" s="194"/>
    </row>
    <row r="1135" spans="1:5" ht="35.1" customHeight="1">
      <c r="A1135" s="181"/>
      <c r="B1135" s="194"/>
      <c r="C1135" s="181"/>
      <c r="D1135" s="181"/>
      <c r="E1135" s="194"/>
    </row>
    <row r="1136" spans="1:5" ht="35.1" customHeight="1">
      <c r="A1136" s="181"/>
      <c r="B1136" s="194"/>
      <c r="C1136" s="181"/>
      <c r="D1136" s="181"/>
      <c r="E1136" s="194"/>
    </row>
    <row r="1137" spans="1:5" ht="27.95" customHeight="1">
      <c r="A1137" s="181"/>
      <c r="B1137" s="194"/>
      <c r="C1137" s="181"/>
      <c r="D1137" s="181"/>
      <c r="E1137" s="194"/>
    </row>
    <row r="1138" spans="1:5" ht="27.95" customHeight="1">
      <c r="A1138" s="450" t="str">
        <f>salary!$B$107</f>
        <v>Sri Pankaj Kumar</v>
      </c>
      <c r="B1138" s="451"/>
      <c r="C1138" s="181"/>
      <c r="D1138" s="450" t="str">
        <f>salary!$B$108</f>
        <v>Shri Raja Ram</v>
      </c>
      <c r="E1138" s="451"/>
    </row>
    <row r="1139" spans="1:5" ht="27.95" customHeight="1">
      <c r="A1139" s="607" t="s">
        <v>106</v>
      </c>
      <c r="B1139" s="608"/>
      <c r="C1139" s="181"/>
      <c r="D1139" s="607" t="s">
        <v>106</v>
      </c>
      <c r="E1139" s="608"/>
    </row>
    <row r="1140" spans="1:5" ht="27.95" customHeight="1">
      <c r="A1140" s="601" t="s">
        <v>97</v>
      </c>
      <c r="B1140" s="602"/>
      <c r="C1140" s="181"/>
      <c r="D1140" s="601" t="s">
        <v>97</v>
      </c>
      <c r="E1140" s="602"/>
    </row>
    <row r="1141" spans="1:5" ht="27.95" customHeight="1">
      <c r="A1141" s="603">
        <f>A120</f>
        <v>43800</v>
      </c>
      <c r="B1141" s="602"/>
      <c r="C1141" s="181"/>
      <c r="D1141" s="603">
        <f>A120</f>
        <v>43800</v>
      </c>
      <c r="E1141" s="602"/>
    </row>
    <row r="1142" spans="1:5" ht="35.1" customHeight="1">
      <c r="A1142" s="605">
        <v>5</v>
      </c>
      <c r="B1142" s="606"/>
      <c r="C1142" s="181"/>
      <c r="D1142" s="605">
        <v>6</v>
      </c>
      <c r="E1142" s="606"/>
    </row>
    <row r="1143" spans="1:5" ht="35.1" customHeight="1">
      <c r="A1143" s="183" t="s">
        <v>94</v>
      </c>
      <c r="B1143" s="184" t="str">
        <f>salary!$D$107</f>
        <v>16.08.2010</v>
      </c>
      <c r="C1143" s="181"/>
      <c r="D1143" s="183" t="s">
        <v>94</v>
      </c>
      <c r="E1143" s="184" t="str">
        <f>salary!$D$108</f>
        <v>10.06.2011</v>
      </c>
    </row>
    <row r="1144" spans="1:5" ht="35.1" customHeight="1">
      <c r="A1144" s="183" t="s">
        <v>2</v>
      </c>
      <c r="B1144" s="184" t="str">
        <f>salary!$E$107</f>
        <v>1st JULY</v>
      </c>
      <c r="C1144" s="181"/>
      <c r="D1144" s="183" t="s">
        <v>2</v>
      </c>
      <c r="E1144" s="184" t="str">
        <f>salary!$E$108</f>
        <v>1st JULY</v>
      </c>
    </row>
    <row r="1145" spans="1:5" ht="35.1" customHeight="1">
      <c r="A1145" s="185" t="s">
        <v>163</v>
      </c>
      <c r="B1145" s="184" t="str">
        <f>salary!$F$107</f>
        <v>5200-20200 / 1</v>
      </c>
      <c r="C1145" s="181"/>
      <c r="D1145" s="185" t="s">
        <v>163</v>
      </c>
      <c r="E1145" s="184" t="str">
        <f>salary!$F$108</f>
        <v>5200-20200 / 1</v>
      </c>
    </row>
    <row r="1146" spans="1:5" ht="35.1" customHeight="1">
      <c r="A1146" s="186" t="s">
        <v>164</v>
      </c>
      <c r="B1146" s="184">
        <f>salary!$G$107</f>
        <v>21700</v>
      </c>
      <c r="C1146" s="181"/>
      <c r="D1146" s="186" t="s">
        <v>164</v>
      </c>
      <c r="E1146" s="184">
        <f>salary!$G$108</f>
        <v>21000</v>
      </c>
    </row>
    <row r="1147" spans="1:5" ht="35.1" customHeight="1">
      <c r="A1147" s="187" t="s">
        <v>161</v>
      </c>
      <c r="B1147" s="184">
        <f>salary!$H$107</f>
        <v>1800</v>
      </c>
      <c r="C1147" s="181"/>
      <c r="D1147" s="187" t="s">
        <v>161</v>
      </c>
      <c r="E1147" s="184">
        <f>salary!$H$108</f>
        <v>1800</v>
      </c>
    </row>
    <row r="1148" spans="1:5" ht="35.1" customHeight="1">
      <c r="A1148" s="188" t="s">
        <v>26</v>
      </c>
      <c r="B1148" s="184">
        <f>salary!$I$107</f>
        <v>23500</v>
      </c>
      <c r="C1148" s="181"/>
      <c r="D1148" s="188" t="s">
        <v>26</v>
      </c>
      <c r="E1148" s="184">
        <f>salary!$I$108</f>
        <v>22800</v>
      </c>
    </row>
    <row r="1149" spans="1:5" ht="35.1" customHeight="1">
      <c r="A1149" s="183" t="s">
        <v>166</v>
      </c>
      <c r="B1149" s="184">
        <f>salary!$J$107</f>
        <v>3995</v>
      </c>
      <c r="C1149" s="181"/>
      <c r="D1149" s="183" t="s">
        <v>166</v>
      </c>
      <c r="E1149" s="184">
        <f>salary!$J$108</f>
        <v>3876</v>
      </c>
    </row>
    <row r="1150" spans="1:5" ht="35.1" customHeight="1">
      <c r="A1150" s="189" t="s">
        <v>5</v>
      </c>
      <c r="B1150" s="184">
        <f>salary!$L$107</f>
        <v>1100</v>
      </c>
      <c r="C1150" s="181"/>
      <c r="D1150" s="189" t="s">
        <v>5</v>
      </c>
      <c r="E1150" s="184">
        <f>salary!$L$108</f>
        <v>1100</v>
      </c>
    </row>
    <row r="1151" spans="1:5" ht="35.1" customHeight="1">
      <c r="A1151" s="189" t="s">
        <v>162</v>
      </c>
      <c r="B1151" s="184">
        <f>salary!$M$107</f>
        <v>100</v>
      </c>
      <c r="C1151" s="181"/>
      <c r="D1151" s="189" t="s">
        <v>162</v>
      </c>
      <c r="E1151" s="184">
        <f>salary!$M$108</f>
        <v>100</v>
      </c>
    </row>
    <row r="1152" spans="1:5" ht="35.1" customHeight="1">
      <c r="A1152" s="183" t="s">
        <v>6</v>
      </c>
      <c r="B1152" s="184">
        <f>salary!$N$107</f>
        <v>28695</v>
      </c>
      <c r="C1152" s="181"/>
      <c r="D1152" s="183" t="s">
        <v>6</v>
      </c>
      <c r="E1152" s="184">
        <f>salary!$N$108</f>
        <v>27876</v>
      </c>
    </row>
    <row r="1153" spans="1:5" ht="35.1" customHeight="1">
      <c r="A1153" s="189" t="s">
        <v>560</v>
      </c>
      <c r="B1153" s="184">
        <f>salary!$O$107</f>
        <v>27495</v>
      </c>
      <c r="C1153" s="181"/>
      <c r="D1153" s="189" t="s">
        <v>560</v>
      </c>
      <c r="E1153" s="184">
        <f>salary!$O$108</f>
        <v>26676</v>
      </c>
    </row>
    <row r="1154" spans="1:5" ht="35.1" customHeight="1">
      <c r="A1154" s="190" t="s">
        <v>8</v>
      </c>
      <c r="B1154" s="184">
        <f>salary!$P$107</f>
        <v>0</v>
      </c>
      <c r="C1154" s="181"/>
      <c r="D1154" s="190" t="s">
        <v>8</v>
      </c>
      <c r="E1154" s="184">
        <f>salary!$P$108</f>
        <v>0</v>
      </c>
    </row>
    <row r="1155" spans="1:5" ht="35.1" customHeight="1">
      <c r="A1155" s="198" t="s">
        <v>533</v>
      </c>
      <c r="B1155" s="184">
        <f>salary!$Q$107</f>
        <v>2750</v>
      </c>
      <c r="C1155" s="181"/>
      <c r="D1155" s="198" t="s">
        <v>533</v>
      </c>
      <c r="E1155" s="184">
        <f>salary!$Q$108</f>
        <v>2668</v>
      </c>
    </row>
    <row r="1156" spans="1:5" ht="35.1" customHeight="1">
      <c r="A1156" s="183" t="s">
        <v>580</v>
      </c>
      <c r="B1156" s="184">
        <f>salary!$R$107</f>
        <v>0</v>
      </c>
      <c r="C1156" s="181"/>
      <c r="D1156" s="183" t="s">
        <v>580</v>
      </c>
      <c r="E1156" s="184">
        <f>salary!$R$108</f>
        <v>0</v>
      </c>
    </row>
    <row r="1157" spans="1:5" ht="35.1" customHeight="1">
      <c r="A1157" s="183" t="s">
        <v>7</v>
      </c>
      <c r="B1157" s="184">
        <f>salary!$S$107</f>
        <v>0</v>
      </c>
      <c r="C1157" s="181"/>
      <c r="D1157" s="183" t="s">
        <v>7</v>
      </c>
      <c r="E1157" s="184">
        <f>salary!$S$108</f>
        <v>0</v>
      </c>
    </row>
    <row r="1158" spans="1:5" ht="35.1" customHeight="1">
      <c r="A1158" s="186" t="s">
        <v>12</v>
      </c>
      <c r="B1158" s="184">
        <f>salary!$T$107</f>
        <v>0</v>
      </c>
      <c r="C1158" s="181"/>
      <c r="D1158" s="186" t="s">
        <v>12</v>
      </c>
      <c r="E1158" s="184">
        <f>salary!$T$108</f>
        <v>0</v>
      </c>
    </row>
    <row r="1159" spans="1:5" ht="35.1" customHeight="1">
      <c r="A1159" s="191" t="s">
        <v>13</v>
      </c>
      <c r="B1159" s="184">
        <f>salary!$U$107</f>
        <v>2750</v>
      </c>
      <c r="C1159" s="181"/>
      <c r="D1159" s="191" t="s">
        <v>13</v>
      </c>
      <c r="E1159" s="184">
        <f>salary!$U$108</f>
        <v>2668</v>
      </c>
    </row>
    <row r="1160" spans="1:5" ht="35.1" customHeight="1">
      <c r="A1160" s="192" t="s">
        <v>14</v>
      </c>
      <c r="B1160" s="184">
        <f>salary!$V$107</f>
        <v>25945</v>
      </c>
      <c r="C1160" s="181"/>
      <c r="D1160" s="192" t="s">
        <v>14</v>
      </c>
      <c r="E1160" s="184">
        <f>salary!$V$108</f>
        <v>25208</v>
      </c>
    </row>
    <row r="1161" spans="1:5" ht="35.1" customHeight="1">
      <c r="A1161" s="192" t="s">
        <v>590</v>
      </c>
      <c r="B1161" s="184">
        <f>salary!$W$107</f>
        <v>3849</v>
      </c>
      <c r="C1161" s="181"/>
      <c r="D1161" s="192" t="s">
        <v>590</v>
      </c>
      <c r="E1161" s="184">
        <f>salary!$W$108</f>
        <v>3735</v>
      </c>
    </row>
    <row r="1162" spans="1:5" ht="35.1" customHeight="1">
      <c r="A1162" s="181" t="s">
        <v>82</v>
      </c>
      <c r="B1162" s="194"/>
      <c r="C1162" s="181"/>
      <c r="D1162" s="181" t="s">
        <v>82</v>
      </c>
      <c r="E1162" s="194"/>
    </row>
    <row r="1163" spans="1:5" ht="35.1" customHeight="1">
      <c r="A1163" s="181" t="s">
        <v>83</v>
      </c>
      <c r="B1163" s="194"/>
      <c r="C1163" s="181"/>
      <c r="D1163" s="181" t="s">
        <v>83</v>
      </c>
      <c r="E1163" s="194"/>
    </row>
    <row r="1164" spans="1:5" ht="27.95" customHeight="1">
      <c r="A1164" s="181" t="s">
        <v>84</v>
      </c>
      <c r="B1164" s="194"/>
      <c r="C1164" s="181"/>
      <c r="D1164" s="181" t="s">
        <v>84</v>
      </c>
      <c r="E1164" s="194"/>
    </row>
    <row r="1165" spans="1:5" ht="27.95" customHeight="1">
      <c r="A1165" s="181"/>
      <c r="B1165" s="194"/>
      <c r="C1165" s="181"/>
      <c r="D1165" s="181"/>
      <c r="E1165" s="194"/>
    </row>
    <row r="1166" spans="1:5" ht="27.95" customHeight="1">
      <c r="A1166" s="181"/>
      <c r="B1166" s="194"/>
      <c r="C1166" s="181"/>
      <c r="D1166" s="181"/>
      <c r="E1166" s="194"/>
    </row>
    <row r="1167" spans="1:5" ht="27.95" customHeight="1">
      <c r="A1167" s="181"/>
      <c r="B1167" s="194"/>
      <c r="C1167" s="181"/>
      <c r="D1167" s="181"/>
      <c r="E1167" s="194"/>
    </row>
    <row r="1168" spans="1:5" ht="27.95" customHeight="1">
      <c r="A1168" s="181"/>
      <c r="B1168" s="181"/>
      <c r="C1168" s="181"/>
      <c r="D1168" s="181"/>
      <c r="E1168" s="181"/>
    </row>
    <row r="1169" spans="1:5" ht="35.1" customHeight="1">
      <c r="A1169" s="450" t="str">
        <f>salary!$B$109</f>
        <v>Sri Vinay Kumar</v>
      </c>
      <c r="B1169" s="451"/>
      <c r="C1169" s="181"/>
      <c r="D1169" s="450" t="str">
        <f>salary!$B$110</f>
        <v>Sri Trilochan Kant Shukla</v>
      </c>
      <c r="E1169" s="451"/>
    </row>
    <row r="1170" spans="1:5" ht="35.1" customHeight="1">
      <c r="A1170" s="607" t="s">
        <v>106</v>
      </c>
      <c r="B1170" s="608"/>
      <c r="C1170" s="181"/>
      <c r="D1170" s="607" t="s">
        <v>106</v>
      </c>
      <c r="E1170" s="608"/>
    </row>
    <row r="1171" spans="1:5" ht="35.1" customHeight="1">
      <c r="A1171" s="601" t="s">
        <v>97</v>
      </c>
      <c r="B1171" s="602"/>
      <c r="C1171" s="181"/>
      <c r="D1171" s="601" t="s">
        <v>97</v>
      </c>
      <c r="E1171" s="602"/>
    </row>
    <row r="1172" spans="1:5" ht="35.1" customHeight="1">
      <c r="A1172" s="603">
        <f>A151</f>
        <v>43800</v>
      </c>
      <c r="B1172" s="602"/>
      <c r="C1172" s="181"/>
      <c r="D1172" s="603">
        <f>A151</f>
        <v>43800</v>
      </c>
      <c r="E1172" s="602"/>
    </row>
    <row r="1173" spans="1:5" ht="35.1" customHeight="1">
      <c r="A1173" s="605">
        <v>7</v>
      </c>
      <c r="B1173" s="606"/>
      <c r="C1173" s="181"/>
      <c r="D1173" s="605">
        <v>8</v>
      </c>
      <c r="E1173" s="606"/>
    </row>
    <row r="1174" spans="1:5" ht="35.1" customHeight="1">
      <c r="A1174" s="183" t="s">
        <v>94</v>
      </c>
      <c r="B1174" s="184" t="str">
        <f>salary!$D$109</f>
        <v>17.03.2012</v>
      </c>
      <c r="C1174" s="181"/>
      <c r="D1174" s="183" t="s">
        <v>94</v>
      </c>
      <c r="E1174" s="184" t="str">
        <f>salary!$D$110</f>
        <v>17.10.2012</v>
      </c>
    </row>
    <row r="1175" spans="1:5" ht="35.1" customHeight="1">
      <c r="A1175" s="183" t="s">
        <v>2</v>
      </c>
      <c r="B1175" s="184" t="str">
        <f>salary!$E$109</f>
        <v>1st JULY</v>
      </c>
      <c r="C1175" s="181"/>
      <c r="D1175" s="183" t="s">
        <v>2</v>
      </c>
      <c r="E1175" s="184" t="str">
        <f>salary!$E$110</f>
        <v>1st JULY</v>
      </c>
    </row>
    <row r="1176" spans="1:5" ht="35.1" customHeight="1">
      <c r="A1176" s="185" t="s">
        <v>163</v>
      </c>
      <c r="B1176" s="184" t="str">
        <f>salary!$F$109</f>
        <v>5200-20200 / 1</v>
      </c>
      <c r="C1176" s="181"/>
      <c r="D1176" s="185" t="s">
        <v>163</v>
      </c>
      <c r="E1176" s="184" t="str">
        <f>salary!$F$110</f>
        <v>5200-20200 / 1</v>
      </c>
    </row>
    <row r="1177" spans="1:5" ht="35.1" customHeight="1">
      <c r="A1177" s="186" t="s">
        <v>164</v>
      </c>
      <c r="B1177" s="184">
        <f>salary!$G$109</f>
        <v>20300</v>
      </c>
      <c r="C1177" s="181"/>
      <c r="D1177" s="186" t="s">
        <v>164</v>
      </c>
      <c r="E1177" s="184">
        <f>salary!$G$110</f>
        <v>20300</v>
      </c>
    </row>
    <row r="1178" spans="1:5" ht="35.1" customHeight="1">
      <c r="A1178" s="187" t="s">
        <v>161</v>
      </c>
      <c r="B1178" s="184">
        <f>salary!$H$109</f>
        <v>1800</v>
      </c>
      <c r="C1178" s="181"/>
      <c r="D1178" s="187" t="s">
        <v>161</v>
      </c>
      <c r="E1178" s="184">
        <f>salary!$H$110</f>
        <v>1800</v>
      </c>
    </row>
    <row r="1179" spans="1:5" ht="35.1" customHeight="1">
      <c r="A1179" s="188" t="s">
        <v>26</v>
      </c>
      <c r="B1179" s="184">
        <f>salary!$I$109</f>
        <v>22100</v>
      </c>
      <c r="C1179" s="181"/>
      <c r="D1179" s="188" t="s">
        <v>26</v>
      </c>
      <c r="E1179" s="184">
        <f>salary!$I$110</f>
        <v>22100</v>
      </c>
    </row>
    <row r="1180" spans="1:5" ht="35.1" customHeight="1">
      <c r="A1180" s="183" t="s">
        <v>166</v>
      </c>
      <c r="B1180" s="184">
        <f>salary!$J$109</f>
        <v>3757</v>
      </c>
      <c r="C1180" s="181"/>
      <c r="D1180" s="183" t="s">
        <v>166</v>
      </c>
      <c r="E1180" s="184">
        <f>salary!$J$110</f>
        <v>3757</v>
      </c>
    </row>
    <row r="1181" spans="1:5" ht="35.1" customHeight="1">
      <c r="A1181" s="189" t="s">
        <v>5</v>
      </c>
      <c r="B1181" s="184">
        <f>salary!$L$109</f>
        <v>1100</v>
      </c>
      <c r="C1181" s="181"/>
      <c r="D1181" s="189" t="s">
        <v>5</v>
      </c>
      <c r="E1181" s="184">
        <f>salary!$L$110</f>
        <v>1100</v>
      </c>
    </row>
    <row r="1182" spans="1:5" ht="35.1" customHeight="1">
      <c r="A1182" s="189" t="s">
        <v>162</v>
      </c>
      <c r="B1182" s="184">
        <f>salary!$M$109</f>
        <v>100</v>
      </c>
      <c r="C1182" s="181"/>
      <c r="D1182" s="189" t="s">
        <v>162</v>
      </c>
      <c r="E1182" s="184">
        <f>salary!$M$110</f>
        <v>100</v>
      </c>
    </row>
    <row r="1183" spans="1:5" ht="35.1" customHeight="1">
      <c r="A1183" s="183" t="s">
        <v>6</v>
      </c>
      <c r="B1183" s="184">
        <f>salary!$N$109</f>
        <v>27057</v>
      </c>
      <c r="C1183" s="181"/>
      <c r="D1183" s="183" t="s">
        <v>6</v>
      </c>
      <c r="E1183" s="184">
        <f>salary!$N$110</f>
        <v>27057</v>
      </c>
    </row>
    <row r="1184" spans="1:5" ht="35.1" customHeight="1">
      <c r="A1184" s="189" t="s">
        <v>560</v>
      </c>
      <c r="B1184" s="184">
        <f>salary!$O$109</f>
        <v>25857</v>
      </c>
      <c r="C1184" s="181"/>
      <c r="D1184" s="189" t="s">
        <v>560</v>
      </c>
      <c r="E1184" s="184">
        <f>salary!$O$110</f>
        <v>25857</v>
      </c>
    </row>
    <row r="1185" spans="1:5" ht="35.1" customHeight="1">
      <c r="A1185" s="190" t="s">
        <v>8</v>
      </c>
      <c r="B1185" s="184">
        <f>salary!$P$109</f>
        <v>0</v>
      </c>
      <c r="C1185" s="181"/>
      <c r="D1185" s="190" t="s">
        <v>8</v>
      </c>
      <c r="E1185" s="184">
        <f>salary!$P$110</f>
        <v>0</v>
      </c>
    </row>
    <row r="1186" spans="1:5" ht="35.1" customHeight="1">
      <c r="A1186" s="198" t="s">
        <v>533</v>
      </c>
      <c r="B1186" s="184">
        <f>salary!$Q$109</f>
        <v>2586</v>
      </c>
      <c r="C1186" s="181"/>
      <c r="D1186" s="198" t="s">
        <v>533</v>
      </c>
      <c r="E1186" s="184">
        <f>salary!$Q$110</f>
        <v>2586</v>
      </c>
    </row>
    <row r="1187" spans="1:5" ht="35.1" customHeight="1">
      <c r="A1187" s="183" t="s">
        <v>580</v>
      </c>
      <c r="B1187" s="184">
        <f>salary!$R$109</f>
        <v>7000</v>
      </c>
      <c r="C1187" s="181"/>
      <c r="D1187" s="183" t="s">
        <v>580</v>
      </c>
      <c r="E1187" s="184">
        <f>salary!$R$110</f>
        <v>0</v>
      </c>
    </row>
    <row r="1188" spans="1:5" ht="35.1" customHeight="1">
      <c r="A1188" s="183" t="s">
        <v>7</v>
      </c>
      <c r="B1188" s="184">
        <f>salary!$S$109</f>
        <v>0</v>
      </c>
      <c r="C1188" s="181"/>
      <c r="D1188" s="183" t="s">
        <v>7</v>
      </c>
      <c r="E1188" s="184">
        <f>salary!$S$110</f>
        <v>0</v>
      </c>
    </row>
    <row r="1189" spans="1:5" ht="35.1" customHeight="1">
      <c r="A1189" s="186" t="s">
        <v>12</v>
      </c>
      <c r="B1189" s="184">
        <f>salary!$T$109</f>
        <v>0</v>
      </c>
      <c r="C1189" s="181"/>
      <c r="D1189" s="186" t="s">
        <v>12</v>
      </c>
      <c r="E1189" s="184">
        <f>salary!$T$110</f>
        <v>0</v>
      </c>
    </row>
    <row r="1190" spans="1:5" ht="35.1" customHeight="1">
      <c r="A1190" s="191" t="s">
        <v>13</v>
      </c>
      <c r="B1190" s="184">
        <f>salary!$U$109</f>
        <v>9586</v>
      </c>
      <c r="C1190" s="181"/>
      <c r="D1190" s="191" t="s">
        <v>13</v>
      </c>
      <c r="E1190" s="184">
        <f>salary!$U$110</f>
        <v>2586</v>
      </c>
    </row>
    <row r="1191" spans="1:5" ht="35.1" customHeight="1">
      <c r="A1191" s="192" t="s">
        <v>14</v>
      </c>
      <c r="B1191" s="184">
        <f>salary!$V$109</f>
        <v>17471</v>
      </c>
      <c r="C1191" s="181"/>
      <c r="D1191" s="192" t="s">
        <v>14</v>
      </c>
      <c r="E1191" s="184">
        <f>salary!$V$110</f>
        <v>24471</v>
      </c>
    </row>
    <row r="1192" spans="1:5" ht="35.1" customHeight="1">
      <c r="A1192" s="192" t="s">
        <v>590</v>
      </c>
      <c r="B1192" s="184">
        <f>salary!$W$109</f>
        <v>3620</v>
      </c>
      <c r="C1192" s="181"/>
      <c r="D1192" s="192" t="s">
        <v>590</v>
      </c>
      <c r="E1192" s="184">
        <f>salary!$W$110</f>
        <v>3620</v>
      </c>
    </row>
    <row r="1193" spans="1:5" ht="35.1" customHeight="1">
      <c r="A1193" s="181" t="s">
        <v>82</v>
      </c>
      <c r="B1193" s="194"/>
      <c r="C1193" s="181"/>
      <c r="D1193" s="181" t="s">
        <v>82</v>
      </c>
      <c r="E1193" s="194"/>
    </row>
    <row r="1194" spans="1:5" ht="35.1" customHeight="1">
      <c r="A1194" s="181" t="s">
        <v>83</v>
      </c>
      <c r="B1194" s="194"/>
      <c r="C1194" s="181"/>
      <c r="D1194" s="181" t="s">
        <v>83</v>
      </c>
      <c r="E1194" s="194"/>
    </row>
    <row r="1195" spans="1:5" ht="27.95" customHeight="1">
      <c r="A1195" s="181" t="s">
        <v>84</v>
      </c>
      <c r="B1195" s="194"/>
      <c r="C1195" s="181"/>
      <c r="D1195" s="181" t="s">
        <v>84</v>
      </c>
      <c r="E1195" s="194"/>
    </row>
    <row r="1196" spans="1:5" ht="27.95" customHeight="1">
      <c r="A1196" s="450" t="str">
        <f>salary!$B$111</f>
        <v>Smt. Savitri Devi</v>
      </c>
      <c r="B1196" s="451"/>
      <c r="C1196" s="181"/>
      <c r="D1196" s="450" t="str">
        <f>salary!$B$112</f>
        <v>Smt. Vidya Devi</v>
      </c>
      <c r="E1196" s="451"/>
    </row>
    <row r="1197" spans="1:5" ht="27.95" customHeight="1">
      <c r="A1197" s="607" t="s">
        <v>106</v>
      </c>
      <c r="B1197" s="608"/>
      <c r="C1197" s="181"/>
      <c r="D1197" s="607" t="s">
        <v>106</v>
      </c>
      <c r="E1197" s="608"/>
    </row>
    <row r="1198" spans="1:5" ht="27.95" customHeight="1">
      <c r="A1198" s="601" t="s">
        <v>97</v>
      </c>
      <c r="B1198" s="602"/>
      <c r="C1198" s="181"/>
      <c r="D1198" s="601" t="s">
        <v>97</v>
      </c>
      <c r="E1198" s="602"/>
    </row>
    <row r="1199" spans="1:5" ht="27.95" customHeight="1">
      <c r="A1199" s="603">
        <f>A178</f>
        <v>43800</v>
      </c>
      <c r="B1199" s="602"/>
      <c r="C1199" s="181"/>
      <c r="D1199" s="603">
        <f>A178</f>
        <v>43800</v>
      </c>
      <c r="E1199" s="602"/>
    </row>
    <row r="1200" spans="1:5" ht="35.1" customHeight="1">
      <c r="A1200" s="605">
        <v>9</v>
      </c>
      <c r="B1200" s="606"/>
      <c r="C1200" s="181"/>
      <c r="D1200" s="605">
        <v>10</v>
      </c>
      <c r="E1200" s="606"/>
    </row>
    <row r="1201" spans="1:5" ht="35.1" customHeight="1">
      <c r="A1201" s="183" t="s">
        <v>94</v>
      </c>
      <c r="B1201" s="184" t="str">
        <f>salary!$D$111</f>
        <v>13.10.2014</v>
      </c>
      <c r="C1201" s="181"/>
      <c r="D1201" s="183" t="s">
        <v>94</v>
      </c>
      <c r="E1201" s="184" t="str">
        <f>salary!$D$112</f>
        <v>03.10.2015</v>
      </c>
    </row>
    <row r="1202" spans="1:5" ht="35.1" customHeight="1">
      <c r="A1202" s="183" t="s">
        <v>2</v>
      </c>
      <c r="B1202" s="184" t="str">
        <f>salary!$E$111</f>
        <v>1st JULY</v>
      </c>
      <c r="C1202" s="181"/>
      <c r="D1202" s="183" t="s">
        <v>2</v>
      </c>
      <c r="E1202" s="184" t="str">
        <f>salary!$E$112</f>
        <v>1st JULY</v>
      </c>
    </row>
    <row r="1203" spans="1:5" ht="35.1" customHeight="1">
      <c r="A1203" s="185" t="s">
        <v>163</v>
      </c>
      <c r="B1203" s="184" t="str">
        <f>salary!$F$111</f>
        <v>5200-20200 / 1</v>
      </c>
      <c r="C1203" s="181"/>
      <c r="D1203" s="185" t="s">
        <v>163</v>
      </c>
      <c r="E1203" s="184" t="str">
        <f>salary!$F$112</f>
        <v>5200-20200 / 1</v>
      </c>
    </row>
    <row r="1204" spans="1:5" ht="35.1" customHeight="1">
      <c r="A1204" s="186" t="s">
        <v>164</v>
      </c>
      <c r="B1204" s="184">
        <f>salary!$G$111</f>
        <v>19700</v>
      </c>
      <c r="C1204" s="181"/>
      <c r="D1204" s="186" t="s">
        <v>164</v>
      </c>
      <c r="E1204" s="184">
        <f>salary!$G$112</f>
        <v>18500</v>
      </c>
    </row>
    <row r="1205" spans="1:5" ht="35.1" customHeight="1">
      <c r="A1205" s="187" t="s">
        <v>161</v>
      </c>
      <c r="B1205" s="184">
        <f>salary!$H$111</f>
        <v>1800</v>
      </c>
      <c r="C1205" s="181"/>
      <c r="D1205" s="187" t="s">
        <v>161</v>
      </c>
      <c r="E1205" s="184">
        <f>salary!$H$112</f>
        <v>1800</v>
      </c>
    </row>
    <row r="1206" spans="1:5" ht="35.1" customHeight="1">
      <c r="A1206" s="188" t="s">
        <v>26</v>
      </c>
      <c r="B1206" s="184">
        <f>salary!$I$111</f>
        <v>21500</v>
      </c>
      <c r="C1206" s="181"/>
      <c r="D1206" s="188" t="s">
        <v>26</v>
      </c>
      <c r="E1206" s="184">
        <f>salary!$I$112</f>
        <v>20300</v>
      </c>
    </row>
    <row r="1207" spans="1:5" ht="35.1" customHeight="1">
      <c r="A1207" s="183" t="s">
        <v>166</v>
      </c>
      <c r="B1207" s="184">
        <f>salary!$J$111</f>
        <v>3655</v>
      </c>
      <c r="C1207" s="181"/>
      <c r="D1207" s="183" t="s">
        <v>166</v>
      </c>
      <c r="E1207" s="184">
        <f>salary!$J$112</f>
        <v>3451</v>
      </c>
    </row>
    <row r="1208" spans="1:5" ht="35.1" customHeight="1">
      <c r="A1208" s="189" t="s">
        <v>5</v>
      </c>
      <c r="B1208" s="184">
        <f>salary!$L$111</f>
        <v>1100</v>
      </c>
      <c r="C1208" s="181"/>
      <c r="D1208" s="189" t="s">
        <v>5</v>
      </c>
      <c r="E1208" s="184">
        <f>salary!$L$112</f>
        <v>1100</v>
      </c>
    </row>
    <row r="1209" spans="1:5" ht="35.1" customHeight="1">
      <c r="A1209" s="189" t="s">
        <v>162</v>
      </c>
      <c r="B1209" s="184">
        <f>salary!$M$111</f>
        <v>100</v>
      </c>
      <c r="C1209" s="181"/>
      <c r="D1209" s="189" t="s">
        <v>162</v>
      </c>
      <c r="E1209" s="184">
        <f>salary!$M$112</f>
        <v>100</v>
      </c>
    </row>
    <row r="1210" spans="1:5" ht="35.1" customHeight="1">
      <c r="A1210" s="183" t="s">
        <v>6</v>
      </c>
      <c r="B1210" s="184">
        <f>salary!$N$111</f>
        <v>26355</v>
      </c>
      <c r="C1210" s="181"/>
      <c r="D1210" s="183" t="s">
        <v>6</v>
      </c>
      <c r="E1210" s="184">
        <f>salary!$N$112</f>
        <v>24951</v>
      </c>
    </row>
    <row r="1211" spans="1:5" ht="35.1" customHeight="1">
      <c r="A1211" s="189" t="s">
        <v>560</v>
      </c>
      <c r="B1211" s="184">
        <f>salary!$O$111</f>
        <v>25155</v>
      </c>
      <c r="C1211" s="181"/>
      <c r="D1211" s="189" t="s">
        <v>560</v>
      </c>
      <c r="E1211" s="184">
        <f>salary!$O$112</f>
        <v>23751</v>
      </c>
    </row>
    <row r="1212" spans="1:5" ht="35.1" customHeight="1">
      <c r="A1212" s="190" t="s">
        <v>8</v>
      </c>
      <c r="B1212" s="184">
        <f>salary!$P$111</f>
        <v>0</v>
      </c>
      <c r="C1212" s="181"/>
      <c r="D1212" s="190" t="s">
        <v>8</v>
      </c>
      <c r="E1212" s="184">
        <f>salary!$P$112</f>
        <v>0</v>
      </c>
    </row>
    <row r="1213" spans="1:5" ht="35.1" customHeight="1">
      <c r="A1213" s="198" t="s">
        <v>533</v>
      </c>
      <c r="B1213" s="184">
        <f>salary!$Q$111</f>
        <v>2516</v>
      </c>
      <c r="C1213" s="181"/>
      <c r="D1213" s="198" t="s">
        <v>533</v>
      </c>
      <c r="E1213" s="184">
        <f>salary!$Q$112</f>
        <v>2375</v>
      </c>
    </row>
    <row r="1214" spans="1:5" ht="35.1" customHeight="1">
      <c r="A1214" s="183" t="s">
        <v>580</v>
      </c>
      <c r="B1214" s="184">
        <f>salary!$R$111</f>
        <v>7000</v>
      </c>
      <c r="C1214" s="181"/>
      <c r="D1214" s="183" t="s">
        <v>580</v>
      </c>
      <c r="E1214" s="184">
        <f>salary!$R$112</f>
        <v>0</v>
      </c>
    </row>
    <row r="1215" spans="1:5" ht="35.1" customHeight="1">
      <c r="A1215" s="183" t="s">
        <v>7</v>
      </c>
      <c r="B1215" s="184">
        <f>salary!$S$111</f>
        <v>0</v>
      </c>
      <c r="C1215" s="181"/>
      <c r="D1215" s="183" t="s">
        <v>7</v>
      </c>
      <c r="E1215" s="184">
        <f>salary!$S$112</f>
        <v>0</v>
      </c>
    </row>
    <row r="1216" spans="1:5" ht="35.1" customHeight="1">
      <c r="A1216" s="186" t="s">
        <v>12</v>
      </c>
      <c r="B1216" s="184">
        <f>salary!$T$111</f>
        <v>0</v>
      </c>
      <c r="C1216" s="181"/>
      <c r="D1216" s="186" t="s">
        <v>12</v>
      </c>
      <c r="E1216" s="184">
        <f>salary!$T$112</f>
        <v>0</v>
      </c>
    </row>
    <row r="1217" spans="1:5" ht="35.1" customHeight="1">
      <c r="A1217" s="191" t="s">
        <v>13</v>
      </c>
      <c r="B1217" s="184">
        <f>salary!$U$111</f>
        <v>9516</v>
      </c>
      <c r="C1217" s="181"/>
      <c r="D1217" s="191" t="s">
        <v>13</v>
      </c>
      <c r="E1217" s="184">
        <f>salary!$U$112</f>
        <v>2375</v>
      </c>
    </row>
    <row r="1218" spans="1:5" ht="35.1" customHeight="1">
      <c r="A1218" s="192" t="s">
        <v>14</v>
      </c>
      <c r="B1218" s="184">
        <f>salary!$V$111</f>
        <v>16839</v>
      </c>
      <c r="C1218" s="181"/>
      <c r="D1218" s="192" t="s">
        <v>14</v>
      </c>
      <c r="E1218" s="184">
        <f>salary!$V$112</f>
        <v>22576</v>
      </c>
    </row>
    <row r="1219" spans="1:5" ht="35.1" customHeight="1">
      <c r="A1219" s="192" t="s">
        <v>590</v>
      </c>
      <c r="B1219" s="184">
        <f>salary!$W$111</f>
        <v>3522</v>
      </c>
      <c r="C1219" s="181"/>
      <c r="D1219" s="192" t="s">
        <v>590</v>
      </c>
      <c r="E1219" s="184">
        <f>salary!$W$112</f>
        <v>3325</v>
      </c>
    </row>
    <row r="1220" spans="1:5" ht="35.1" customHeight="1">
      <c r="A1220" s="181" t="s">
        <v>82</v>
      </c>
      <c r="B1220" s="194"/>
      <c r="C1220" s="181"/>
      <c r="D1220" s="181" t="s">
        <v>82</v>
      </c>
      <c r="E1220" s="194"/>
    </row>
    <row r="1221" spans="1:5" ht="35.1" customHeight="1">
      <c r="A1221" s="181" t="s">
        <v>83</v>
      </c>
      <c r="B1221" s="194"/>
      <c r="C1221" s="181"/>
      <c r="D1221" s="181" t="s">
        <v>83</v>
      </c>
      <c r="E1221" s="194"/>
    </row>
    <row r="1222" spans="1:5" ht="35.1" customHeight="1">
      <c r="A1222" s="181" t="s">
        <v>84</v>
      </c>
      <c r="B1222" s="194"/>
      <c r="C1222" s="181"/>
      <c r="D1222" s="181" t="s">
        <v>84</v>
      </c>
      <c r="E1222" s="194"/>
    </row>
    <row r="1223" spans="1:5" ht="35.1" customHeight="1">
      <c r="A1223" s="181"/>
      <c r="B1223" s="194"/>
      <c r="C1223" s="181"/>
      <c r="D1223" s="181"/>
      <c r="E1223" s="194"/>
    </row>
    <row r="1224" spans="1:5" ht="35.1" customHeight="1">
      <c r="A1224" s="181"/>
      <c r="B1224" s="194"/>
      <c r="C1224" s="181"/>
      <c r="D1224" s="181"/>
      <c r="E1224" s="194"/>
    </row>
    <row r="1225" spans="1:5" ht="35.1" customHeight="1">
      <c r="A1225" s="181"/>
      <c r="B1225" s="194"/>
      <c r="C1225" s="181"/>
      <c r="D1225" s="181"/>
      <c r="E1225" s="194"/>
    </row>
    <row r="1226" spans="1:5" ht="35.1" customHeight="1">
      <c r="A1226" s="181"/>
      <c r="B1226" s="181"/>
      <c r="C1226" s="181"/>
      <c r="D1226" s="181"/>
      <c r="E1226" s="181"/>
    </row>
    <row r="1227" spans="1:5" ht="35.1" customHeight="1">
      <c r="A1227" s="450" t="str">
        <f>salary!$B$113</f>
        <v>Sri Ram Milan</v>
      </c>
      <c r="B1227" s="451"/>
      <c r="C1227" s="181"/>
      <c r="D1227" s="450" t="str">
        <f>salary!$B$114</f>
        <v>Sri Sundar Lal</v>
      </c>
      <c r="E1227" s="451"/>
    </row>
    <row r="1228" spans="1:5" ht="35.1" customHeight="1">
      <c r="A1228" s="607" t="s">
        <v>106</v>
      </c>
      <c r="B1228" s="608"/>
      <c r="C1228" s="181"/>
      <c r="D1228" s="607" t="s">
        <v>106</v>
      </c>
      <c r="E1228" s="608"/>
    </row>
    <row r="1229" spans="1:5" ht="35.1" customHeight="1">
      <c r="A1229" s="601" t="s">
        <v>97</v>
      </c>
      <c r="B1229" s="602"/>
      <c r="C1229" s="181"/>
      <c r="D1229" s="601" t="s">
        <v>97</v>
      </c>
      <c r="E1229" s="602"/>
    </row>
    <row r="1230" spans="1:5" ht="35.1" customHeight="1">
      <c r="A1230" s="603">
        <f>A209</f>
        <v>43800</v>
      </c>
      <c r="B1230" s="602"/>
      <c r="C1230" s="181"/>
      <c r="D1230" s="603">
        <f>A209</f>
        <v>43800</v>
      </c>
      <c r="E1230" s="602"/>
    </row>
    <row r="1231" spans="1:5" ht="35.1" customHeight="1">
      <c r="A1231" s="605">
        <v>11</v>
      </c>
      <c r="B1231" s="606"/>
      <c r="C1231" s="181"/>
      <c r="D1231" s="605">
        <v>12</v>
      </c>
      <c r="E1231" s="606"/>
    </row>
    <row r="1232" spans="1:5" ht="35.1" customHeight="1">
      <c r="A1232" s="183" t="s">
        <v>94</v>
      </c>
      <c r="B1232" s="184" t="str">
        <f>salary!$D$113</f>
        <v>26.09.2007</v>
      </c>
      <c r="C1232" s="181"/>
      <c r="D1232" s="183" t="s">
        <v>94</v>
      </c>
      <c r="E1232" s="184" t="str">
        <f>salary!$D$114</f>
        <v>26.09.2007</v>
      </c>
    </row>
    <row r="1233" spans="1:5" ht="35.1" customHeight="1">
      <c r="A1233" s="183" t="s">
        <v>2</v>
      </c>
      <c r="B1233" s="184" t="str">
        <f>salary!$E$113</f>
        <v>1st JULY</v>
      </c>
      <c r="C1233" s="181"/>
      <c r="D1233" s="183" t="s">
        <v>2</v>
      </c>
      <c r="E1233" s="184" t="str">
        <f>salary!$E$114</f>
        <v>1st JULY</v>
      </c>
    </row>
    <row r="1234" spans="1:5" ht="35.1" customHeight="1">
      <c r="A1234" s="185" t="s">
        <v>163</v>
      </c>
      <c r="B1234" s="184" t="str">
        <f>salary!$F$113</f>
        <v>5200-20200 / 2</v>
      </c>
      <c r="C1234" s="181"/>
      <c r="D1234" s="185" t="s">
        <v>163</v>
      </c>
      <c r="E1234" s="184" t="str">
        <f>salary!$F$114</f>
        <v>5200-20200 / 1</v>
      </c>
    </row>
    <row r="1235" spans="1:5" ht="35.1" customHeight="1">
      <c r="A1235" s="186" t="s">
        <v>164</v>
      </c>
      <c r="B1235" s="184">
        <f>salary!$G$113</f>
        <v>25700</v>
      </c>
      <c r="C1235" s="181"/>
      <c r="D1235" s="186" t="s">
        <v>164</v>
      </c>
      <c r="E1235" s="184">
        <f>salary!$G$114</f>
        <v>25700</v>
      </c>
    </row>
    <row r="1236" spans="1:5" ht="35.1" customHeight="1">
      <c r="A1236" s="187" t="s">
        <v>161</v>
      </c>
      <c r="B1236" s="184">
        <f>salary!$H$113</f>
        <v>1900</v>
      </c>
      <c r="C1236" s="181"/>
      <c r="D1236" s="187" t="s">
        <v>161</v>
      </c>
      <c r="E1236" s="184">
        <f>salary!$H$114</f>
        <v>1900</v>
      </c>
    </row>
    <row r="1237" spans="1:5" ht="35.1" customHeight="1">
      <c r="A1237" s="188" t="s">
        <v>26</v>
      </c>
      <c r="B1237" s="184">
        <f>salary!$I$113</f>
        <v>27600</v>
      </c>
      <c r="C1237" s="181"/>
      <c r="D1237" s="188" t="s">
        <v>26</v>
      </c>
      <c r="E1237" s="184">
        <f>salary!$I$114</f>
        <v>27600</v>
      </c>
    </row>
    <row r="1238" spans="1:5" ht="35.1" customHeight="1">
      <c r="A1238" s="183" t="s">
        <v>166</v>
      </c>
      <c r="B1238" s="184">
        <f>salary!$J$113</f>
        <v>4692</v>
      </c>
      <c r="C1238" s="181"/>
      <c r="D1238" s="183" t="s">
        <v>166</v>
      </c>
      <c r="E1238" s="184">
        <f>salary!$J$114</f>
        <v>4692</v>
      </c>
    </row>
    <row r="1239" spans="1:5" ht="35.1" customHeight="1">
      <c r="A1239" s="189" t="s">
        <v>5</v>
      </c>
      <c r="B1239" s="184">
        <f>salary!$L$113</f>
        <v>1160</v>
      </c>
      <c r="C1239" s="181"/>
      <c r="D1239" s="189" t="s">
        <v>5</v>
      </c>
      <c r="E1239" s="184">
        <f>salary!$L$114</f>
        <v>1160</v>
      </c>
    </row>
    <row r="1240" spans="1:5" ht="35.1" customHeight="1">
      <c r="A1240" s="189" t="s">
        <v>162</v>
      </c>
      <c r="B1240" s="184">
        <f>salary!$M$113</f>
        <v>100</v>
      </c>
      <c r="C1240" s="181"/>
      <c r="D1240" s="189" t="s">
        <v>162</v>
      </c>
      <c r="E1240" s="184">
        <f>salary!$M$114</f>
        <v>100</v>
      </c>
    </row>
    <row r="1241" spans="1:5" ht="35.1" customHeight="1">
      <c r="A1241" s="183" t="s">
        <v>6</v>
      </c>
      <c r="B1241" s="184">
        <f>salary!$N$113</f>
        <v>33552</v>
      </c>
      <c r="C1241" s="181"/>
      <c r="D1241" s="183" t="s">
        <v>6</v>
      </c>
      <c r="E1241" s="184">
        <f>salary!$N$114</f>
        <v>33552</v>
      </c>
    </row>
    <row r="1242" spans="1:5" ht="35.1" customHeight="1">
      <c r="A1242" s="189" t="s">
        <v>560</v>
      </c>
      <c r="B1242" s="184">
        <f>salary!$O$113</f>
        <v>32292</v>
      </c>
      <c r="C1242" s="181"/>
      <c r="D1242" s="189" t="s">
        <v>560</v>
      </c>
      <c r="E1242" s="184">
        <f>salary!$O$114</f>
        <v>32292</v>
      </c>
    </row>
    <row r="1243" spans="1:5" ht="35.1" customHeight="1">
      <c r="A1243" s="190" t="s">
        <v>8</v>
      </c>
      <c r="B1243" s="184">
        <f>salary!$P$113</f>
        <v>0</v>
      </c>
      <c r="C1243" s="181"/>
      <c r="D1243" s="190" t="s">
        <v>8</v>
      </c>
      <c r="E1243" s="184">
        <f>salary!$P$114</f>
        <v>0</v>
      </c>
    </row>
    <row r="1244" spans="1:5" ht="35.1" customHeight="1">
      <c r="A1244" s="198" t="s">
        <v>533</v>
      </c>
      <c r="B1244" s="184">
        <f>salary!$Q$113</f>
        <v>3229</v>
      </c>
      <c r="C1244" s="181"/>
      <c r="D1244" s="198" t="s">
        <v>533</v>
      </c>
      <c r="E1244" s="184">
        <f>salary!$Q$114</f>
        <v>3229</v>
      </c>
    </row>
    <row r="1245" spans="1:5" ht="35.1" customHeight="1">
      <c r="A1245" s="183" t="s">
        <v>580</v>
      </c>
      <c r="B1245" s="184">
        <f>salary!$R$113</f>
        <v>0</v>
      </c>
      <c r="C1245" s="181"/>
      <c r="D1245" s="183" t="s">
        <v>580</v>
      </c>
      <c r="E1245" s="184">
        <f>salary!$R$114</f>
        <v>0</v>
      </c>
    </row>
    <row r="1246" spans="1:5" ht="35.1" customHeight="1">
      <c r="A1246" s="183" t="s">
        <v>7</v>
      </c>
      <c r="B1246" s="184">
        <f>salary!$S$113</f>
        <v>0</v>
      </c>
      <c r="C1246" s="181"/>
      <c r="D1246" s="183" t="s">
        <v>7</v>
      </c>
      <c r="E1246" s="184">
        <f>salary!$S$114</f>
        <v>0</v>
      </c>
    </row>
    <row r="1247" spans="1:5" ht="35.1" customHeight="1">
      <c r="A1247" s="186" t="s">
        <v>12</v>
      </c>
      <c r="B1247" s="184">
        <f>salary!$T$113</f>
        <v>0</v>
      </c>
      <c r="C1247" s="181"/>
      <c r="D1247" s="186" t="s">
        <v>12</v>
      </c>
      <c r="E1247" s="184">
        <f>salary!$T$114</f>
        <v>0</v>
      </c>
    </row>
    <row r="1248" spans="1:5" ht="35.1" customHeight="1">
      <c r="A1248" s="191" t="s">
        <v>13</v>
      </c>
      <c r="B1248" s="184">
        <f>salary!$U$113</f>
        <v>3229</v>
      </c>
      <c r="C1248" s="181"/>
      <c r="D1248" s="191" t="s">
        <v>13</v>
      </c>
      <c r="E1248" s="184">
        <f>salary!$U$114</f>
        <v>3229</v>
      </c>
    </row>
    <row r="1249" spans="1:5" ht="35.1" customHeight="1">
      <c r="A1249" s="192" t="s">
        <v>14</v>
      </c>
      <c r="B1249" s="184">
        <f>salary!$V$113</f>
        <v>30323</v>
      </c>
      <c r="C1249" s="181"/>
      <c r="D1249" s="192" t="s">
        <v>14</v>
      </c>
      <c r="E1249" s="184">
        <f>salary!$V$114</f>
        <v>30323</v>
      </c>
    </row>
    <row r="1250" spans="1:5" ht="35.1" customHeight="1">
      <c r="A1250" s="192" t="s">
        <v>590</v>
      </c>
      <c r="B1250" s="184">
        <f>salary!$W$113</f>
        <v>4521</v>
      </c>
      <c r="C1250" s="181"/>
      <c r="D1250" s="192" t="s">
        <v>590</v>
      </c>
      <c r="E1250" s="184">
        <f>salary!$W$114</f>
        <v>4521</v>
      </c>
    </row>
    <row r="1251" spans="1:5" ht="35.1" customHeight="1">
      <c r="A1251" s="181" t="s">
        <v>82</v>
      </c>
      <c r="B1251" s="194"/>
      <c r="C1251" s="181"/>
      <c r="D1251" s="181" t="s">
        <v>82</v>
      </c>
      <c r="E1251" s="194"/>
    </row>
    <row r="1252" spans="1:5" ht="35.1" customHeight="1">
      <c r="A1252" s="181" t="s">
        <v>83</v>
      </c>
      <c r="B1252" s="194"/>
      <c r="C1252" s="181"/>
      <c r="D1252" s="181" t="s">
        <v>83</v>
      </c>
      <c r="E1252" s="194"/>
    </row>
    <row r="1253" spans="1:5" ht="35.1" customHeight="1">
      <c r="A1253" s="181" t="s">
        <v>84</v>
      </c>
      <c r="B1253" s="194"/>
      <c r="C1253" s="181"/>
      <c r="D1253" s="181" t="s">
        <v>84</v>
      </c>
      <c r="E1253" s="194"/>
    </row>
    <row r="1254" spans="1:5" ht="35.1" customHeight="1">
      <c r="A1254" s="450" t="str">
        <f>salary!$B$115</f>
        <v>Sri Pramod Kumar</v>
      </c>
      <c r="B1254" s="451"/>
      <c r="C1254" s="181"/>
      <c r="D1254" s="450" t="str">
        <f>salary!$B$116</f>
        <v>Sri Anand Prakash</v>
      </c>
      <c r="E1254" s="451"/>
    </row>
    <row r="1255" spans="1:5" ht="35.1" customHeight="1">
      <c r="A1255" s="607" t="s">
        <v>106</v>
      </c>
      <c r="B1255" s="608"/>
      <c r="C1255" s="181"/>
      <c r="D1255" s="607" t="s">
        <v>106</v>
      </c>
      <c r="E1255" s="608"/>
    </row>
    <row r="1256" spans="1:5" ht="35.1" customHeight="1">
      <c r="A1256" s="601" t="s">
        <v>97</v>
      </c>
      <c r="B1256" s="602"/>
      <c r="C1256" s="181"/>
      <c r="D1256" s="601" t="s">
        <v>97</v>
      </c>
      <c r="E1256" s="602"/>
    </row>
    <row r="1257" spans="1:5" ht="35.1" customHeight="1">
      <c r="A1257" s="603">
        <f>A236</f>
        <v>43800</v>
      </c>
      <c r="B1257" s="602"/>
      <c r="C1257" s="181"/>
      <c r="D1257" s="603">
        <f>A236</f>
        <v>43800</v>
      </c>
      <c r="E1257" s="602"/>
    </row>
    <row r="1258" spans="1:5" ht="35.1" customHeight="1">
      <c r="A1258" s="605">
        <v>13</v>
      </c>
      <c r="B1258" s="606"/>
      <c r="C1258" s="181"/>
      <c r="D1258" s="605">
        <v>14</v>
      </c>
      <c r="E1258" s="606"/>
    </row>
    <row r="1259" spans="1:5" ht="35.1" customHeight="1">
      <c r="A1259" s="183" t="s">
        <v>94</v>
      </c>
      <c r="B1259" s="184" t="str">
        <f>salary!$D$115</f>
        <v>26.09.2007</v>
      </c>
      <c r="C1259" s="181"/>
      <c r="D1259" s="183" t="s">
        <v>94</v>
      </c>
      <c r="E1259" s="184" t="str">
        <f>salary!$D$116</f>
        <v>27.09.2007</v>
      </c>
    </row>
    <row r="1260" spans="1:5" ht="35.1" customHeight="1">
      <c r="A1260" s="183" t="s">
        <v>2</v>
      </c>
      <c r="B1260" s="184" t="str">
        <f>salary!$E$115</f>
        <v>1st JULY</v>
      </c>
      <c r="C1260" s="181"/>
      <c r="D1260" s="183" t="s">
        <v>2</v>
      </c>
      <c r="E1260" s="184" t="str">
        <f>salary!$E$116</f>
        <v>1st JULY</v>
      </c>
    </row>
    <row r="1261" spans="1:5" ht="35.1" customHeight="1">
      <c r="A1261" s="185" t="s">
        <v>163</v>
      </c>
      <c r="B1261" s="184" t="str">
        <f>salary!$F$115</f>
        <v>5200-20200 / 1</v>
      </c>
      <c r="C1261" s="181"/>
      <c r="D1261" s="185" t="s">
        <v>163</v>
      </c>
      <c r="E1261" s="184" t="str">
        <f>salary!$F$116</f>
        <v>5200-20200 / 1</v>
      </c>
    </row>
    <row r="1262" spans="1:5" ht="35.1" customHeight="1">
      <c r="A1262" s="186" t="s">
        <v>164</v>
      </c>
      <c r="B1262" s="184">
        <f>salary!$G$115</f>
        <v>25700</v>
      </c>
      <c r="C1262" s="181"/>
      <c r="D1262" s="186" t="s">
        <v>164</v>
      </c>
      <c r="E1262" s="184">
        <f>salary!$G$116</f>
        <v>25700</v>
      </c>
    </row>
    <row r="1263" spans="1:5" ht="35.1" customHeight="1">
      <c r="A1263" s="187" t="s">
        <v>161</v>
      </c>
      <c r="B1263" s="184">
        <f>salary!$H$115</f>
        <v>1900</v>
      </c>
      <c r="C1263" s="181"/>
      <c r="D1263" s="187" t="s">
        <v>161</v>
      </c>
      <c r="E1263" s="184">
        <f>salary!$H$116</f>
        <v>1900</v>
      </c>
    </row>
    <row r="1264" spans="1:5" ht="35.1" customHeight="1">
      <c r="A1264" s="188" t="s">
        <v>26</v>
      </c>
      <c r="B1264" s="184">
        <f>salary!$I$115</f>
        <v>27600</v>
      </c>
      <c r="C1264" s="181"/>
      <c r="D1264" s="188" t="s">
        <v>26</v>
      </c>
      <c r="E1264" s="184">
        <f>salary!$I$116</f>
        <v>27600</v>
      </c>
    </row>
    <row r="1265" spans="1:5" ht="35.1" customHeight="1">
      <c r="A1265" s="183" t="s">
        <v>166</v>
      </c>
      <c r="B1265" s="184">
        <f>salary!$J$115</f>
        <v>4692</v>
      </c>
      <c r="C1265" s="181"/>
      <c r="D1265" s="183" t="s">
        <v>166</v>
      </c>
      <c r="E1265" s="184">
        <f>salary!$J$116</f>
        <v>4692</v>
      </c>
    </row>
    <row r="1266" spans="1:5" ht="35.1" customHeight="1">
      <c r="A1266" s="189" t="s">
        <v>5</v>
      </c>
      <c r="B1266" s="184">
        <f>salary!$L$115</f>
        <v>1160</v>
      </c>
      <c r="C1266" s="181"/>
      <c r="D1266" s="189" t="s">
        <v>5</v>
      </c>
      <c r="E1266" s="184">
        <f>salary!$L$116</f>
        <v>1160</v>
      </c>
    </row>
    <row r="1267" spans="1:5" ht="35.1" customHeight="1">
      <c r="A1267" s="189" t="s">
        <v>162</v>
      </c>
      <c r="B1267" s="184">
        <f>salary!$M$115</f>
        <v>100</v>
      </c>
      <c r="C1267" s="181"/>
      <c r="D1267" s="189" t="s">
        <v>162</v>
      </c>
      <c r="E1267" s="184">
        <f>salary!$M$116</f>
        <v>100</v>
      </c>
    </row>
    <row r="1268" spans="1:5" ht="35.1" customHeight="1">
      <c r="A1268" s="183" t="s">
        <v>6</v>
      </c>
      <c r="B1268" s="184">
        <f>salary!$N$115</f>
        <v>33552</v>
      </c>
      <c r="C1268" s="181"/>
      <c r="D1268" s="183" t="s">
        <v>6</v>
      </c>
      <c r="E1268" s="184">
        <f>salary!$N$116</f>
        <v>33552</v>
      </c>
    </row>
    <row r="1269" spans="1:5" ht="35.1" customHeight="1">
      <c r="A1269" s="189" t="s">
        <v>560</v>
      </c>
      <c r="B1269" s="184">
        <f>salary!$O$115</f>
        <v>32292</v>
      </c>
      <c r="C1269" s="181"/>
      <c r="D1269" s="189" t="s">
        <v>560</v>
      </c>
      <c r="E1269" s="184">
        <f>salary!$O$116</f>
        <v>32292</v>
      </c>
    </row>
    <row r="1270" spans="1:5" ht="35.1" customHeight="1">
      <c r="A1270" s="190" t="s">
        <v>8</v>
      </c>
      <c r="B1270" s="184">
        <f>salary!$P$115</f>
        <v>0</v>
      </c>
      <c r="C1270" s="181"/>
      <c r="D1270" s="190" t="s">
        <v>8</v>
      </c>
      <c r="E1270" s="184">
        <f>salary!$P$116</f>
        <v>0</v>
      </c>
    </row>
    <row r="1271" spans="1:5" ht="35.1" customHeight="1">
      <c r="A1271" s="198" t="s">
        <v>533</v>
      </c>
      <c r="B1271" s="184">
        <f>salary!$Q$115</f>
        <v>3229</v>
      </c>
      <c r="C1271" s="181"/>
      <c r="D1271" s="198" t="s">
        <v>533</v>
      </c>
      <c r="E1271" s="184">
        <f>salary!$Q$116</f>
        <v>3229</v>
      </c>
    </row>
    <row r="1272" spans="1:5" ht="35.1" customHeight="1">
      <c r="A1272" s="183" t="s">
        <v>580</v>
      </c>
      <c r="B1272" s="184">
        <f>salary!$R$115</f>
        <v>7000</v>
      </c>
      <c r="C1272" s="181"/>
      <c r="D1272" s="183" t="s">
        <v>580</v>
      </c>
      <c r="E1272" s="184">
        <f>salary!$R$116</f>
        <v>0</v>
      </c>
    </row>
    <row r="1273" spans="1:5" ht="35.1" customHeight="1">
      <c r="A1273" s="183" t="s">
        <v>7</v>
      </c>
      <c r="B1273" s="184">
        <f>salary!$S$115</f>
        <v>0</v>
      </c>
      <c r="C1273" s="181"/>
      <c r="D1273" s="183" t="s">
        <v>7</v>
      </c>
      <c r="E1273" s="184">
        <f>salary!$S$116</f>
        <v>0</v>
      </c>
    </row>
    <row r="1274" spans="1:5" ht="35.1" customHeight="1">
      <c r="A1274" s="186" t="s">
        <v>12</v>
      </c>
      <c r="B1274" s="184">
        <f>salary!$T$115</f>
        <v>0</v>
      </c>
      <c r="C1274" s="181"/>
      <c r="D1274" s="186" t="s">
        <v>12</v>
      </c>
      <c r="E1274" s="184">
        <f>salary!$T$116</f>
        <v>0</v>
      </c>
    </row>
    <row r="1275" spans="1:5" ht="35.1" customHeight="1">
      <c r="A1275" s="191" t="s">
        <v>13</v>
      </c>
      <c r="B1275" s="184">
        <f>salary!$U$115</f>
        <v>10229</v>
      </c>
      <c r="C1275" s="181"/>
      <c r="D1275" s="191" t="s">
        <v>13</v>
      </c>
      <c r="E1275" s="184">
        <f>salary!$U$116</f>
        <v>3229</v>
      </c>
    </row>
    <row r="1276" spans="1:5" ht="35.1" customHeight="1">
      <c r="A1276" s="192" t="s">
        <v>14</v>
      </c>
      <c r="B1276" s="184">
        <f>salary!$V$115</f>
        <v>23323</v>
      </c>
      <c r="C1276" s="181"/>
      <c r="D1276" s="192" t="s">
        <v>14</v>
      </c>
      <c r="E1276" s="184">
        <f>salary!$V$116</f>
        <v>30323</v>
      </c>
    </row>
    <row r="1277" spans="1:5" ht="35.1" customHeight="1">
      <c r="A1277" s="192" t="s">
        <v>590</v>
      </c>
      <c r="B1277" s="184">
        <f>salary!$W$115</f>
        <v>4521</v>
      </c>
      <c r="C1277" s="181"/>
      <c r="D1277" s="192" t="s">
        <v>590</v>
      </c>
      <c r="E1277" s="184">
        <f>salary!$W$116</f>
        <v>4521</v>
      </c>
    </row>
    <row r="1278" spans="1:5" ht="35.1" customHeight="1">
      <c r="A1278" s="181" t="s">
        <v>82</v>
      </c>
      <c r="B1278" s="194"/>
      <c r="C1278" s="181"/>
      <c r="D1278" s="181" t="s">
        <v>82</v>
      </c>
      <c r="E1278" s="194"/>
    </row>
    <row r="1279" spans="1:5" ht="35.1" customHeight="1">
      <c r="A1279" s="181" t="s">
        <v>83</v>
      </c>
      <c r="B1279" s="194"/>
      <c r="C1279" s="181"/>
      <c r="D1279" s="181" t="s">
        <v>83</v>
      </c>
      <c r="E1279" s="194"/>
    </row>
    <row r="1280" spans="1:5" ht="35.1" customHeight="1">
      <c r="A1280" s="181" t="s">
        <v>84</v>
      </c>
      <c r="B1280" s="194"/>
      <c r="C1280" s="181"/>
      <c r="D1280" s="181" t="s">
        <v>84</v>
      </c>
      <c r="E1280" s="194"/>
    </row>
    <row r="1281" spans="1:5" ht="35.1" customHeight="1">
      <c r="A1281" s="181"/>
      <c r="B1281" s="194"/>
      <c r="C1281" s="181"/>
      <c r="D1281" s="181"/>
      <c r="E1281" s="194"/>
    </row>
    <row r="1282" spans="1:5" ht="35.1" customHeight="1">
      <c r="A1282" s="181"/>
      <c r="B1282" s="194"/>
      <c r="C1282" s="181"/>
      <c r="D1282" s="181"/>
      <c r="E1282" s="194"/>
    </row>
    <row r="1283" spans="1:5" ht="35.1" customHeight="1">
      <c r="A1283" s="181"/>
      <c r="B1283" s="194"/>
      <c r="C1283" s="181"/>
      <c r="D1283" s="181"/>
      <c r="E1283" s="194"/>
    </row>
    <row r="1284" spans="1:5" ht="35.1" customHeight="1">
      <c r="A1284" s="181"/>
      <c r="B1284" s="194"/>
      <c r="C1284" s="181"/>
      <c r="D1284" s="181"/>
      <c r="E1284" s="194"/>
    </row>
    <row r="1285" spans="1:5" ht="35.1" customHeight="1">
      <c r="A1285" s="181"/>
      <c r="B1285" s="181"/>
      <c r="C1285" s="181"/>
      <c r="D1285" s="181"/>
      <c r="E1285" s="181"/>
    </row>
    <row r="1286" spans="1:5" ht="35.1" customHeight="1">
      <c r="A1286" s="450" t="str">
        <f>salary!$B$117</f>
        <v>Sri Panchraj</v>
      </c>
      <c r="B1286" s="451"/>
      <c r="C1286" s="181"/>
      <c r="D1286" s="450" t="str">
        <f>salary!$B$118</f>
        <v>Sri Ramesh Kumar</v>
      </c>
      <c r="E1286" s="451"/>
    </row>
    <row r="1287" spans="1:5" ht="35.1" customHeight="1">
      <c r="A1287" s="607" t="s">
        <v>106</v>
      </c>
      <c r="B1287" s="608"/>
      <c r="C1287" s="181"/>
      <c r="D1287" s="607" t="s">
        <v>106</v>
      </c>
      <c r="E1287" s="608"/>
    </row>
    <row r="1288" spans="1:5" ht="35.1" customHeight="1">
      <c r="A1288" s="601" t="s">
        <v>97</v>
      </c>
      <c r="B1288" s="602"/>
      <c r="C1288" s="181"/>
      <c r="D1288" s="601" t="s">
        <v>97</v>
      </c>
      <c r="E1288" s="602"/>
    </row>
    <row r="1289" spans="1:5" ht="35.1" customHeight="1">
      <c r="A1289" s="603">
        <f>A267</f>
        <v>43800</v>
      </c>
      <c r="B1289" s="602"/>
      <c r="C1289" s="181"/>
      <c r="D1289" s="603">
        <f>A267</f>
        <v>43800</v>
      </c>
      <c r="E1289" s="602"/>
    </row>
    <row r="1290" spans="1:5" ht="35.1" customHeight="1">
      <c r="A1290" s="605">
        <v>15</v>
      </c>
      <c r="B1290" s="606"/>
      <c r="C1290" s="181"/>
      <c r="D1290" s="605">
        <v>16</v>
      </c>
      <c r="E1290" s="606"/>
    </row>
    <row r="1291" spans="1:5" ht="35.1" customHeight="1">
      <c r="A1291" s="183" t="s">
        <v>94</v>
      </c>
      <c r="B1291" s="184" t="str">
        <f>salary!$D$117</f>
        <v>08.10.2007</v>
      </c>
      <c r="C1291" s="181"/>
      <c r="D1291" s="183" t="s">
        <v>94</v>
      </c>
      <c r="E1291" s="184" t="str">
        <f>salary!$D$118</f>
        <v>27.09.2007</v>
      </c>
    </row>
    <row r="1292" spans="1:5" ht="35.1" customHeight="1">
      <c r="A1292" s="183" t="s">
        <v>2</v>
      </c>
      <c r="B1292" s="184" t="str">
        <f>salary!$E$117</f>
        <v>1st JULY</v>
      </c>
      <c r="C1292" s="181"/>
      <c r="D1292" s="183" t="s">
        <v>2</v>
      </c>
      <c r="E1292" s="184" t="str">
        <f>salary!$E$118</f>
        <v>1st JULY</v>
      </c>
    </row>
    <row r="1293" spans="1:5" ht="35.1" customHeight="1">
      <c r="A1293" s="185" t="s">
        <v>163</v>
      </c>
      <c r="B1293" s="184" t="str">
        <f>salary!$F$117</f>
        <v>5200-20200 / 1</v>
      </c>
      <c r="C1293" s="181"/>
      <c r="D1293" s="185" t="s">
        <v>163</v>
      </c>
      <c r="E1293" s="184" t="str">
        <f>salary!$F$118</f>
        <v>5200-20200 / 1</v>
      </c>
    </row>
    <row r="1294" spans="1:5" ht="35.1" customHeight="1">
      <c r="A1294" s="186" t="s">
        <v>164</v>
      </c>
      <c r="B1294" s="184">
        <f>salary!$G$117</f>
        <v>25700</v>
      </c>
      <c r="C1294" s="181"/>
      <c r="D1294" s="186" t="s">
        <v>164</v>
      </c>
      <c r="E1294" s="184">
        <f>salary!$G$118</f>
        <v>25700</v>
      </c>
    </row>
    <row r="1295" spans="1:5" ht="35.1" customHeight="1">
      <c r="A1295" s="187" t="s">
        <v>161</v>
      </c>
      <c r="B1295" s="184">
        <f>salary!$H$117</f>
        <v>1900</v>
      </c>
      <c r="C1295" s="181"/>
      <c r="D1295" s="187" t="s">
        <v>161</v>
      </c>
      <c r="E1295" s="184">
        <f>salary!$H$118</f>
        <v>1900</v>
      </c>
    </row>
    <row r="1296" spans="1:5" ht="35.1" customHeight="1">
      <c r="A1296" s="188" t="s">
        <v>26</v>
      </c>
      <c r="B1296" s="184">
        <f>salary!$I$117</f>
        <v>27600</v>
      </c>
      <c r="C1296" s="181"/>
      <c r="D1296" s="188" t="s">
        <v>26</v>
      </c>
      <c r="E1296" s="184">
        <f>salary!$I$118</f>
        <v>27600</v>
      </c>
    </row>
    <row r="1297" spans="1:5" ht="35.1" customHeight="1">
      <c r="A1297" s="183" t="s">
        <v>166</v>
      </c>
      <c r="B1297" s="184">
        <f>salary!$J$117</f>
        <v>4692</v>
      </c>
      <c r="C1297" s="181"/>
      <c r="D1297" s="183" t="s">
        <v>166</v>
      </c>
      <c r="E1297" s="184">
        <f>salary!$J$118</f>
        <v>4692</v>
      </c>
    </row>
    <row r="1298" spans="1:5" ht="35.1" customHeight="1">
      <c r="A1298" s="189" t="s">
        <v>5</v>
      </c>
      <c r="B1298" s="184">
        <f>salary!$L$117</f>
        <v>1160</v>
      </c>
      <c r="C1298" s="181"/>
      <c r="D1298" s="189" t="s">
        <v>5</v>
      </c>
      <c r="E1298" s="184">
        <f>salary!$L$118</f>
        <v>1160</v>
      </c>
    </row>
    <row r="1299" spans="1:5" ht="35.1" customHeight="1">
      <c r="A1299" s="189" t="s">
        <v>162</v>
      </c>
      <c r="B1299" s="184">
        <f>salary!$M$117</f>
        <v>100</v>
      </c>
      <c r="C1299" s="181"/>
      <c r="D1299" s="189" t="s">
        <v>162</v>
      </c>
      <c r="E1299" s="184">
        <f>salary!$M$118</f>
        <v>100</v>
      </c>
    </row>
    <row r="1300" spans="1:5" ht="35.1" customHeight="1">
      <c r="A1300" s="183" t="s">
        <v>6</v>
      </c>
      <c r="B1300" s="184">
        <f>salary!$N$117</f>
        <v>33552</v>
      </c>
      <c r="C1300" s="181"/>
      <c r="D1300" s="183" t="s">
        <v>6</v>
      </c>
      <c r="E1300" s="184">
        <f>salary!$N$118</f>
        <v>33552</v>
      </c>
    </row>
    <row r="1301" spans="1:5" ht="35.1" customHeight="1">
      <c r="A1301" s="189" t="s">
        <v>560</v>
      </c>
      <c r="B1301" s="184">
        <f>salary!$O$117</f>
        <v>32292</v>
      </c>
      <c r="C1301" s="181"/>
      <c r="D1301" s="189" t="s">
        <v>560</v>
      </c>
      <c r="E1301" s="184">
        <f>salary!$O$118</f>
        <v>32292</v>
      </c>
    </row>
    <row r="1302" spans="1:5" ht="35.1" customHeight="1">
      <c r="A1302" s="190" t="s">
        <v>8</v>
      </c>
      <c r="B1302" s="184">
        <f>salary!$P$117</f>
        <v>0</v>
      </c>
      <c r="C1302" s="181"/>
      <c r="D1302" s="190" t="s">
        <v>8</v>
      </c>
      <c r="E1302" s="184">
        <f>salary!$P$118</f>
        <v>0</v>
      </c>
    </row>
    <row r="1303" spans="1:5" ht="35.1" customHeight="1">
      <c r="A1303" s="198" t="s">
        <v>533</v>
      </c>
      <c r="B1303" s="184">
        <f>salary!$Q$117</f>
        <v>3229</v>
      </c>
      <c r="C1303" s="181"/>
      <c r="D1303" s="198" t="s">
        <v>533</v>
      </c>
      <c r="E1303" s="184">
        <f>salary!$Q$118</f>
        <v>3229</v>
      </c>
    </row>
    <row r="1304" spans="1:5" ht="35.1" customHeight="1">
      <c r="A1304" s="183" t="s">
        <v>580</v>
      </c>
      <c r="B1304" s="184">
        <f>salary!$R$117</f>
        <v>0</v>
      </c>
      <c r="C1304" s="181"/>
      <c r="D1304" s="183" t="s">
        <v>580</v>
      </c>
      <c r="E1304" s="184">
        <f>salary!$R$118</f>
        <v>10000</v>
      </c>
    </row>
    <row r="1305" spans="1:5" ht="35.1" customHeight="1">
      <c r="A1305" s="183" t="s">
        <v>7</v>
      </c>
      <c r="B1305" s="184">
        <f>salary!$S$117</f>
        <v>0</v>
      </c>
      <c r="C1305" s="181"/>
      <c r="D1305" s="183" t="s">
        <v>7</v>
      </c>
      <c r="E1305" s="184">
        <f>salary!$S$118</f>
        <v>0</v>
      </c>
    </row>
    <row r="1306" spans="1:5" ht="35.1" customHeight="1">
      <c r="A1306" s="186" t="s">
        <v>12</v>
      </c>
      <c r="B1306" s="184">
        <f>salary!$T$117</f>
        <v>0</v>
      </c>
      <c r="C1306" s="181"/>
      <c r="D1306" s="186" t="s">
        <v>12</v>
      </c>
      <c r="E1306" s="184">
        <f>salary!$T$118</f>
        <v>0</v>
      </c>
    </row>
    <row r="1307" spans="1:5" ht="35.1" customHeight="1">
      <c r="A1307" s="191" t="s">
        <v>13</v>
      </c>
      <c r="B1307" s="184">
        <f>salary!$U$117</f>
        <v>3229</v>
      </c>
      <c r="C1307" s="181"/>
      <c r="D1307" s="191" t="s">
        <v>13</v>
      </c>
      <c r="E1307" s="184">
        <f>salary!$U$118</f>
        <v>13229</v>
      </c>
    </row>
    <row r="1308" spans="1:5" ht="35.1" customHeight="1">
      <c r="A1308" s="192" t="s">
        <v>14</v>
      </c>
      <c r="B1308" s="184">
        <f>salary!$V$117</f>
        <v>30323</v>
      </c>
      <c r="C1308" s="181"/>
      <c r="D1308" s="192" t="s">
        <v>14</v>
      </c>
      <c r="E1308" s="184">
        <f>salary!$V$118</f>
        <v>20323</v>
      </c>
    </row>
    <row r="1309" spans="1:5" ht="35.1" customHeight="1">
      <c r="A1309" s="192" t="s">
        <v>590</v>
      </c>
      <c r="B1309" s="184">
        <f>salary!$W$117</f>
        <v>4521</v>
      </c>
      <c r="C1309" s="181"/>
      <c r="D1309" s="192" t="s">
        <v>590</v>
      </c>
      <c r="E1309" s="184">
        <f>salary!$W$118</f>
        <v>4521</v>
      </c>
    </row>
    <row r="1310" spans="1:5" ht="35.1" customHeight="1">
      <c r="A1310" s="181" t="s">
        <v>82</v>
      </c>
      <c r="B1310" s="194"/>
      <c r="C1310" s="181"/>
      <c r="D1310" s="181" t="s">
        <v>82</v>
      </c>
      <c r="E1310" s="194"/>
    </row>
    <row r="1311" spans="1:5" ht="35.1" customHeight="1">
      <c r="A1311" s="181" t="s">
        <v>83</v>
      </c>
      <c r="B1311" s="194"/>
      <c r="C1311" s="181"/>
      <c r="D1311" s="181" t="s">
        <v>83</v>
      </c>
      <c r="E1311" s="194"/>
    </row>
    <row r="1312" spans="1:5" ht="35.1" customHeight="1">
      <c r="A1312" s="181" t="s">
        <v>84</v>
      </c>
      <c r="B1312" s="194"/>
      <c r="C1312" s="181"/>
      <c r="D1312" s="181" t="s">
        <v>84</v>
      </c>
      <c r="E1312" s="194"/>
    </row>
    <row r="1313" spans="1:5" ht="35.1" customHeight="1">
      <c r="A1313" s="450" t="str">
        <f>salary!$B$119</f>
        <v>Sri Manoj Kumar S/0 Ram Kumar</v>
      </c>
      <c r="B1313" s="451"/>
      <c r="C1313" s="181"/>
      <c r="D1313" s="450" t="str">
        <f>salary!$B$120</f>
        <v>Sri Hansraj</v>
      </c>
      <c r="E1313" s="451"/>
    </row>
    <row r="1314" spans="1:5" ht="35.1" customHeight="1">
      <c r="A1314" s="607" t="s">
        <v>106</v>
      </c>
      <c r="B1314" s="608"/>
      <c r="C1314" s="181"/>
      <c r="D1314" s="607" t="s">
        <v>106</v>
      </c>
      <c r="E1314" s="608"/>
    </row>
    <row r="1315" spans="1:5" ht="35.1" customHeight="1">
      <c r="A1315" s="601" t="s">
        <v>97</v>
      </c>
      <c r="B1315" s="602"/>
      <c r="C1315" s="181"/>
      <c r="D1315" s="601" t="s">
        <v>97</v>
      </c>
      <c r="E1315" s="602"/>
    </row>
    <row r="1316" spans="1:5" ht="35.1" customHeight="1">
      <c r="A1316" s="603">
        <f>A294</f>
        <v>43800</v>
      </c>
      <c r="B1316" s="602"/>
      <c r="C1316" s="181"/>
      <c r="D1316" s="603">
        <f>A294</f>
        <v>43800</v>
      </c>
      <c r="E1316" s="602"/>
    </row>
    <row r="1317" spans="1:5" ht="35.1" customHeight="1">
      <c r="A1317" s="605">
        <v>17</v>
      </c>
      <c r="B1317" s="606"/>
      <c r="C1317" s="181"/>
      <c r="D1317" s="605">
        <v>18</v>
      </c>
      <c r="E1317" s="606"/>
    </row>
    <row r="1318" spans="1:5" ht="35.1" customHeight="1">
      <c r="A1318" s="183" t="s">
        <v>94</v>
      </c>
      <c r="B1318" s="184" t="str">
        <f>salary!$D$119</f>
        <v>27.09.2007</v>
      </c>
      <c r="C1318" s="181"/>
      <c r="D1318" s="183" t="s">
        <v>94</v>
      </c>
      <c r="E1318" s="184" t="str">
        <f>salary!$D$120</f>
        <v>27.09.2007</v>
      </c>
    </row>
    <row r="1319" spans="1:5" ht="35.1" customHeight="1">
      <c r="A1319" s="183" t="s">
        <v>2</v>
      </c>
      <c r="B1319" s="184" t="str">
        <f>salary!$E$119</f>
        <v>1st JULY</v>
      </c>
      <c r="C1319" s="181"/>
      <c r="D1319" s="183" t="s">
        <v>2</v>
      </c>
      <c r="E1319" s="184" t="str">
        <f>salary!$E$120</f>
        <v>1st JULY</v>
      </c>
    </row>
    <row r="1320" spans="1:5" ht="35.1" customHeight="1">
      <c r="A1320" s="185" t="s">
        <v>163</v>
      </c>
      <c r="B1320" s="184" t="str">
        <f>salary!$F$119</f>
        <v>5200-20200 / 1</v>
      </c>
      <c r="C1320" s="181"/>
      <c r="D1320" s="185" t="s">
        <v>163</v>
      </c>
      <c r="E1320" s="184" t="str">
        <f>salary!$F$120</f>
        <v>5200-20200 / 1</v>
      </c>
    </row>
    <row r="1321" spans="1:5" ht="35.1" customHeight="1">
      <c r="A1321" s="186" t="s">
        <v>164</v>
      </c>
      <c r="B1321" s="184">
        <f>salary!$G$119</f>
        <v>25700</v>
      </c>
      <c r="C1321" s="181"/>
      <c r="D1321" s="186" t="s">
        <v>164</v>
      </c>
      <c r="E1321" s="184">
        <f>salary!$G$120</f>
        <v>25700</v>
      </c>
    </row>
    <row r="1322" spans="1:5" ht="35.1" customHeight="1">
      <c r="A1322" s="187" t="s">
        <v>161</v>
      </c>
      <c r="B1322" s="184">
        <f>salary!$H$119</f>
        <v>1900</v>
      </c>
      <c r="C1322" s="181"/>
      <c r="D1322" s="187" t="s">
        <v>161</v>
      </c>
      <c r="E1322" s="184">
        <f>salary!$H$120</f>
        <v>1900</v>
      </c>
    </row>
    <row r="1323" spans="1:5" ht="35.1" customHeight="1">
      <c r="A1323" s="188" t="s">
        <v>26</v>
      </c>
      <c r="B1323" s="184">
        <f>salary!$I$119</f>
        <v>27600</v>
      </c>
      <c r="C1323" s="181"/>
      <c r="D1323" s="188" t="s">
        <v>26</v>
      </c>
      <c r="E1323" s="184">
        <f>salary!$I$120</f>
        <v>27600</v>
      </c>
    </row>
    <row r="1324" spans="1:5" ht="35.1" customHeight="1">
      <c r="A1324" s="183" t="s">
        <v>166</v>
      </c>
      <c r="B1324" s="184">
        <f>salary!$J$119</f>
        <v>4692</v>
      </c>
      <c r="C1324" s="181"/>
      <c r="D1324" s="183" t="s">
        <v>166</v>
      </c>
      <c r="E1324" s="184">
        <f>salary!$J$120</f>
        <v>4692</v>
      </c>
    </row>
    <row r="1325" spans="1:5" ht="35.1" customHeight="1">
      <c r="A1325" s="189" t="s">
        <v>5</v>
      </c>
      <c r="B1325" s="184">
        <f>salary!$L$119</f>
        <v>1160</v>
      </c>
      <c r="C1325" s="181"/>
      <c r="D1325" s="189" t="s">
        <v>5</v>
      </c>
      <c r="E1325" s="184">
        <f>salary!$L$120</f>
        <v>1160</v>
      </c>
    </row>
    <row r="1326" spans="1:5" ht="35.1" customHeight="1">
      <c r="A1326" s="189" t="s">
        <v>162</v>
      </c>
      <c r="B1326" s="184">
        <f>salary!$M$119</f>
        <v>100</v>
      </c>
      <c r="C1326" s="181"/>
      <c r="D1326" s="189" t="s">
        <v>162</v>
      </c>
      <c r="E1326" s="184">
        <f>salary!$M$120</f>
        <v>100</v>
      </c>
    </row>
    <row r="1327" spans="1:5" ht="35.1" customHeight="1">
      <c r="A1327" s="183" t="s">
        <v>6</v>
      </c>
      <c r="B1327" s="184">
        <f>salary!$N$119</f>
        <v>33552</v>
      </c>
      <c r="C1327" s="181"/>
      <c r="D1327" s="183" t="s">
        <v>6</v>
      </c>
      <c r="E1327" s="184">
        <f>salary!$N$120</f>
        <v>33552</v>
      </c>
    </row>
    <row r="1328" spans="1:5" ht="35.1" customHeight="1">
      <c r="A1328" s="189" t="s">
        <v>560</v>
      </c>
      <c r="B1328" s="184">
        <f>salary!$O$119</f>
        <v>32292</v>
      </c>
      <c r="C1328" s="181"/>
      <c r="D1328" s="189" t="s">
        <v>560</v>
      </c>
      <c r="E1328" s="184">
        <f>salary!$O$120</f>
        <v>32292</v>
      </c>
    </row>
    <row r="1329" spans="1:5" ht="35.1" customHeight="1">
      <c r="A1329" s="190" t="s">
        <v>8</v>
      </c>
      <c r="B1329" s="184">
        <f>salary!$P$119</f>
        <v>0</v>
      </c>
      <c r="C1329" s="181"/>
      <c r="D1329" s="190" t="s">
        <v>8</v>
      </c>
      <c r="E1329" s="184">
        <f>salary!$P$120</f>
        <v>0</v>
      </c>
    </row>
    <row r="1330" spans="1:5" ht="35.1" customHeight="1">
      <c r="A1330" s="198" t="s">
        <v>533</v>
      </c>
      <c r="B1330" s="184">
        <f>salary!$Q$119</f>
        <v>3229</v>
      </c>
      <c r="C1330" s="181"/>
      <c r="D1330" s="198" t="s">
        <v>533</v>
      </c>
      <c r="E1330" s="184">
        <f>salary!$Q$120</f>
        <v>3229</v>
      </c>
    </row>
    <row r="1331" spans="1:5" ht="35.1" customHeight="1">
      <c r="A1331" s="183" t="s">
        <v>580</v>
      </c>
      <c r="B1331" s="184">
        <f>salary!$R$119</f>
        <v>0</v>
      </c>
      <c r="C1331" s="181"/>
      <c r="D1331" s="183" t="s">
        <v>580</v>
      </c>
      <c r="E1331" s="184">
        <f>salary!$R$120</f>
        <v>10000</v>
      </c>
    </row>
    <row r="1332" spans="1:5" ht="35.1" customHeight="1">
      <c r="A1332" s="183" t="s">
        <v>7</v>
      </c>
      <c r="B1332" s="184">
        <f>salary!$S$119</f>
        <v>0</v>
      </c>
      <c r="C1332" s="181"/>
      <c r="D1332" s="183" t="s">
        <v>7</v>
      </c>
      <c r="E1332" s="184">
        <f>salary!$S$120</f>
        <v>0</v>
      </c>
    </row>
    <row r="1333" spans="1:5" ht="35.1" customHeight="1">
      <c r="A1333" s="186" t="s">
        <v>12</v>
      </c>
      <c r="B1333" s="184">
        <f>salary!$T$119</f>
        <v>0</v>
      </c>
      <c r="C1333" s="181"/>
      <c r="D1333" s="186" t="s">
        <v>12</v>
      </c>
      <c r="E1333" s="184">
        <f>salary!$T$120</f>
        <v>0</v>
      </c>
    </row>
    <row r="1334" spans="1:5" ht="35.1" customHeight="1">
      <c r="A1334" s="191" t="s">
        <v>13</v>
      </c>
      <c r="B1334" s="184">
        <f>salary!$U$119</f>
        <v>3229</v>
      </c>
      <c r="C1334" s="181"/>
      <c r="D1334" s="191" t="s">
        <v>13</v>
      </c>
      <c r="E1334" s="184">
        <f>salary!$U$120</f>
        <v>13229</v>
      </c>
    </row>
    <row r="1335" spans="1:5" ht="35.1" customHeight="1">
      <c r="A1335" s="192" t="s">
        <v>14</v>
      </c>
      <c r="B1335" s="184">
        <f>salary!$V$119</f>
        <v>30323</v>
      </c>
      <c r="C1335" s="181"/>
      <c r="D1335" s="192" t="s">
        <v>14</v>
      </c>
      <c r="E1335" s="184">
        <f>salary!$V$120</f>
        <v>20323</v>
      </c>
    </row>
    <row r="1336" spans="1:5" ht="35.1" customHeight="1">
      <c r="A1336" s="192" t="s">
        <v>590</v>
      </c>
      <c r="B1336" s="184">
        <f>salary!$W$119</f>
        <v>4521</v>
      </c>
      <c r="C1336" s="181"/>
      <c r="D1336" s="192" t="s">
        <v>590</v>
      </c>
      <c r="E1336" s="184">
        <f>salary!$W$120</f>
        <v>4521</v>
      </c>
    </row>
    <row r="1337" spans="1:5" ht="35.1" customHeight="1">
      <c r="A1337" s="181" t="s">
        <v>82</v>
      </c>
      <c r="B1337" s="194"/>
      <c r="C1337" s="181"/>
      <c r="D1337" s="181" t="s">
        <v>82</v>
      </c>
      <c r="E1337" s="194"/>
    </row>
    <row r="1338" spans="1:5" ht="35.1" customHeight="1">
      <c r="A1338" s="181" t="s">
        <v>83</v>
      </c>
      <c r="B1338" s="194"/>
      <c r="C1338" s="181"/>
      <c r="D1338" s="181" t="s">
        <v>83</v>
      </c>
      <c r="E1338" s="194"/>
    </row>
    <row r="1339" spans="1:5" ht="26.1" customHeight="1">
      <c r="A1339" s="181" t="s">
        <v>84</v>
      </c>
      <c r="B1339" s="194"/>
      <c r="C1339" s="181"/>
      <c r="D1339" s="181" t="s">
        <v>84</v>
      </c>
      <c r="E1339" s="194"/>
    </row>
    <row r="1340" spans="1:5" ht="26.1" customHeight="1">
      <c r="A1340" s="181"/>
      <c r="B1340" s="194"/>
      <c r="C1340" s="181"/>
      <c r="D1340" s="181"/>
      <c r="E1340" s="194"/>
    </row>
    <row r="1341" spans="1:5" ht="26.1" customHeight="1">
      <c r="A1341" s="199"/>
      <c r="B1341" s="200"/>
      <c r="C1341" s="199"/>
      <c r="D1341" s="199"/>
      <c r="E1341" s="200"/>
    </row>
    <row r="1342" spans="1:5" ht="26.1" customHeight="1">
      <c r="A1342" s="181"/>
      <c r="B1342" s="194"/>
      <c r="C1342" s="181"/>
      <c r="D1342" s="181"/>
      <c r="E1342" s="194"/>
    </row>
    <row r="1343" spans="1:5" ht="26.1" customHeight="1">
      <c r="A1343" s="181"/>
      <c r="B1343" s="194"/>
      <c r="C1343" s="181"/>
      <c r="D1343" s="181"/>
      <c r="E1343" s="194"/>
    </row>
    <row r="1344" spans="1:5" ht="26.1" customHeight="1">
      <c r="A1344" s="450" t="str">
        <f>salary!$B$121</f>
        <v>Sri Baijnath</v>
      </c>
      <c r="B1344" s="451"/>
      <c r="C1344" s="181"/>
      <c r="D1344" s="450" t="str">
        <f>salary!$B$120</f>
        <v>Sri Hansraj</v>
      </c>
      <c r="E1344" s="451"/>
    </row>
    <row r="1345" spans="1:5" ht="26.1" customHeight="1">
      <c r="A1345" s="607" t="s">
        <v>106</v>
      </c>
      <c r="B1345" s="621"/>
      <c r="C1345" s="181"/>
      <c r="D1345" s="607" t="s">
        <v>106</v>
      </c>
      <c r="E1345" s="608"/>
    </row>
    <row r="1346" spans="1:5" ht="26.1" customHeight="1">
      <c r="A1346" s="622" t="s">
        <v>97</v>
      </c>
      <c r="B1346" s="622"/>
      <c r="C1346" s="181"/>
      <c r="D1346" s="601" t="s">
        <v>97</v>
      </c>
      <c r="E1346" s="602"/>
    </row>
    <row r="1347" spans="1:5" ht="26.1" customHeight="1">
      <c r="A1347" s="623">
        <f>A325</f>
        <v>43800</v>
      </c>
      <c r="B1347" s="624"/>
      <c r="C1347" s="181"/>
      <c r="D1347" s="603">
        <f>A325</f>
        <v>43800</v>
      </c>
      <c r="E1347" s="602"/>
    </row>
    <row r="1348" spans="1:5" ht="26.1" customHeight="1">
      <c r="A1348" s="620">
        <v>19</v>
      </c>
      <c r="B1348" s="620"/>
      <c r="C1348" s="181"/>
      <c r="D1348" s="223"/>
      <c r="E1348" s="224"/>
    </row>
    <row r="1349" spans="1:5" ht="26.1" customHeight="1">
      <c r="A1349" s="183" t="s">
        <v>94</v>
      </c>
      <c r="B1349" s="184" t="str">
        <f>salary!$D$121</f>
        <v>26.09.2007</v>
      </c>
      <c r="C1349" s="181"/>
      <c r="D1349" s="183" t="s">
        <v>94</v>
      </c>
      <c r="E1349" s="184" t="str">
        <f>salary!$D$120</f>
        <v>27.09.2007</v>
      </c>
    </row>
    <row r="1350" spans="1:5" ht="26.1" customHeight="1">
      <c r="A1350" s="183" t="s">
        <v>2</v>
      </c>
      <c r="B1350" s="184" t="str">
        <f>salary!$E$121</f>
        <v>1st JULY</v>
      </c>
      <c r="C1350" s="181"/>
      <c r="D1350" s="183" t="s">
        <v>2</v>
      </c>
      <c r="E1350" s="184" t="str">
        <f>salary!$E$121</f>
        <v>1st JULY</v>
      </c>
    </row>
    <row r="1351" spans="1:5" ht="26.1" customHeight="1">
      <c r="A1351" s="185" t="s">
        <v>163</v>
      </c>
      <c r="B1351" s="184" t="str">
        <f>salary!$F$121</f>
        <v>5200-20200 / 1</v>
      </c>
      <c r="C1351" s="181"/>
      <c r="D1351" s="185" t="s">
        <v>163</v>
      </c>
      <c r="E1351" s="184" t="str">
        <f>salary!$F$120</f>
        <v>5200-20200 / 1</v>
      </c>
    </row>
    <row r="1352" spans="1:5" ht="26.1" customHeight="1">
      <c r="A1352" s="186" t="s">
        <v>164</v>
      </c>
      <c r="B1352" s="184">
        <f>salary!$G$121</f>
        <v>25700</v>
      </c>
      <c r="C1352" s="181"/>
      <c r="D1352" s="186" t="s">
        <v>164</v>
      </c>
      <c r="E1352" s="184">
        <f>salary!$G$120</f>
        <v>25700</v>
      </c>
    </row>
    <row r="1353" spans="1:5" ht="26.1" customHeight="1">
      <c r="A1353" s="187" t="s">
        <v>161</v>
      </c>
      <c r="B1353" s="184">
        <f>salary!$H$121</f>
        <v>1900</v>
      </c>
      <c r="C1353" s="181"/>
      <c r="D1353" s="187" t="s">
        <v>161</v>
      </c>
      <c r="E1353" s="184">
        <f>salary!$H$120</f>
        <v>1900</v>
      </c>
    </row>
    <row r="1354" spans="1:5" ht="26.1" customHeight="1">
      <c r="A1354" s="188" t="s">
        <v>26</v>
      </c>
      <c r="B1354" s="184">
        <f>salary!$I$121</f>
        <v>27600</v>
      </c>
      <c r="C1354" s="181"/>
      <c r="D1354" s="188" t="s">
        <v>26</v>
      </c>
      <c r="E1354" s="184">
        <f>salary!$I$120</f>
        <v>27600</v>
      </c>
    </row>
    <row r="1355" spans="1:5" ht="26.1" customHeight="1">
      <c r="A1355" s="183" t="s">
        <v>166</v>
      </c>
      <c r="B1355" s="184">
        <f>salary!$J$121</f>
        <v>4692</v>
      </c>
      <c r="C1355" s="181"/>
      <c r="D1355" s="183" t="s">
        <v>166</v>
      </c>
      <c r="E1355" s="184">
        <f>salary!$J$120</f>
        <v>4692</v>
      </c>
    </row>
    <row r="1356" spans="1:5" ht="26.1" customHeight="1">
      <c r="A1356" s="189" t="s">
        <v>5</v>
      </c>
      <c r="B1356" s="184">
        <f>salary!$L$121</f>
        <v>1160</v>
      </c>
      <c r="C1356" s="181"/>
      <c r="D1356" s="189" t="s">
        <v>5</v>
      </c>
      <c r="E1356" s="184">
        <f>salary!$L$120</f>
        <v>1160</v>
      </c>
    </row>
    <row r="1357" spans="1:5" ht="26.1" customHeight="1">
      <c r="A1357" s="189" t="s">
        <v>162</v>
      </c>
      <c r="B1357" s="184">
        <f>salary!$M$121</f>
        <v>100</v>
      </c>
      <c r="C1357" s="181"/>
      <c r="D1357" s="189" t="s">
        <v>162</v>
      </c>
      <c r="E1357" s="184">
        <f>salary!$M$120</f>
        <v>100</v>
      </c>
    </row>
    <row r="1358" spans="1:5" ht="26.1" customHeight="1">
      <c r="A1358" s="183" t="s">
        <v>6</v>
      </c>
      <c r="B1358" s="184">
        <f>salary!$N$121</f>
        <v>33552</v>
      </c>
      <c r="C1358" s="181"/>
      <c r="D1358" s="183" t="s">
        <v>6</v>
      </c>
      <c r="E1358" s="184">
        <f>salary!$N$120</f>
        <v>33552</v>
      </c>
    </row>
    <row r="1359" spans="1:5" ht="26.1" customHeight="1">
      <c r="A1359" s="189" t="s">
        <v>560</v>
      </c>
      <c r="B1359" s="184">
        <f>salary!$O$121</f>
        <v>32292</v>
      </c>
      <c r="C1359" s="181"/>
      <c r="D1359" s="189" t="s">
        <v>560</v>
      </c>
      <c r="E1359" s="184">
        <f>salary!$O$120</f>
        <v>32292</v>
      </c>
    </row>
    <row r="1360" spans="1:5" ht="26.1" customHeight="1">
      <c r="A1360" s="190" t="s">
        <v>8</v>
      </c>
      <c r="B1360" s="184">
        <f>salary!$P$121</f>
        <v>0</v>
      </c>
      <c r="C1360" s="181"/>
      <c r="D1360" s="190" t="s">
        <v>8</v>
      </c>
      <c r="E1360" s="184">
        <f>salary!$P$120</f>
        <v>0</v>
      </c>
    </row>
    <row r="1361" spans="1:5" ht="26.1" customHeight="1">
      <c r="A1361" s="198" t="s">
        <v>533</v>
      </c>
      <c r="B1361" s="184">
        <f>salary!$Q$121</f>
        <v>3229</v>
      </c>
      <c r="C1361" s="181"/>
      <c r="D1361" s="198" t="s">
        <v>533</v>
      </c>
      <c r="E1361" s="184">
        <f>salary!$Q$120</f>
        <v>3229</v>
      </c>
    </row>
    <row r="1362" spans="1:5" ht="26.1" customHeight="1">
      <c r="A1362" s="183" t="s">
        <v>580</v>
      </c>
      <c r="B1362" s="184">
        <f>salary!$R$121</f>
        <v>15000</v>
      </c>
      <c r="C1362" s="181"/>
      <c r="D1362" s="183" t="s">
        <v>580</v>
      </c>
      <c r="E1362" s="184">
        <f>salary!$R$120</f>
        <v>10000</v>
      </c>
    </row>
    <row r="1363" spans="1:5" ht="26.1" customHeight="1">
      <c r="A1363" s="183" t="s">
        <v>7</v>
      </c>
      <c r="B1363" s="184">
        <f>salary!$S$121</f>
        <v>0</v>
      </c>
      <c r="C1363" s="181"/>
      <c r="D1363" s="183" t="s">
        <v>7</v>
      </c>
      <c r="E1363" s="184">
        <f>salary!$S$120</f>
        <v>0</v>
      </c>
    </row>
    <row r="1364" spans="1:5" ht="26.1" customHeight="1">
      <c r="A1364" s="186" t="s">
        <v>12</v>
      </c>
      <c r="B1364" s="184">
        <f>salary!$T$121</f>
        <v>0</v>
      </c>
      <c r="C1364" s="181"/>
      <c r="D1364" s="186" t="s">
        <v>12</v>
      </c>
      <c r="E1364" s="184">
        <f>salary!$T$120</f>
        <v>0</v>
      </c>
    </row>
    <row r="1365" spans="1:5" ht="26.1" customHeight="1">
      <c r="A1365" s="191" t="s">
        <v>13</v>
      </c>
      <c r="B1365" s="184">
        <f>salary!$U$121</f>
        <v>18229</v>
      </c>
      <c r="C1365" s="181"/>
      <c r="D1365" s="191" t="s">
        <v>13</v>
      </c>
      <c r="E1365" s="184">
        <f>salary!$U$120</f>
        <v>13229</v>
      </c>
    </row>
    <row r="1366" spans="1:5" ht="26.1" customHeight="1">
      <c r="A1366" s="192" t="s">
        <v>14</v>
      </c>
      <c r="B1366" s="184">
        <f>salary!$V$121</f>
        <v>15323</v>
      </c>
      <c r="C1366" s="181"/>
      <c r="D1366" s="192" t="s">
        <v>14</v>
      </c>
      <c r="E1366" s="184">
        <f>salary!$V$120</f>
        <v>20323</v>
      </c>
    </row>
    <row r="1367" spans="1:5" ht="26.1" customHeight="1">
      <c r="A1367" s="192" t="s">
        <v>590</v>
      </c>
      <c r="B1367" s="184">
        <f>salary!$W$121</f>
        <v>4521</v>
      </c>
      <c r="C1367" s="181"/>
      <c r="D1367" s="192" t="s">
        <v>590</v>
      </c>
      <c r="E1367" s="184">
        <f>salary!$W$120</f>
        <v>4521</v>
      </c>
    </row>
    <row r="1368" spans="1:5" ht="26.1" customHeight="1">
      <c r="A1368" s="181" t="s">
        <v>82</v>
      </c>
      <c r="B1368" s="194"/>
      <c r="C1368" s="181"/>
      <c r="D1368" s="181" t="s">
        <v>82</v>
      </c>
      <c r="E1368" s="194"/>
    </row>
    <row r="1369" spans="1:5" ht="26.1" customHeight="1">
      <c r="A1369" s="181" t="s">
        <v>83</v>
      </c>
      <c r="B1369" s="194"/>
      <c r="C1369" s="181"/>
      <c r="D1369" s="181" t="s">
        <v>83</v>
      </c>
      <c r="E1369" s="194"/>
    </row>
    <row r="1370" spans="1:5" ht="26.1" customHeight="1">
      <c r="A1370" s="181" t="s">
        <v>84</v>
      </c>
      <c r="B1370" s="194"/>
      <c r="C1370" s="181"/>
      <c r="D1370" s="181" t="s">
        <v>84</v>
      </c>
      <c r="E1370" s="194"/>
    </row>
    <row r="1371" spans="1:5" ht="26.1" customHeight="1">
      <c r="A1371" s="181"/>
      <c r="B1371" s="194"/>
      <c r="C1371" s="181"/>
      <c r="D1371" s="181"/>
      <c r="E1371" s="194"/>
    </row>
    <row r="1372" spans="1:5" ht="26.1" customHeight="1"/>
    <row r="1373" spans="1:5" ht="26.1" customHeight="1"/>
    <row r="1374" spans="1:5" ht="26.1" customHeight="1"/>
    <row r="1375" spans="1:5" ht="26.1" customHeight="1"/>
    <row r="1376" spans="1:5" ht="26.1" customHeight="1"/>
    <row r="1377" ht="26.1" customHeight="1"/>
    <row r="1378" ht="26.1" customHeight="1"/>
    <row r="1379" ht="26.1" customHeight="1"/>
    <row r="1380" ht="26.1" customHeight="1"/>
    <row r="1381" ht="26.1" customHeight="1"/>
    <row r="1382" ht="26.1" customHeight="1"/>
    <row r="1383" ht="26.1" customHeight="1"/>
    <row r="1384" ht="26.1" customHeight="1"/>
    <row r="1385" ht="26.1" customHeight="1"/>
    <row r="1386" ht="26.1" customHeight="1"/>
    <row r="1387" ht="26.1" customHeight="1"/>
    <row r="1388" ht="26.1" customHeight="1"/>
    <row r="1389" ht="26.1" customHeight="1"/>
    <row r="1390" ht="26.1" customHeight="1"/>
    <row r="1391" ht="26.1" customHeight="1"/>
    <row r="1392" ht="26.1" customHeight="1"/>
    <row r="1393" ht="26.1" customHeight="1"/>
    <row r="1394" ht="26.1" customHeight="1"/>
    <row r="1395" ht="26.1" customHeight="1"/>
    <row r="1396" ht="26.1" customHeight="1"/>
    <row r="1397" ht="26.1" customHeight="1"/>
    <row r="1398" ht="26.1" customHeight="1"/>
    <row r="1399" ht="26.1" customHeight="1"/>
    <row r="1400" ht="26.1" customHeight="1"/>
    <row r="1401" ht="26.1" customHeight="1"/>
    <row r="1402" ht="26.1" customHeight="1"/>
    <row r="1403" ht="26.1" customHeight="1"/>
    <row r="1404" ht="26.1" customHeight="1"/>
    <row r="1405" ht="26.1" customHeight="1"/>
    <row r="1406" ht="26.1" customHeight="1"/>
    <row r="1407" ht="26.1" customHeight="1"/>
    <row r="1408" ht="26.1" customHeight="1"/>
    <row r="1409" ht="26.1" customHeight="1"/>
    <row r="1410" ht="26.1" customHeight="1"/>
    <row r="1411" ht="26.1" customHeight="1"/>
    <row r="1412" ht="26.1" customHeight="1"/>
    <row r="1413" ht="26.1" customHeight="1"/>
    <row r="1414" ht="26.1" customHeight="1"/>
    <row r="1415" ht="26.1" customHeight="1"/>
    <row r="1416" ht="26.1" customHeight="1"/>
    <row r="1417" ht="26.1" customHeight="1"/>
    <row r="1418" ht="26.1" customHeight="1"/>
    <row r="1419" ht="26.1" customHeight="1"/>
    <row r="1420" ht="26.1" customHeight="1"/>
    <row r="1421" ht="26.1" customHeight="1"/>
    <row r="1422" ht="26.1" customHeight="1"/>
    <row r="1423" ht="26.1" customHeight="1"/>
    <row r="1424" ht="26.1" customHeight="1"/>
    <row r="1425" ht="26.1" customHeight="1"/>
    <row r="1426" ht="26.1" customHeight="1"/>
    <row r="1427" ht="26.1" customHeight="1"/>
    <row r="1428" ht="26.1" customHeight="1"/>
    <row r="1429" ht="26.1" customHeight="1"/>
    <row r="1430" ht="26.1" customHeight="1"/>
    <row r="1431" ht="26.1" customHeight="1"/>
    <row r="1432" ht="26.1" customHeight="1"/>
    <row r="1433" ht="26.1" customHeight="1"/>
    <row r="1434" ht="26.1" customHeight="1"/>
    <row r="1435" ht="26.1" customHeight="1"/>
    <row r="1436" ht="26.1" customHeight="1"/>
    <row r="1437" ht="26.1" customHeight="1"/>
    <row r="1438" ht="26.1" customHeight="1"/>
    <row r="1439" ht="26.1" customHeight="1"/>
    <row r="1440" ht="26.1" customHeight="1"/>
    <row r="1441" ht="26.1" customHeight="1"/>
    <row r="1442" ht="26.1" customHeight="1"/>
    <row r="1443" ht="26.1" customHeight="1"/>
    <row r="1444" ht="26.1" customHeight="1"/>
    <row r="1445" ht="26.1" customHeight="1"/>
    <row r="1446" ht="26.1" customHeight="1"/>
    <row r="1447" ht="26.1" customHeight="1"/>
    <row r="1448" ht="26.1" customHeight="1"/>
    <row r="1449" ht="26.1" customHeight="1"/>
    <row r="1450" ht="26.1" customHeight="1"/>
    <row r="1451" ht="26.1" customHeight="1"/>
    <row r="1452" ht="26.1" customHeight="1"/>
    <row r="1453" ht="26.1" customHeight="1"/>
    <row r="1454" ht="26.1" customHeight="1"/>
    <row r="1455" ht="26.1" customHeight="1"/>
    <row r="1456" ht="26.1" customHeight="1"/>
    <row r="1457" ht="26.1" customHeight="1"/>
    <row r="1458" ht="26.1" customHeight="1"/>
    <row r="1459" ht="26.1" customHeight="1"/>
    <row r="1460" ht="26.1" customHeight="1"/>
    <row r="1461" ht="26.1" customHeight="1"/>
    <row r="1462" ht="26.1" customHeight="1"/>
    <row r="1463" ht="26.1" customHeight="1"/>
    <row r="1464" ht="26.1" customHeight="1"/>
    <row r="1465" ht="26.1" customHeight="1"/>
    <row r="1466" ht="26.1" customHeight="1"/>
    <row r="1467" ht="26.1" customHeight="1"/>
    <row r="1468" ht="26.1" customHeight="1"/>
    <row r="1469" ht="26.1" customHeight="1"/>
    <row r="1470" ht="26.1" customHeight="1"/>
    <row r="1471" ht="26.1" customHeight="1"/>
    <row r="1472" ht="26.1" customHeight="1"/>
    <row r="1473" ht="26.1" customHeight="1"/>
    <row r="1474" ht="26.1" customHeight="1"/>
    <row r="1475" ht="26.1" customHeight="1"/>
    <row r="1476" ht="26.1" customHeight="1"/>
    <row r="1477" ht="26.1" customHeight="1"/>
    <row r="1478" ht="26.1" customHeight="1"/>
    <row r="1479" ht="26.1" customHeight="1"/>
    <row r="1480" ht="26.1" customHeight="1"/>
    <row r="1481" ht="26.1" customHeight="1"/>
    <row r="1482" ht="26.1" customHeight="1"/>
    <row r="1483" ht="26.1" customHeight="1"/>
    <row r="1484" ht="26.1" customHeight="1"/>
    <row r="1485" ht="26.1" customHeight="1"/>
    <row r="1486" ht="26.1" customHeight="1"/>
    <row r="1487" ht="26.1" customHeight="1"/>
    <row r="1488" ht="26.1" customHeight="1"/>
    <row r="1489" ht="26.1" customHeight="1"/>
    <row r="1490" ht="26.1" customHeight="1"/>
    <row r="1491" ht="26.1" customHeight="1"/>
    <row r="1492" ht="26.1" customHeight="1"/>
    <row r="1493" ht="26.1" customHeight="1"/>
    <row r="1494" ht="26.1" customHeight="1"/>
    <row r="1495" ht="26.1" customHeight="1"/>
    <row r="1496" ht="26.1" customHeight="1"/>
    <row r="1497" ht="26.1" customHeight="1"/>
    <row r="1498" ht="26.1" customHeight="1"/>
    <row r="1499" ht="26.1" customHeight="1"/>
    <row r="1500" ht="26.1" customHeight="1"/>
    <row r="1501" ht="26.1" customHeight="1"/>
    <row r="1502" ht="26.1" customHeight="1"/>
    <row r="1503" ht="26.1" customHeight="1"/>
    <row r="1504" ht="26.1" customHeight="1"/>
    <row r="1505" ht="26.1" customHeight="1"/>
    <row r="1506" ht="26.1" customHeight="1"/>
    <row r="1507" ht="26.1" customHeight="1"/>
    <row r="1508" ht="26.1" customHeight="1"/>
    <row r="1509" ht="26.1" customHeight="1"/>
    <row r="1510" ht="26.1" customHeight="1"/>
    <row r="1511" ht="26.1" customHeight="1"/>
    <row r="1512" ht="26.1" customHeight="1"/>
    <row r="1513" ht="26.1" customHeight="1"/>
    <row r="1514" ht="26.1" customHeight="1"/>
    <row r="1515" ht="26.1" customHeight="1"/>
    <row r="1516" ht="26.1" customHeight="1"/>
    <row r="1517" ht="26.1" customHeight="1"/>
    <row r="1518" ht="26.1" customHeight="1"/>
    <row r="1519" ht="26.1" customHeight="1"/>
    <row r="1520" ht="26.1" customHeight="1"/>
    <row r="1521" ht="26.1" customHeight="1"/>
    <row r="1522" ht="26.1" customHeight="1"/>
    <row r="1523" ht="26.1" customHeight="1"/>
    <row r="1524" ht="26.1" customHeight="1"/>
    <row r="1525" ht="26.1" customHeight="1"/>
    <row r="1526" ht="26.1" customHeight="1"/>
    <row r="1527" ht="26.1" customHeight="1"/>
    <row r="1528" ht="26.1" customHeight="1"/>
    <row r="1529" ht="26.1" customHeight="1"/>
    <row r="1530" ht="26.1" customHeight="1"/>
    <row r="1531" ht="26.1" customHeight="1"/>
    <row r="1532" ht="26.1" customHeight="1"/>
    <row r="1533" ht="26.1" customHeight="1"/>
    <row r="1534" ht="26.1" customHeight="1"/>
    <row r="1535" ht="26.1" customHeight="1"/>
    <row r="1536" ht="26.1" customHeight="1"/>
    <row r="1537" ht="26.1" customHeight="1"/>
    <row r="1538" ht="26.1" customHeight="1"/>
    <row r="1539" ht="26.1" customHeight="1"/>
    <row r="1540" ht="26.1" customHeight="1"/>
    <row r="1541" ht="26.1" customHeight="1"/>
    <row r="1542" ht="26.1" customHeight="1"/>
    <row r="1543" ht="26.1" customHeight="1"/>
    <row r="1544" ht="26.1" customHeight="1"/>
    <row r="1545" ht="26.1" customHeight="1"/>
    <row r="1546" ht="26.1" customHeight="1"/>
    <row r="1547" ht="26.1" customHeight="1"/>
    <row r="1548" ht="26.1" customHeight="1"/>
    <row r="1549" ht="26.1" customHeight="1"/>
    <row r="1550" ht="26.1" customHeight="1"/>
    <row r="1551" ht="26.1" customHeight="1"/>
    <row r="1552" ht="26.1" customHeight="1"/>
    <row r="1553" ht="26.1" customHeight="1"/>
    <row r="1554" ht="26.1" customHeight="1"/>
    <row r="1555" ht="26.1" customHeight="1"/>
    <row r="1556" ht="26.1" customHeight="1"/>
    <row r="1557" ht="26.1" customHeight="1"/>
    <row r="1558" ht="26.1" customHeight="1"/>
    <row r="1559" ht="26.1" customHeight="1"/>
    <row r="1560" ht="26.1" customHeight="1"/>
    <row r="1561" ht="26.1" customHeight="1"/>
    <row r="1562" ht="26.1" customHeight="1"/>
    <row r="1563" ht="26.1" customHeight="1"/>
    <row r="1564" ht="26.1" customHeight="1"/>
    <row r="1565" ht="26.1" customHeight="1"/>
    <row r="1566" ht="26.1" customHeight="1"/>
    <row r="1567" ht="26.1" customHeight="1"/>
    <row r="1568" ht="26.1" customHeight="1"/>
    <row r="1569" ht="26.1" customHeight="1"/>
    <row r="1570" ht="26.1" customHeight="1"/>
    <row r="1571" ht="26.1" customHeight="1"/>
    <row r="1572" ht="26.1" customHeight="1"/>
    <row r="1573" ht="26.1" customHeight="1"/>
    <row r="1574" ht="26.1" customHeight="1"/>
    <row r="1575" ht="26.1" customHeight="1"/>
    <row r="1576" ht="26.1" customHeight="1"/>
    <row r="1577" ht="26.1" customHeight="1"/>
    <row r="1578" ht="26.1" customHeight="1"/>
    <row r="1579" ht="26.1" customHeight="1"/>
    <row r="1580" ht="26.1" customHeight="1"/>
    <row r="1581" ht="26.1" customHeight="1"/>
    <row r="1582" ht="26.1" customHeight="1"/>
    <row r="1583" ht="26.1" customHeight="1"/>
    <row r="1584" ht="26.1" customHeight="1"/>
    <row r="1585" ht="26.1" customHeight="1"/>
    <row r="1586" ht="26.1" customHeight="1"/>
    <row r="1587" ht="26.1" customHeight="1"/>
    <row r="1588" ht="26.1" customHeight="1"/>
    <row r="1589" ht="26.1" customHeight="1"/>
    <row r="1590" ht="26.1" customHeight="1"/>
    <row r="1591" ht="26.1" customHeight="1"/>
    <row r="1592" ht="26.1" customHeight="1"/>
    <row r="1593" ht="26.1" customHeight="1"/>
    <row r="1594" ht="26.1" customHeight="1"/>
    <row r="1595" ht="26.1" customHeight="1"/>
    <row r="1596" ht="26.1" customHeight="1"/>
    <row r="1597" ht="26.1" customHeight="1"/>
    <row r="1598" ht="26.1" customHeight="1"/>
    <row r="1599" ht="26.1" customHeight="1"/>
    <row r="1600" ht="26.1" customHeight="1"/>
    <row r="1601" ht="26.1" customHeight="1"/>
    <row r="1602" ht="26.1" customHeight="1"/>
    <row r="1603" ht="26.1" customHeight="1"/>
    <row r="1604" ht="26.1" customHeight="1"/>
    <row r="1605" ht="26.1" customHeight="1"/>
    <row r="1606" ht="26.1" customHeight="1"/>
    <row r="1607" ht="26.1" customHeight="1"/>
    <row r="1608" ht="26.1" customHeight="1"/>
    <row r="1609" ht="26.1" customHeight="1"/>
    <row r="1610" ht="26.1" customHeight="1"/>
    <row r="1611" ht="26.1" customHeight="1"/>
    <row r="1612" ht="26.1" customHeight="1"/>
    <row r="1613" ht="26.1" customHeight="1"/>
    <row r="1614" ht="26.1" customHeight="1"/>
    <row r="1615" ht="26.1" customHeight="1"/>
    <row r="1616" ht="26.1" customHeight="1"/>
    <row r="1617" ht="26.1" customHeight="1"/>
    <row r="1618" ht="26.1" customHeight="1"/>
    <row r="1619" ht="26.1" customHeight="1"/>
    <row r="1620" ht="26.1" customHeight="1"/>
    <row r="1621" ht="26.1" customHeight="1"/>
    <row r="1622" ht="26.1" customHeight="1"/>
    <row r="1623" ht="26.1" customHeight="1"/>
    <row r="1624" ht="26.1" customHeight="1"/>
    <row r="1625" ht="26.1" customHeight="1"/>
    <row r="1626" ht="26.1" customHeight="1"/>
    <row r="1627" ht="26.1" customHeight="1"/>
    <row r="1628" ht="26.1" customHeight="1"/>
    <row r="1629" ht="26.1" customHeight="1"/>
    <row r="1630" ht="26.1" customHeight="1"/>
    <row r="1631" ht="26.1" customHeight="1"/>
    <row r="1632" ht="26.1" customHeight="1"/>
    <row r="1633" ht="26.1" customHeight="1"/>
    <row r="1634" ht="26.1" customHeight="1"/>
    <row r="1635" ht="26.1" customHeight="1"/>
    <row r="1636" ht="26.1" customHeight="1"/>
    <row r="1637" ht="26.1" customHeight="1"/>
    <row r="1638" ht="26.1" customHeight="1"/>
    <row r="1639" ht="26.1" customHeight="1"/>
    <row r="1640" ht="26.1" customHeight="1"/>
    <row r="1641" ht="26.1" customHeight="1"/>
    <row r="1642" ht="26.1" customHeight="1"/>
    <row r="1643" ht="26.1" customHeight="1"/>
    <row r="1644" ht="26.1" customHeight="1"/>
    <row r="1645" ht="26.1" customHeight="1"/>
    <row r="1646" ht="26.1" customHeight="1"/>
    <row r="1647" ht="26.1" customHeight="1"/>
    <row r="1648" ht="26.1" customHeight="1"/>
    <row r="1649" ht="26.1" customHeight="1"/>
    <row r="1650" ht="26.1" customHeight="1"/>
    <row r="1651" ht="26.1" customHeight="1"/>
    <row r="1652" ht="26.1" customHeight="1"/>
    <row r="1653" ht="26.1" customHeight="1"/>
    <row r="1654" ht="26.1" customHeight="1"/>
    <row r="1655" ht="26.1" customHeight="1"/>
    <row r="1656" ht="26.1" customHeight="1"/>
    <row r="1657" ht="26.1" customHeight="1"/>
    <row r="1658" ht="26.1" customHeight="1"/>
    <row r="1659" ht="26.1" customHeight="1"/>
    <row r="1660" ht="26.1" customHeight="1"/>
    <row r="1661" ht="26.1" customHeight="1"/>
    <row r="1662" ht="26.1" customHeight="1"/>
    <row r="1663" ht="26.1" customHeight="1"/>
    <row r="1664" ht="26.1" customHeight="1"/>
    <row r="1665" ht="26.1" customHeight="1"/>
    <row r="1666" ht="26.1" customHeight="1"/>
    <row r="1667" ht="26.1" customHeight="1"/>
    <row r="1668" ht="26.1" customHeight="1"/>
    <row r="1669" ht="26.1" customHeight="1"/>
    <row r="1670" ht="26.1" customHeight="1"/>
    <row r="1671" ht="26.1" customHeight="1"/>
    <row r="1672" ht="26.1" customHeight="1"/>
    <row r="1673" ht="26.1" customHeight="1"/>
    <row r="1674" ht="26.1" customHeight="1"/>
    <row r="1675" ht="26.1" customHeight="1"/>
    <row r="1676" ht="26.1" customHeight="1"/>
    <row r="1677" ht="26.1" customHeight="1"/>
    <row r="1678" ht="26.1" customHeight="1"/>
    <row r="1679" ht="26.1" customHeight="1"/>
    <row r="1680" ht="26.1" customHeight="1"/>
    <row r="1681" ht="26.1" customHeight="1"/>
    <row r="1682" ht="26.1" customHeight="1"/>
    <row r="1683" ht="26.1" customHeight="1"/>
    <row r="1684" ht="26.1" customHeight="1"/>
    <row r="1685" ht="26.1" customHeight="1"/>
    <row r="1686" ht="26.1" customHeight="1"/>
    <row r="1687" ht="26.1" customHeight="1"/>
    <row r="1688" ht="26.1" customHeight="1"/>
    <row r="1689" ht="26.1" customHeight="1"/>
    <row r="1690" ht="26.1" customHeight="1"/>
    <row r="1691" ht="26.1" customHeight="1"/>
    <row r="1692" ht="26.1" customHeight="1"/>
    <row r="1693" ht="26.1" customHeight="1"/>
    <row r="1694" ht="26.1" customHeight="1"/>
    <row r="1695" ht="26.1" customHeight="1"/>
    <row r="1696" ht="26.1" customHeight="1"/>
    <row r="1697" ht="26.1" customHeight="1"/>
    <row r="1698" ht="26.1" customHeight="1"/>
    <row r="1699" ht="26.1" customHeight="1"/>
    <row r="1700" ht="26.1" customHeight="1"/>
    <row r="1701" ht="26.1" customHeight="1"/>
    <row r="1702" ht="26.1" customHeight="1"/>
    <row r="1703" ht="26.1" customHeight="1"/>
    <row r="1704" ht="26.1" customHeight="1"/>
    <row r="1705" ht="26.1" customHeight="1"/>
    <row r="1706" ht="26.1" customHeight="1"/>
    <row r="1707" ht="26.1" customHeight="1"/>
    <row r="1708" ht="26.1" customHeight="1"/>
    <row r="1709" ht="26.1" customHeight="1"/>
    <row r="1710" ht="26.1" customHeight="1"/>
    <row r="1711" ht="26.1" customHeight="1"/>
    <row r="1712" ht="26.1" customHeight="1"/>
    <row r="1713" ht="26.1" customHeight="1"/>
    <row r="1714" ht="26.1" customHeight="1"/>
    <row r="1715" ht="26.1" customHeight="1"/>
    <row r="1716" ht="26.1" customHeight="1"/>
    <row r="1717" ht="26.1" customHeight="1"/>
    <row r="1718" ht="26.1" customHeight="1"/>
    <row r="1719" ht="26.1" customHeight="1"/>
    <row r="1720" ht="26.1" customHeight="1"/>
    <row r="1721" ht="26.1" customHeight="1"/>
    <row r="1722" ht="26.1" customHeight="1"/>
    <row r="1723" ht="26.1" customHeight="1"/>
    <row r="1724" ht="26.1" customHeight="1"/>
    <row r="1725" ht="26.1" customHeight="1"/>
    <row r="1726" ht="26.1" customHeight="1"/>
    <row r="1727" ht="26.1" customHeight="1"/>
    <row r="1728" ht="26.1" customHeight="1"/>
    <row r="1729" ht="26.1" customHeight="1"/>
    <row r="1730" ht="26.1" customHeight="1"/>
    <row r="1731" ht="26.1" customHeight="1"/>
    <row r="1732" ht="26.1" customHeight="1"/>
    <row r="1733" ht="26.1" customHeight="1"/>
    <row r="1734" ht="26.1" customHeight="1"/>
    <row r="1735" ht="26.1" customHeight="1"/>
    <row r="1736" ht="26.1" customHeight="1"/>
    <row r="1737" ht="26.1" customHeight="1"/>
    <row r="1738" ht="26.1" customHeight="1"/>
    <row r="1739" ht="26.1" customHeight="1"/>
    <row r="1740" ht="26.1" customHeight="1"/>
    <row r="1741" ht="26.1" customHeight="1"/>
    <row r="1742" ht="26.1" customHeight="1"/>
    <row r="1743" ht="26.1" customHeight="1"/>
    <row r="1744" ht="26.1" customHeight="1"/>
    <row r="1745" ht="26.1" customHeight="1"/>
    <row r="1746" ht="26.1" customHeight="1"/>
    <row r="1747" ht="26.1" customHeight="1"/>
    <row r="1748" ht="26.1" customHeight="1"/>
    <row r="1749" ht="26.1" customHeight="1"/>
    <row r="1750" ht="26.1" customHeight="1"/>
    <row r="1751" ht="26.1" customHeight="1"/>
    <row r="1752" ht="26.1" customHeight="1"/>
    <row r="1753" ht="26.1" customHeight="1"/>
    <row r="1754" ht="26.1" customHeight="1"/>
    <row r="1755" ht="26.1" customHeight="1"/>
    <row r="1756" ht="26.1" customHeight="1"/>
    <row r="1757" ht="26.1" customHeight="1"/>
    <row r="1758" ht="26.1" customHeight="1"/>
    <row r="1759" ht="26.1" customHeight="1"/>
    <row r="1760" ht="26.1" customHeight="1"/>
    <row r="1761" ht="26.1" customHeight="1"/>
    <row r="1762" ht="26.1" customHeight="1"/>
    <row r="1763" ht="26.1" customHeight="1"/>
    <row r="1764" ht="26.1" customHeight="1"/>
    <row r="1765" ht="26.1" customHeight="1"/>
    <row r="1766" ht="26.1" customHeight="1"/>
    <row r="1767" ht="26.1" customHeight="1"/>
    <row r="1768" ht="26.1" customHeight="1"/>
    <row r="1769" ht="26.1" customHeight="1"/>
    <row r="1770" ht="26.1" customHeight="1"/>
    <row r="1771" ht="26.1" customHeight="1"/>
    <row r="1772" ht="26.1" customHeight="1"/>
    <row r="1773" ht="26.1" customHeight="1"/>
    <row r="1774" ht="26.1" customHeight="1"/>
    <row r="1775" ht="26.1" customHeight="1"/>
    <row r="1776" ht="26.1" customHeight="1"/>
    <row r="1777" ht="26.1" customHeight="1"/>
    <row r="1778" ht="26.1" customHeight="1"/>
    <row r="1779" ht="26.1" customHeight="1"/>
    <row r="1780" ht="26.1" customHeight="1"/>
    <row r="1781" ht="26.1" customHeight="1"/>
    <row r="1782" ht="26.1" customHeight="1"/>
    <row r="1783" ht="26.1" customHeight="1"/>
    <row r="1784" ht="26.1" customHeight="1"/>
    <row r="1785" ht="26.1" customHeight="1"/>
    <row r="1786" ht="26.1" customHeight="1"/>
    <row r="1787" ht="26.1" customHeight="1"/>
    <row r="1788" ht="26.1" customHeight="1"/>
    <row r="1789" ht="26.1" customHeight="1"/>
    <row r="1790" ht="26.1" customHeight="1"/>
    <row r="1791" ht="26.1" customHeight="1"/>
    <row r="1792" ht="26.1" customHeight="1"/>
    <row r="1793" ht="26.1" customHeight="1"/>
    <row r="1794" ht="26.1" customHeight="1"/>
    <row r="1795" ht="26.1" customHeight="1"/>
    <row r="1796" ht="26.1" customHeight="1"/>
    <row r="1797" ht="26.1" customHeight="1"/>
    <row r="1798" ht="26.1" customHeight="1"/>
    <row r="1799" ht="26.1" customHeight="1"/>
    <row r="1800" ht="26.1" customHeight="1"/>
    <row r="1801" ht="26.1" customHeight="1"/>
    <row r="1802" ht="26.1" customHeight="1"/>
    <row r="1803" ht="26.1" customHeight="1"/>
    <row r="1804" ht="26.1" customHeight="1"/>
    <row r="1805" ht="26.1" customHeight="1"/>
    <row r="1806" ht="26.1" customHeight="1"/>
    <row r="1807" ht="26.1" customHeight="1"/>
    <row r="1808" ht="26.1" customHeight="1"/>
    <row r="1809" ht="26.1" customHeight="1"/>
    <row r="1810" ht="26.1" customHeight="1"/>
    <row r="1811" ht="26.1" customHeight="1"/>
    <row r="1812" ht="26.1" customHeight="1"/>
    <row r="1813" ht="26.1" customHeight="1"/>
    <row r="1814" ht="26.1" customHeight="1"/>
    <row r="1815" ht="26.1" customHeight="1"/>
    <row r="1816" ht="26.1" customHeight="1"/>
    <row r="1817" ht="26.1" customHeight="1"/>
    <row r="1818" ht="26.1" customHeight="1"/>
    <row r="1819" ht="26.1" customHeight="1"/>
    <row r="1820" ht="26.1" customHeight="1"/>
    <row r="1821" ht="26.1" customHeight="1"/>
    <row r="1822" ht="26.1" customHeight="1"/>
    <row r="1823" ht="26.1" customHeight="1"/>
    <row r="1824" ht="26.1" customHeight="1"/>
    <row r="1825" ht="26.1" customHeight="1"/>
    <row r="1826" ht="26.1" customHeight="1"/>
    <row r="1827" ht="26.1" customHeight="1"/>
    <row r="1828" ht="26.1" customHeight="1"/>
    <row r="1829" ht="26.1" customHeight="1"/>
    <row r="1830" ht="26.1" customHeight="1"/>
    <row r="1831" ht="26.1" customHeight="1"/>
    <row r="1832" ht="26.1" customHeight="1"/>
    <row r="1833" ht="26.1" customHeight="1"/>
    <row r="1834" ht="26.1" customHeight="1"/>
    <row r="1835" ht="26.1" customHeight="1"/>
    <row r="1836" ht="26.1" customHeight="1"/>
    <row r="1837" ht="26.1" customHeight="1"/>
    <row r="1838" ht="26.1" customHeight="1"/>
    <row r="1839" ht="26.1" customHeight="1"/>
    <row r="1840" ht="26.1" customHeight="1"/>
    <row r="1841" ht="26.1" customHeight="1"/>
    <row r="1842" ht="26.1" customHeight="1"/>
    <row r="1843" ht="26.1" customHeight="1"/>
    <row r="1844" ht="26.1" customHeight="1"/>
    <row r="1845" ht="26.1" customHeight="1"/>
    <row r="1846" ht="26.1" customHeight="1"/>
    <row r="1847" ht="26.1" customHeight="1"/>
    <row r="1848" ht="26.1" customHeight="1"/>
    <row r="1849" ht="26.1" customHeight="1"/>
    <row r="1850" ht="26.1" customHeight="1"/>
    <row r="1851" ht="26.1" customHeight="1"/>
    <row r="1852" ht="26.1" customHeight="1"/>
    <row r="1853" ht="26.1" customHeight="1"/>
    <row r="1854" ht="26.1" customHeight="1"/>
    <row r="1855" ht="26.1" customHeight="1"/>
    <row r="1856" ht="26.1" customHeight="1"/>
    <row r="1857" ht="26.1" customHeight="1"/>
    <row r="1858" ht="26.1" customHeight="1"/>
    <row r="1859" ht="26.1" customHeight="1"/>
    <row r="1860" ht="26.1" customHeight="1"/>
    <row r="1861" ht="26.1" customHeight="1"/>
    <row r="1862" ht="26.1" customHeight="1"/>
    <row r="1863" ht="26.1" customHeight="1"/>
    <row r="1864" ht="26.1" customHeight="1"/>
    <row r="1865" ht="26.1" customHeight="1"/>
    <row r="1866" ht="26.1" customHeight="1"/>
    <row r="1867" ht="26.1" customHeight="1"/>
    <row r="1868" ht="26.1" customHeight="1"/>
    <row r="1869" ht="26.1" customHeight="1"/>
    <row r="1870" ht="26.1" customHeight="1"/>
    <row r="1871" ht="26.1" customHeight="1"/>
    <row r="1872" ht="26.1" customHeight="1"/>
    <row r="1873" ht="26.1" customHeight="1"/>
    <row r="1874" ht="26.1" customHeight="1"/>
    <row r="1875" ht="26.1" customHeight="1"/>
    <row r="1876" ht="26.1" customHeight="1"/>
    <row r="1877" ht="26.1" customHeight="1"/>
    <row r="1878" ht="26.1" customHeight="1"/>
    <row r="1879" ht="26.1" customHeight="1"/>
    <row r="1880" ht="26.1" customHeight="1"/>
    <row r="1881" ht="26.1" customHeight="1"/>
    <row r="1882" ht="26.1" customHeight="1"/>
    <row r="1883" ht="26.1" customHeight="1"/>
    <row r="1884" ht="26.1" customHeight="1"/>
    <row r="1885" ht="26.1" customHeight="1"/>
    <row r="1886" ht="26.1" customHeight="1"/>
    <row r="1887" ht="26.1" customHeight="1"/>
    <row r="1888" ht="26.1" customHeight="1"/>
    <row r="1889" ht="26.1" customHeight="1"/>
    <row r="1890" ht="26.1" customHeight="1"/>
    <row r="1891" ht="26.1" customHeight="1"/>
    <row r="1892" ht="26.1" customHeight="1"/>
    <row r="1893" ht="26.1" customHeight="1"/>
    <row r="1894" ht="26.1" customHeight="1"/>
    <row r="1895" ht="26.1" customHeight="1"/>
    <row r="1896" ht="26.1" customHeight="1"/>
    <row r="1897" ht="26.1" customHeight="1"/>
    <row r="1898" ht="26.1" customHeight="1"/>
    <row r="1899" ht="26.1" customHeight="1"/>
    <row r="1900" ht="26.1" customHeight="1"/>
    <row r="1901" ht="26.1" customHeight="1"/>
    <row r="1902" ht="26.1" customHeight="1"/>
    <row r="1903" ht="26.1" customHeight="1"/>
    <row r="1904" ht="26.1" customHeight="1"/>
    <row r="1905" ht="26.1" customHeight="1"/>
    <row r="1906" ht="26.1" customHeight="1"/>
    <row r="1907" ht="26.1" customHeight="1"/>
    <row r="1908" ht="26.1" customHeight="1"/>
    <row r="1909" ht="26.1" customHeight="1"/>
    <row r="1910" ht="26.1" customHeight="1"/>
    <row r="1911" ht="26.1" customHeight="1"/>
    <row r="1912" ht="26.1" customHeight="1"/>
    <row r="1913" ht="26.1" customHeight="1"/>
    <row r="1914" ht="26.1" customHeight="1"/>
    <row r="1915" ht="26.1" customHeight="1"/>
    <row r="1916" ht="26.1" customHeight="1"/>
    <row r="1917" ht="26.1" customHeight="1"/>
    <row r="1918" ht="26.1" customHeight="1"/>
    <row r="1919" ht="26.1" customHeight="1"/>
    <row r="1920" ht="26.1" customHeight="1"/>
    <row r="1921" ht="26.1" customHeight="1"/>
    <row r="1922" ht="26.1" customHeight="1"/>
    <row r="1923" ht="26.1" customHeight="1"/>
    <row r="1924" ht="26.1" customHeight="1"/>
    <row r="1925" ht="26.1" customHeight="1"/>
    <row r="1926" ht="26.1" customHeight="1"/>
    <row r="1927" ht="26.1" customHeight="1"/>
    <row r="1928" ht="26.1" customHeight="1"/>
    <row r="1929" ht="26.1" customHeight="1"/>
    <row r="1930" ht="26.1" customHeight="1"/>
    <row r="1931" ht="26.1" customHeight="1"/>
    <row r="1932" ht="26.1" customHeight="1"/>
    <row r="1933" ht="26.1" customHeight="1"/>
    <row r="1934" ht="26.1" customHeight="1"/>
    <row r="1935" ht="26.1" customHeight="1"/>
    <row r="1936" ht="26.1" customHeight="1"/>
    <row r="1937" ht="26.1" customHeight="1"/>
    <row r="1938" ht="26.1" customHeight="1"/>
    <row r="1939" ht="26.1" customHeight="1"/>
    <row r="1940" ht="26.1" customHeight="1"/>
    <row r="1941" ht="26.1" customHeight="1"/>
    <row r="1942" ht="26.1" customHeight="1"/>
    <row r="1943" ht="26.1" customHeight="1"/>
    <row r="1944" ht="26.1" customHeight="1"/>
    <row r="1945" ht="26.1" customHeight="1"/>
    <row r="1946" ht="26.1" customHeight="1"/>
    <row r="1947" ht="26.1" customHeight="1"/>
    <row r="1948" ht="26.1" customHeight="1"/>
    <row r="1949" ht="26.1" customHeight="1"/>
    <row r="1950" ht="26.1" customHeight="1"/>
    <row r="1951" ht="26.1" customHeight="1"/>
    <row r="1952" ht="26.1" customHeight="1"/>
    <row r="1953" ht="26.1" customHeight="1"/>
    <row r="1954" ht="26.1" customHeight="1"/>
    <row r="1955" ht="26.1" customHeight="1"/>
    <row r="1956" ht="26.1" customHeight="1"/>
    <row r="1957" ht="26.1" customHeight="1"/>
    <row r="1958" ht="26.1" customHeight="1"/>
    <row r="1959" ht="26.1" customHeight="1"/>
    <row r="1960" ht="26.1" customHeight="1"/>
    <row r="1961" ht="26.1" customHeight="1"/>
    <row r="1962" ht="26.1" customHeight="1"/>
    <row r="1963" ht="26.1" customHeight="1"/>
    <row r="1964" ht="26.1" customHeight="1"/>
    <row r="1965" ht="26.1" customHeight="1"/>
    <row r="1966" ht="26.1" customHeight="1"/>
    <row r="1967" ht="26.1" customHeight="1"/>
    <row r="1968" ht="26.1" customHeight="1"/>
    <row r="1969" ht="26.1" customHeight="1"/>
    <row r="1970" ht="26.1" customHeight="1"/>
    <row r="1971" ht="26.1" customHeight="1"/>
    <row r="1972" ht="26.1" customHeight="1"/>
    <row r="1973" ht="26.1" customHeight="1"/>
    <row r="1974" ht="26.1" customHeight="1"/>
    <row r="1975" ht="26.1" customHeight="1"/>
    <row r="1976" ht="26.1" customHeight="1"/>
    <row r="1977" ht="26.1" customHeight="1"/>
    <row r="1978" ht="26.1" customHeight="1"/>
    <row r="1979" ht="26.1" customHeight="1"/>
    <row r="1980" ht="26.1" customHeight="1"/>
    <row r="1981" ht="26.1" customHeight="1"/>
    <row r="1982" ht="26.1" customHeight="1"/>
    <row r="1983" ht="26.1" customHeight="1"/>
    <row r="1984" ht="26.1" customHeight="1"/>
    <row r="1985" ht="26.1" customHeight="1"/>
    <row r="1986" ht="26.1" customHeight="1"/>
    <row r="1987" ht="26.1" customHeight="1"/>
    <row r="1988" ht="26.1" customHeight="1"/>
    <row r="1989" ht="26.1" customHeight="1"/>
    <row r="1990" ht="26.1" customHeight="1"/>
    <row r="1991" ht="26.1" customHeight="1"/>
    <row r="1992" ht="26.1" customHeight="1"/>
    <row r="1993" ht="26.1" customHeight="1"/>
    <row r="1994" ht="26.1" customHeight="1"/>
    <row r="1995" ht="26.1" customHeight="1"/>
    <row r="1996" ht="26.1" customHeight="1"/>
    <row r="1997" ht="26.1" customHeight="1"/>
    <row r="1998" ht="26.1" customHeight="1"/>
    <row r="1999" ht="26.1" customHeight="1"/>
    <row r="2000" ht="26.1" customHeight="1"/>
    <row r="2001" ht="26.1" customHeight="1"/>
    <row r="2002" ht="26.1" customHeight="1"/>
    <row r="2003" ht="26.1" customHeight="1"/>
    <row r="2004" ht="26.1" customHeight="1"/>
    <row r="2005" ht="26.1" customHeight="1"/>
    <row r="2006" ht="26.1" customHeight="1"/>
    <row r="2007" ht="26.1" customHeight="1"/>
    <row r="2008" ht="26.1" customHeight="1"/>
    <row r="2009" ht="26.1" customHeight="1"/>
    <row r="2010" ht="26.1" customHeight="1"/>
    <row r="2011" ht="26.1" customHeight="1"/>
    <row r="2012" ht="26.1" customHeight="1"/>
    <row r="2013" ht="26.1" customHeight="1"/>
    <row r="2014" ht="26.1" customHeight="1"/>
    <row r="2015" ht="26.1" customHeight="1"/>
    <row r="2016" ht="26.1" customHeight="1"/>
    <row r="2017" ht="26.1" customHeight="1"/>
    <row r="2018" ht="26.1" customHeight="1"/>
    <row r="2019" ht="26.1" customHeight="1"/>
    <row r="2020" ht="26.1" customHeight="1"/>
    <row r="2021" ht="26.1" customHeight="1"/>
    <row r="2022" ht="26.1" customHeight="1"/>
    <row r="2023" ht="26.1" customHeight="1"/>
    <row r="2024" ht="26.1" customHeight="1"/>
    <row r="2025" ht="26.1" customHeight="1"/>
    <row r="2026" ht="26.1" customHeight="1"/>
    <row r="2027" ht="26.1" customHeight="1"/>
    <row r="2028" ht="26.1" customHeight="1"/>
    <row r="2029" ht="26.1" customHeight="1"/>
    <row r="2030" ht="26.1" customHeight="1"/>
    <row r="2031" ht="26.1" customHeight="1"/>
    <row r="2032" ht="26.1" customHeight="1"/>
    <row r="2033" ht="26.1" customHeight="1"/>
    <row r="2034" ht="26.1" customHeight="1"/>
    <row r="2035" ht="26.1" customHeight="1"/>
    <row r="2036" ht="26.1" customHeight="1"/>
    <row r="2037" ht="26.1" customHeight="1"/>
    <row r="2038" ht="26.1" customHeight="1"/>
    <row r="2039" ht="26.1" customHeight="1"/>
    <row r="2040" ht="26.1" customHeight="1"/>
    <row r="2041" ht="26.1" customHeight="1"/>
    <row r="2042" ht="26.1" customHeight="1"/>
    <row r="2043" ht="26.1" customHeight="1"/>
    <row r="2044" ht="26.1" customHeight="1"/>
    <row r="2045" ht="26.1" customHeight="1"/>
    <row r="2046" ht="26.1" customHeight="1"/>
    <row r="2047" ht="26.1" customHeight="1"/>
    <row r="2048" ht="26.1" customHeight="1"/>
    <row r="2049" ht="26.1" customHeight="1"/>
    <row r="2050" ht="26.1" customHeight="1"/>
    <row r="2051" ht="26.1" customHeight="1"/>
    <row r="2052" ht="26.1" customHeight="1"/>
    <row r="2053" ht="26.1" customHeight="1"/>
    <row r="2054" ht="26.1" customHeight="1"/>
    <row r="2055" ht="26.1" customHeight="1"/>
    <row r="2056" ht="26.1" customHeight="1"/>
    <row r="2057" ht="26.1" customHeight="1"/>
    <row r="2058" ht="26.1" customHeight="1"/>
    <row r="2059" ht="26.1" customHeight="1"/>
    <row r="2060" ht="26.1" customHeight="1"/>
    <row r="2061" ht="26.1" customHeight="1"/>
    <row r="2062" ht="26.1" customHeight="1"/>
    <row r="2063" ht="26.1" customHeight="1"/>
    <row r="2064" ht="26.1" customHeight="1"/>
    <row r="2065" ht="26.1" customHeight="1"/>
    <row r="2066" ht="26.1" customHeight="1"/>
    <row r="2067" ht="26.1" customHeight="1"/>
    <row r="2068" ht="26.1" customHeight="1"/>
    <row r="2069" ht="26.1" customHeight="1"/>
    <row r="2070" ht="26.1" customHeight="1"/>
    <row r="2071" ht="26.1" customHeight="1"/>
    <row r="2072" ht="26.1" customHeight="1"/>
    <row r="2073" ht="26.1" customHeight="1"/>
    <row r="2074" ht="26.1" customHeight="1"/>
    <row r="2075" ht="26.1" customHeight="1"/>
    <row r="2076" ht="26.1" customHeight="1"/>
    <row r="2077" ht="26.1" customHeight="1"/>
    <row r="2078" ht="26.1" customHeight="1"/>
    <row r="2079" ht="26.1" customHeight="1"/>
    <row r="2080" ht="26.1" customHeight="1"/>
    <row r="2081" ht="26.1" customHeight="1"/>
    <row r="2082" ht="26.1" customHeight="1"/>
    <row r="2083" ht="26.1" customHeight="1"/>
    <row r="2084" ht="26.1" customHeight="1"/>
    <row r="2085" ht="26.1" customHeight="1"/>
    <row r="2086" ht="26.1" customHeight="1"/>
    <row r="2087" ht="26.1" customHeight="1"/>
    <row r="2088" ht="26.1" customHeight="1"/>
    <row r="2089" ht="26.1" customHeight="1"/>
    <row r="2090" ht="26.1" customHeight="1"/>
    <row r="2091" ht="26.1" customHeight="1"/>
    <row r="2092" ht="26.1" customHeight="1"/>
    <row r="2093" ht="26.1" customHeight="1"/>
    <row r="2094" ht="26.1" customHeight="1"/>
    <row r="2095" ht="26.1" customHeight="1"/>
    <row r="2096" ht="26.1" customHeight="1"/>
    <row r="2097" ht="26.1" customHeight="1"/>
    <row r="2098" ht="26.1" customHeight="1"/>
    <row r="2099" ht="26.1" customHeight="1"/>
    <row r="2100" ht="26.1" customHeight="1"/>
    <row r="2101" ht="26.1" customHeight="1"/>
    <row r="2102" ht="26.1" customHeight="1"/>
    <row r="2103" ht="26.1" customHeight="1"/>
    <row r="2104" ht="26.1" customHeight="1"/>
    <row r="2105" ht="26.1" customHeight="1"/>
    <row r="2106" ht="26.1" customHeight="1"/>
    <row r="2107" ht="26.1" customHeight="1"/>
    <row r="2108" ht="26.1" customHeight="1"/>
    <row r="2109" ht="26.1" customHeight="1"/>
    <row r="2110" ht="26.1" customHeight="1"/>
    <row r="2111" ht="26.1" customHeight="1"/>
    <row r="2112" ht="26.1" customHeight="1"/>
    <row r="2113" ht="26.1" customHeight="1"/>
    <row r="2114" ht="26.1" customHeight="1"/>
    <row r="2115" ht="26.1" customHeight="1"/>
    <row r="2116" ht="26.1" customHeight="1"/>
    <row r="2117" ht="26.1" customHeight="1"/>
    <row r="2118" ht="26.1" customHeight="1"/>
    <row r="2119" ht="26.1" customHeight="1"/>
    <row r="2120" ht="26.1" customHeight="1"/>
    <row r="2121" ht="26.1" customHeight="1"/>
    <row r="2122" ht="26.1" customHeight="1"/>
    <row r="2123" ht="26.1" customHeight="1"/>
    <row r="2124" ht="26.1" customHeight="1"/>
    <row r="2125" ht="26.1" customHeight="1"/>
    <row r="2126" ht="26.1" customHeight="1"/>
    <row r="2127" ht="26.1" customHeight="1"/>
    <row r="2128" ht="26.1" customHeight="1"/>
    <row r="2129" ht="26.1" customHeight="1"/>
    <row r="2130" ht="26.1" customHeight="1"/>
    <row r="2131" ht="26.1" customHeight="1"/>
    <row r="2132" ht="26.1" customHeight="1"/>
    <row r="2133" ht="26.1" customHeight="1"/>
    <row r="2134" ht="26.1" customHeight="1"/>
    <row r="2135" ht="26.1" customHeight="1"/>
    <row r="2136" ht="26.1" customHeight="1"/>
    <row r="2137" ht="26.1" customHeight="1"/>
    <row r="2138" ht="26.1" customHeight="1"/>
    <row r="2139" ht="26.1" customHeight="1"/>
    <row r="2140" ht="26.1" customHeight="1"/>
    <row r="2141" ht="26.1" customHeight="1"/>
    <row r="2142" ht="26.1" customHeight="1"/>
    <row r="2143" ht="26.1" customHeight="1"/>
    <row r="2144" ht="26.1" customHeight="1"/>
    <row r="2145" ht="26.1" customHeight="1"/>
    <row r="2146" ht="26.1" customHeight="1"/>
    <row r="2147" ht="26.1" customHeight="1"/>
    <row r="2148" ht="26.1" customHeight="1"/>
    <row r="2149" ht="26.1" customHeight="1"/>
    <row r="2150" ht="26.1" customHeight="1"/>
    <row r="2151" ht="26.1" customHeight="1"/>
    <row r="2152" ht="26.1" customHeight="1"/>
    <row r="2153" ht="26.1" customHeight="1"/>
    <row r="2154" ht="26.1" customHeight="1"/>
    <row r="2155" ht="26.1" customHeight="1"/>
    <row r="2156" ht="26.1" customHeight="1"/>
    <row r="2157" ht="26.1" customHeight="1"/>
    <row r="2158" ht="26.1" customHeight="1"/>
    <row r="2159" ht="26.1" customHeight="1"/>
    <row r="2160" ht="26.1" customHeight="1"/>
    <row r="2161" ht="26.1" customHeight="1"/>
    <row r="2162" ht="26.1" customHeight="1"/>
    <row r="2163" ht="26.1" customHeight="1"/>
    <row r="2164" ht="26.1" customHeight="1"/>
    <row r="2165" ht="26.1" customHeight="1"/>
    <row r="2166" ht="26.1" customHeight="1"/>
    <row r="2167" ht="26.1" customHeight="1"/>
    <row r="2168" ht="26.1" customHeight="1"/>
    <row r="2169" ht="26.1" customHeight="1"/>
    <row r="2170" ht="26.1" customHeight="1"/>
    <row r="2171" ht="26.1" customHeight="1"/>
    <row r="2172" ht="26.1" customHeight="1"/>
    <row r="2173" ht="26.1" customHeight="1"/>
    <row r="2174" ht="26.1" customHeight="1"/>
    <row r="2175" ht="26.1" customHeight="1"/>
    <row r="2176" ht="26.1" customHeight="1"/>
    <row r="2177" ht="26.1" customHeight="1"/>
    <row r="2178" ht="26.1" customHeight="1"/>
    <row r="2179" ht="26.1" customHeight="1"/>
    <row r="2180" ht="26.1" customHeight="1"/>
    <row r="2181" ht="26.1" customHeight="1"/>
    <row r="2182" ht="26.1" customHeight="1"/>
    <row r="2183" ht="26.1" customHeight="1"/>
    <row r="2184" ht="26.1" customHeight="1"/>
    <row r="2185" ht="26.1" customHeight="1"/>
    <row r="2186" ht="26.1" customHeight="1"/>
    <row r="2187" ht="26.1" customHeight="1"/>
    <row r="2188" ht="26.1" customHeight="1"/>
    <row r="2189" ht="26.1" customHeight="1"/>
    <row r="2190" ht="26.1" customHeight="1"/>
    <row r="2191" ht="26.1" customHeight="1"/>
    <row r="2192" ht="26.1" customHeight="1"/>
    <row r="2193" ht="26.1" customHeight="1"/>
    <row r="2194" ht="26.1" customHeight="1"/>
    <row r="2195" ht="26.1" customHeight="1"/>
    <row r="2196" ht="26.1" customHeight="1"/>
    <row r="2197" ht="26.1" customHeight="1"/>
    <row r="2198" ht="26.1" customHeight="1"/>
    <row r="2199" ht="26.1" customHeight="1"/>
    <row r="2200" ht="26.1" customHeight="1"/>
    <row r="2201" ht="26.1" customHeight="1"/>
    <row r="2202" ht="26.1" customHeight="1"/>
    <row r="2203" ht="26.1" customHeight="1"/>
    <row r="2204" ht="26.1" customHeight="1"/>
    <row r="2205" ht="26.1" customHeight="1"/>
    <row r="2206" ht="26.1" customHeight="1"/>
    <row r="2207" ht="26.1" customHeight="1"/>
    <row r="2208" ht="26.1" customHeight="1"/>
    <row r="2209" ht="26.1" customHeight="1"/>
    <row r="2210" ht="26.1" customHeight="1"/>
    <row r="2211" ht="26.1" customHeight="1"/>
    <row r="2212" ht="26.1" customHeight="1"/>
    <row r="2213" ht="26.1" customHeight="1"/>
    <row r="2214" ht="26.1" customHeight="1"/>
    <row r="2215" ht="26.1" customHeight="1"/>
    <row r="2216" ht="26.1" customHeight="1"/>
    <row r="2217" ht="26.1" customHeight="1"/>
    <row r="2218" ht="26.1" customHeight="1"/>
    <row r="2219" ht="26.1" customHeight="1"/>
    <row r="2220" ht="26.1" customHeight="1"/>
    <row r="2221" ht="26.1" customHeight="1"/>
    <row r="2222" ht="26.1" customHeight="1"/>
    <row r="2223" ht="26.1" customHeight="1"/>
    <row r="2224" ht="26.1" customHeight="1"/>
    <row r="2225" ht="26.1" customHeight="1"/>
    <row r="2226" ht="26.1" customHeight="1"/>
    <row r="2227" ht="26.1" customHeight="1"/>
    <row r="2228" ht="26.1" customHeight="1"/>
    <row r="2229" ht="26.1" customHeight="1"/>
    <row r="2230" ht="26.1" customHeight="1"/>
    <row r="2231" ht="26.1" customHeight="1"/>
    <row r="2232" ht="26.1" customHeight="1"/>
    <row r="2233" ht="26.1" customHeight="1"/>
    <row r="2234" ht="26.1" customHeight="1"/>
    <row r="2235" ht="26.1" customHeight="1"/>
    <row r="2236" ht="26.1" customHeight="1"/>
    <row r="2237" ht="26.1" customHeight="1"/>
    <row r="2238" ht="26.1" customHeight="1"/>
    <row r="2239" ht="26.1" customHeight="1"/>
    <row r="2240" ht="26.1" customHeight="1"/>
    <row r="2241" ht="26.1" customHeight="1"/>
    <row r="2242" ht="26.1" customHeight="1"/>
    <row r="2243" ht="26.1" customHeight="1"/>
    <row r="2244" ht="26.1" customHeight="1"/>
    <row r="2245" ht="26.1" customHeight="1"/>
    <row r="2246" ht="26.1" customHeight="1"/>
    <row r="2247" ht="26.1" customHeight="1"/>
    <row r="2248" ht="26.1" customHeight="1"/>
    <row r="2249" ht="26.1" customHeight="1"/>
    <row r="2250" ht="26.1" customHeight="1"/>
    <row r="2251" ht="26.1" customHeight="1"/>
    <row r="2252" ht="26.1" customHeight="1"/>
    <row r="2253" ht="26.1" customHeight="1"/>
    <row r="2254" ht="26.1" customHeight="1"/>
    <row r="2255" ht="26.1" customHeight="1"/>
    <row r="2256" ht="26.1" customHeight="1"/>
    <row r="2257" ht="26.1" customHeight="1"/>
    <row r="2258" ht="26.1" customHeight="1"/>
    <row r="2259" ht="26.1" customHeight="1"/>
    <row r="2260" ht="26.1" customHeight="1"/>
    <row r="2261" ht="26.1" customHeight="1"/>
    <row r="2262" ht="26.1" customHeight="1"/>
    <row r="2263" ht="26.1" customHeight="1"/>
    <row r="2264" ht="26.1" customHeight="1"/>
    <row r="2265" ht="26.1" customHeight="1"/>
    <row r="2266" ht="26.1" customHeight="1"/>
    <row r="2267" ht="26.1" customHeight="1"/>
    <row r="2268" ht="26.1" customHeight="1"/>
    <row r="2269" ht="26.1" customHeight="1"/>
    <row r="2270" ht="26.1" customHeight="1"/>
    <row r="2271" ht="26.1" customHeight="1"/>
    <row r="2272" ht="26.1" customHeight="1"/>
    <row r="2273" ht="26.1" customHeight="1"/>
    <row r="2274" ht="26.1" customHeight="1"/>
    <row r="2275" ht="26.1" customHeight="1"/>
    <row r="2276" ht="26.1" customHeight="1"/>
    <row r="2277" ht="26.1" customHeight="1"/>
    <row r="2278" ht="26.1" customHeight="1"/>
    <row r="2279" ht="26.1" customHeight="1"/>
    <row r="2280" ht="26.1" customHeight="1"/>
    <row r="2281" ht="26.1" customHeight="1"/>
    <row r="2282" ht="26.1" customHeight="1"/>
    <row r="2283" ht="26.1" customHeight="1"/>
    <row r="2284" ht="26.1" customHeight="1"/>
    <row r="2285" ht="26.1" customHeight="1"/>
    <row r="2286" ht="26.1" customHeight="1"/>
    <row r="2287" ht="26.1" customHeight="1"/>
    <row r="2288" ht="26.1" customHeight="1"/>
    <row r="2289" ht="26.1" customHeight="1"/>
    <row r="2290" ht="26.1" customHeight="1"/>
    <row r="2291" ht="26.1" customHeight="1"/>
    <row r="2292" ht="26.1" customHeight="1"/>
    <row r="2293" ht="26.1" customHeight="1"/>
    <row r="2294" ht="26.1" customHeight="1"/>
    <row r="2295" ht="26.1" customHeight="1"/>
    <row r="2296" ht="26.1" customHeight="1"/>
    <row r="2297" ht="26.1" customHeight="1"/>
    <row r="2298" ht="26.1" customHeight="1"/>
    <row r="2299" ht="26.1" customHeight="1"/>
    <row r="2300" ht="26.1" customHeight="1"/>
    <row r="2301" ht="26.1" customHeight="1"/>
    <row r="2302" ht="26.1" customHeight="1"/>
    <row r="2303" ht="26.1" customHeight="1"/>
    <row r="2304" ht="26.1" customHeight="1"/>
    <row r="2305" ht="26.1" customHeight="1"/>
    <row r="2306" ht="26.1" customHeight="1"/>
    <row r="2307" ht="26.1" customHeight="1"/>
    <row r="2308" ht="26.1" customHeight="1"/>
    <row r="2309" ht="26.1" customHeight="1"/>
    <row r="2310" ht="26.1" customHeight="1"/>
    <row r="2311" ht="26.1" customHeight="1"/>
    <row r="2312" ht="26.1" customHeight="1"/>
    <row r="2313" ht="26.1" customHeight="1"/>
    <row r="2314" ht="26.1" customHeight="1"/>
    <row r="2315" ht="26.1" customHeight="1"/>
    <row r="2316" ht="26.1" customHeight="1"/>
    <row r="2317" ht="26.1" customHeight="1"/>
    <row r="2318" ht="26.1" customHeight="1"/>
    <row r="2319" ht="26.1" customHeight="1"/>
    <row r="2320" ht="26.1" customHeight="1"/>
    <row r="2321" ht="26.1" customHeight="1"/>
    <row r="2322" ht="26.1" customHeight="1"/>
    <row r="2323" ht="26.1" customHeight="1"/>
    <row r="2324" ht="26.1" customHeight="1"/>
    <row r="2325" ht="26.1" customHeight="1"/>
    <row r="2326" ht="26.1" customHeight="1"/>
    <row r="2327" ht="26.1" customHeight="1"/>
    <row r="2328" ht="26.1" customHeight="1"/>
    <row r="2329" ht="26.1" customHeight="1"/>
    <row r="2330" ht="26.1" customHeight="1"/>
    <row r="2331" ht="26.1" customHeight="1"/>
    <row r="2332" ht="26.1" customHeight="1"/>
    <row r="2333" ht="26.1" customHeight="1"/>
    <row r="2334" ht="26.1" customHeight="1"/>
    <row r="2335" ht="26.1" customHeight="1"/>
    <row r="2336" ht="26.1" customHeight="1"/>
    <row r="2337" ht="26.1" customHeight="1"/>
    <row r="2338" ht="26.1" customHeight="1"/>
    <row r="2339" ht="26.1" customHeight="1"/>
    <row r="2340" ht="26.1" customHeight="1"/>
    <row r="2341" ht="26.1" customHeight="1"/>
    <row r="2342" ht="26.1" customHeight="1"/>
    <row r="2343" ht="26.1" customHeight="1"/>
    <row r="2344" ht="26.1" customHeight="1"/>
    <row r="2345" ht="26.1" customHeight="1"/>
    <row r="2346" ht="26.1" customHeight="1"/>
    <row r="2347" ht="26.1" customHeight="1"/>
    <row r="2348" ht="26.1" customHeight="1"/>
    <row r="2349" ht="26.1" customHeight="1"/>
    <row r="2350" ht="26.1" customHeight="1"/>
    <row r="2351" ht="26.1" customHeight="1"/>
    <row r="2352" ht="26.1" customHeight="1"/>
    <row r="2353" ht="26.1" customHeight="1"/>
    <row r="2354" ht="26.1" customHeight="1"/>
    <row r="2355" ht="26.1" customHeight="1"/>
    <row r="2356" ht="26.1" customHeight="1"/>
    <row r="2357" ht="26.1" customHeight="1"/>
    <row r="2358" ht="26.1" customHeight="1"/>
    <row r="2359" ht="26.1" customHeight="1"/>
    <row r="2360" ht="26.1" customHeight="1"/>
    <row r="2361" ht="26.1" customHeight="1"/>
    <row r="2362" ht="26.1" customHeight="1"/>
    <row r="2363" ht="26.1" customHeight="1"/>
    <row r="2364" ht="26.1" customHeight="1"/>
    <row r="2365" ht="26.1" customHeight="1"/>
    <row r="2366" ht="26.1" customHeight="1"/>
    <row r="2367" ht="26.1" customHeight="1"/>
    <row r="2368" ht="26.1" customHeight="1"/>
    <row r="2369" ht="26.1" customHeight="1"/>
    <row r="2370" ht="26.1" customHeight="1"/>
    <row r="2371" ht="26.1" customHeight="1"/>
    <row r="2372" ht="26.1" customHeight="1"/>
    <row r="2373" ht="26.1" customHeight="1"/>
    <row r="2374" ht="26.1" customHeight="1"/>
    <row r="2375" ht="26.1" customHeight="1"/>
    <row r="2376" ht="26.1" customHeight="1"/>
    <row r="2377" ht="26.1" customHeight="1"/>
    <row r="2378" ht="26.1" customHeight="1"/>
    <row r="2379" ht="26.1" customHeight="1"/>
    <row r="2380" ht="26.1" customHeight="1"/>
    <row r="2381" ht="26.1" customHeight="1"/>
    <row r="2382" ht="26.1" customHeight="1"/>
    <row r="2383" ht="26.1" customHeight="1"/>
    <row r="2384" ht="26.1" customHeight="1"/>
    <row r="2385" ht="26.1" customHeight="1"/>
    <row r="2386" ht="26.1" customHeight="1"/>
    <row r="2387" ht="26.1" customHeight="1"/>
    <row r="2388" ht="26.1" customHeight="1"/>
    <row r="2389" ht="26.1" customHeight="1"/>
    <row r="2390" ht="26.1" customHeight="1"/>
    <row r="2391" ht="26.1" customHeight="1"/>
    <row r="2392" ht="26.1" customHeight="1"/>
    <row r="2393" ht="26.1" customHeight="1"/>
    <row r="2394" ht="26.1" customHeight="1"/>
    <row r="2395" ht="26.1" customHeight="1"/>
    <row r="2396" ht="26.1" customHeight="1"/>
    <row r="2397" ht="26.1" customHeight="1"/>
    <row r="2398" ht="26.1" customHeight="1"/>
    <row r="2399" ht="26.1" customHeight="1"/>
    <row r="2400" ht="26.1" customHeight="1"/>
    <row r="2401" ht="26.1" customHeight="1"/>
    <row r="2402" ht="26.1" customHeight="1"/>
    <row r="2403" ht="26.1" customHeight="1"/>
    <row r="2404" ht="26.1" customHeight="1"/>
    <row r="2405" ht="26.1" customHeight="1"/>
    <row r="2406" ht="26.1" customHeight="1"/>
    <row r="2407" ht="26.1" customHeight="1"/>
    <row r="2408" ht="26.1" customHeight="1"/>
    <row r="2409" ht="26.1" customHeight="1"/>
    <row r="2410" ht="26.1" customHeight="1"/>
    <row r="2411" ht="26.1" customHeight="1"/>
    <row r="2412" ht="26.1" customHeight="1"/>
    <row r="2413" ht="26.1" customHeight="1"/>
    <row r="2414" ht="26.1" customHeight="1"/>
    <row r="2415" ht="26.1" customHeight="1"/>
    <row r="2416" ht="26.1" customHeight="1"/>
    <row r="2417" ht="26.1" customHeight="1"/>
    <row r="2418" ht="26.1" customHeight="1"/>
    <row r="2419" ht="26.1" customHeight="1"/>
    <row r="2420" ht="26.1" customHeight="1"/>
    <row r="2421" ht="26.1" customHeight="1"/>
    <row r="2422" ht="26.1" customHeight="1"/>
    <row r="2423" ht="26.1" customHeight="1"/>
    <row r="2424" ht="26.1" customHeight="1"/>
    <row r="2425" ht="26.1" customHeight="1"/>
    <row r="2426" ht="26.1" customHeight="1"/>
    <row r="2427" ht="26.1" customHeight="1"/>
    <row r="2428" ht="26.1" customHeight="1"/>
    <row r="2429" ht="26.1" customHeight="1"/>
    <row r="2430" ht="26.1" customHeight="1"/>
    <row r="2431" ht="26.1" customHeight="1"/>
    <row r="2432" ht="26.1" customHeight="1"/>
    <row r="2433" ht="26.1" customHeight="1"/>
    <row r="2434" ht="26.1" customHeight="1"/>
    <row r="2435" ht="26.1" customHeight="1"/>
    <row r="2436" ht="26.1" customHeight="1"/>
    <row r="2437" ht="26.1" customHeight="1"/>
    <row r="2438" ht="26.1" customHeight="1"/>
    <row r="2439" ht="26.1" customHeight="1"/>
    <row r="2440" ht="26.1" customHeight="1"/>
    <row r="2441" ht="26.1" customHeight="1"/>
    <row r="2442" ht="26.1" customHeight="1"/>
    <row r="2443" ht="26.1" customHeight="1"/>
    <row r="2444" ht="26.1" customHeight="1"/>
    <row r="2445" ht="26.1" customHeight="1"/>
    <row r="2446" ht="26.1" customHeight="1"/>
    <row r="2447" ht="26.1" customHeight="1"/>
    <row r="2448" ht="26.1" customHeight="1"/>
    <row r="2449" ht="26.1" customHeight="1"/>
    <row r="2450" ht="26.1" customHeight="1"/>
    <row r="2451" ht="26.1" customHeight="1"/>
    <row r="2452" ht="26.1" customHeight="1"/>
    <row r="2453" ht="26.1" customHeight="1"/>
    <row r="2454" ht="26.1" customHeight="1"/>
    <row r="2455" ht="26.1" customHeight="1"/>
    <row r="2456" ht="26.1" customHeight="1"/>
    <row r="2457" ht="26.1" customHeight="1"/>
    <row r="2458" ht="26.1" customHeight="1"/>
    <row r="2459" ht="26.1" customHeight="1"/>
    <row r="2460" ht="26.1" customHeight="1"/>
    <row r="2461" ht="26.1" customHeight="1"/>
    <row r="2462" ht="26.1" customHeight="1"/>
    <row r="2463" ht="26.1" customHeight="1"/>
    <row r="2464" ht="26.1" customHeight="1"/>
    <row r="2465" ht="26.1" customHeight="1"/>
    <row r="2466" ht="26.1" customHeight="1"/>
    <row r="2467" ht="26.1" customHeight="1"/>
    <row r="2468" ht="26.1" customHeight="1"/>
    <row r="2469" ht="26.1" customHeight="1"/>
    <row r="2470" ht="26.1" customHeight="1"/>
    <row r="2471" ht="26.1" customHeight="1"/>
    <row r="2472" ht="26.1" customHeight="1"/>
    <row r="2473" ht="26.1" customHeight="1"/>
    <row r="2474" ht="26.1" customHeight="1"/>
    <row r="2475" ht="26.1" customHeight="1"/>
    <row r="2476" ht="26.1" customHeight="1"/>
    <row r="2477" ht="26.1" customHeight="1"/>
    <row r="2478" ht="26.1" customHeight="1"/>
    <row r="2479" ht="26.1" customHeight="1"/>
    <row r="2480" ht="26.1" customHeight="1"/>
    <row r="2481" ht="26.1" customHeight="1"/>
    <row r="2482" ht="26.1" customHeight="1"/>
    <row r="2483" ht="26.1" customHeight="1"/>
    <row r="2484" ht="26.1" customHeight="1"/>
    <row r="2485" ht="26.1" customHeight="1"/>
    <row r="2486" ht="26.1" customHeight="1"/>
    <row r="2487" ht="26.1" customHeight="1"/>
    <row r="2488" ht="26.1" customHeight="1"/>
    <row r="2489" ht="26.1" customHeight="1"/>
    <row r="2490" ht="26.1" customHeight="1"/>
    <row r="2491" ht="26.1" customHeight="1"/>
    <row r="2492" ht="26.1" customHeight="1"/>
    <row r="2493" ht="26.1" customHeight="1"/>
    <row r="2494" ht="26.1" customHeight="1"/>
    <row r="2495" ht="26.1" customHeight="1"/>
    <row r="2496" ht="26.1" customHeight="1"/>
    <row r="2497" ht="26.1" customHeight="1"/>
    <row r="2498" ht="26.1" customHeight="1"/>
    <row r="2499" ht="26.1" customHeight="1"/>
    <row r="2500" ht="26.1" customHeight="1"/>
    <row r="2501" ht="26.1" customHeight="1"/>
    <row r="2502" ht="26.1" customHeight="1"/>
    <row r="2503" ht="26.1" customHeight="1"/>
    <row r="2504" ht="26.1" customHeight="1"/>
    <row r="2505" ht="26.1" customHeight="1"/>
    <row r="2506" ht="26.1" customHeight="1"/>
    <row r="2507" ht="26.1" customHeight="1"/>
    <row r="2508" ht="26.1" customHeight="1"/>
    <row r="2509" ht="26.1" customHeight="1"/>
    <row r="2510" ht="26.1" customHeight="1"/>
    <row r="2511" ht="26.1" customHeight="1"/>
    <row r="2512" ht="26.1" customHeight="1"/>
    <row r="2513" ht="26.1" customHeight="1"/>
    <row r="2514" ht="26.1" customHeight="1"/>
    <row r="2515" ht="26.1" customHeight="1"/>
    <row r="2516" ht="26.1" customHeight="1"/>
    <row r="2517" ht="26.1" customHeight="1"/>
    <row r="2518" ht="26.1" customHeight="1"/>
    <row r="2519" ht="26.1" customHeight="1"/>
    <row r="2520" ht="26.1" customHeight="1"/>
    <row r="2521" ht="26.1" customHeight="1"/>
    <row r="2522" ht="26.1" customHeight="1"/>
    <row r="2523" ht="26.1" customHeight="1"/>
    <row r="2524" ht="26.1" customHeight="1"/>
    <row r="2525" ht="26.1" customHeight="1"/>
    <row r="2526" ht="26.1" customHeight="1"/>
    <row r="2527" ht="26.1" customHeight="1"/>
    <row r="2528" ht="26.1" customHeight="1"/>
    <row r="2529" ht="26.1" customHeight="1"/>
    <row r="2530" ht="26.1" customHeight="1"/>
    <row r="2531" ht="26.1" customHeight="1"/>
    <row r="2532" ht="26.1" customHeight="1"/>
    <row r="2533" ht="26.1" customHeight="1"/>
    <row r="2534" ht="26.1" customHeight="1"/>
    <row r="2535" ht="26.1" customHeight="1"/>
    <row r="2536" ht="26.1" customHeight="1"/>
    <row r="2537" ht="26.1" customHeight="1"/>
    <row r="2538" ht="26.1" customHeight="1"/>
    <row r="2539" ht="26.1" customHeight="1"/>
    <row r="2540" ht="26.1" customHeight="1"/>
    <row r="2541" ht="26.1" customHeight="1"/>
    <row r="2542" ht="26.1" customHeight="1"/>
    <row r="2543" ht="26.1" customHeight="1"/>
    <row r="2544" ht="26.1" customHeight="1"/>
    <row r="2545" ht="26.1" customHeight="1"/>
    <row r="2546" ht="26.1" customHeight="1"/>
    <row r="2547" ht="26.1" customHeight="1"/>
    <row r="2548" ht="26.1" customHeight="1"/>
    <row r="2549" ht="26.1" customHeight="1"/>
    <row r="2550" ht="26.1" customHeight="1"/>
    <row r="2551" ht="26.1" customHeight="1"/>
    <row r="2552" ht="26.1" customHeight="1"/>
    <row r="2553" ht="26.1" customHeight="1"/>
    <row r="2554" ht="26.1" customHeight="1"/>
    <row r="2555" ht="26.1" customHeight="1"/>
    <row r="2556" ht="26.1" customHeight="1"/>
    <row r="2557" ht="26.1" customHeight="1"/>
    <row r="2558" ht="26.1" customHeight="1"/>
    <row r="2559" ht="26.1" customHeight="1"/>
    <row r="2560" ht="26.1" customHeight="1"/>
    <row r="2561" ht="26.1" customHeight="1"/>
    <row r="2562" ht="26.1" customHeight="1"/>
    <row r="2563" ht="26.1" customHeight="1"/>
    <row r="2564" ht="26.1" customHeight="1"/>
    <row r="2565" ht="26.1" customHeight="1"/>
    <row r="2566" ht="26.1" customHeight="1"/>
    <row r="2567" ht="26.1" customHeight="1"/>
    <row r="2568" ht="26.1" customHeight="1"/>
    <row r="2569" ht="26.1" customHeight="1"/>
    <row r="2570" ht="26.1" customHeight="1"/>
    <row r="2571" ht="26.1" customHeight="1"/>
    <row r="2572" ht="26.1" customHeight="1"/>
    <row r="2573" ht="26.1" customHeight="1"/>
    <row r="2574" ht="26.1" customHeight="1"/>
    <row r="2575" ht="26.1" customHeight="1"/>
    <row r="2576" ht="26.1" customHeight="1"/>
    <row r="2577" ht="26.1" customHeight="1"/>
    <row r="2578" ht="26.1" customHeight="1"/>
    <row r="2579" ht="26.1" customHeight="1"/>
    <row r="2580" ht="26.1" customHeight="1"/>
    <row r="2581" ht="26.1" customHeight="1"/>
    <row r="2582" ht="26.1" customHeight="1"/>
    <row r="2583" ht="26.1" customHeight="1"/>
    <row r="2584" ht="26.1" customHeight="1"/>
    <row r="2585" ht="26.1" customHeight="1"/>
    <row r="2586" ht="26.1" customHeight="1"/>
    <row r="2587" ht="26.1" customHeight="1"/>
    <row r="2588" ht="26.1" customHeight="1"/>
    <row r="2589" ht="26.1" customHeight="1"/>
    <row r="2590" ht="26.1" customHeight="1"/>
    <row r="2591" ht="26.1" customHeight="1"/>
    <row r="2592" ht="26.1" customHeight="1"/>
    <row r="2593" ht="26.1" customHeight="1"/>
    <row r="2594" ht="26.1" customHeight="1"/>
    <row r="2595" ht="26.1" customHeight="1"/>
    <row r="2596" ht="26.1" customHeight="1"/>
    <row r="2597" ht="26.1" customHeight="1"/>
    <row r="2598" ht="26.1" customHeight="1"/>
    <row r="2599" ht="26.1" customHeight="1"/>
    <row r="2600" ht="26.1" customHeight="1"/>
    <row r="2601" ht="26.1" customHeight="1"/>
    <row r="2602" ht="26.1" customHeight="1"/>
    <row r="2603" ht="26.1" customHeight="1"/>
    <row r="2604" ht="26.1" customHeight="1"/>
    <row r="2605" ht="26.1" customHeight="1"/>
    <row r="2606" ht="26.1" customHeight="1"/>
    <row r="2607" ht="26.1" customHeight="1"/>
  </sheetData>
  <mergeCells count="468">
    <mergeCell ref="D1107:E1107"/>
    <mergeCell ref="A1107:B1107"/>
    <mergeCell ref="A959:B959"/>
    <mergeCell ref="A960:B960"/>
    <mergeCell ref="A961:B961"/>
    <mergeCell ref="A962:B962"/>
    <mergeCell ref="A963:B963"/>
    <mergeCell ref="A930:B930"/>
    <mergeCell ref="D930:E930"/>
    <mergeCell ref="A931:B931"/>
    <mergeCell ref="D931:E931"/>
    <mergeCell ref="A932:B932"/>
    <mergeCell ref="D932:E932"/>
    <mergeCell ref="A933:B933"/>
    <mergeCell ref="D933:E933"/>
    <mergeCell ref="A934:B934"/>
    <mergeCell ref="D934:E934"/>
    <mergeCell ref="A1080:B1080"/>
    <mergeCell ref="D1080:E1080"/>
    <mergeCell ref="A1081:B1081"/>
    <mergeCell ref="D1081:E1081"/>
    <mergeCell ref="A1082:B1082"/>
    <mergeCell ref="D1082:E1082"/>
    <mergeCell ref="A1083:B1083"/>
    <mergeCell ref="A903:B903"/>
    <mergeCell ref="D903:E903"/>
    <mergeCell ref="A904:B904"/>
    <mergeCell ref="D904:E904"/>
    <mergeCell ref="A905:B905"/>
    <mergeCell ref="D905:E905"/>
    <mergeCell ref="A906:B906"/>
    <mergeCell ref="D906:E906"/>
    <mergeCell ref="A907:B907"/>
    <mergeCell ref="D907:E907"/>
    <mergeCell ref="A871:B871"/>
    <mergeCell ref="D871:E871"/>
    <mergeCell ref="A872:B872"/>
    <mergeCell ref="D872:E872"/>
    <mergeCell ref="A873:B873"/>
    <mergeCell ref="D873:E873"/>
    <mergeCell ref="A874:B874"/>
    <mergeCell ref="D874:E874"/>
    <mergeCell ref="A875:B875"/>
    <mergeCell ref="D875:E875"/>
    <mergeCell ref="A844:B844"/>
    <mergeCell ref="D844:E844"/>
    <mergeCell ref="A845:B845"/>
    <mergeCell ref="D845:E845"/>
    <mergeCell ref="A846:B846"/>
    <mergeCell ref="D846:E846"/>
    <mergeCell ref="A847:B847"/>
    <mergeCell ref="D847:E847"/>
    <mergeCell ref="A848:B848"/>
    <mergeCell ref="D848:E848"/>
    <mergeCell ref="D790:E790"/>
    <mergeCell ref="A813:B813"/>
    <mergeCell ref="A814:B814"/>
    <mergeCell ref="A815:B815"/>
    <mergeCell ref="A816:B816"/>
    <mergeCell ref="A817:B817"/>
    <mergeCell ref="D813:E813"/>
    <mergeCell ref="D814:E814"/>
    <mergeCell ref="D815:E815"/>
    <mergeCell ref="D816:E816"/>
    <mergeCell ref="D817:E817"/>
    <mergeCell ref="A790:B790"/>
    <mergeCell ref="A1348:B1348"/>
    <mergeCell ref="A1288:B1288"/>
    <mergeCell ref="D1288:E1288"/>
    <mergeCell ref="A1289:B1289"/>
    <mergeCell ref="D1289:E1289"/>
    <mergeCell ref="A1345:B1345"/>
    <mergeCell ref="D1345:E1345"/>
    <mergeCell ref="A1346:B1346"/>
    <mergeCell ref="D1346:E1346"/>
    <mergeCell ref="A1347:B1347"/>
    <mergeCell ref="D1347:E1347"/>
    <mergeCell ref="A1313:B1313"/>
    <mergeCell ref="A1314:B1314"/>
    <mergeCell ref="A1315:B1315"/>
    <mergeCell ref="A1316:B1316"/>
    <mergeCell ref="D1313:E1313"/>
    <mergeCell ref="D1314:E1314"/>
    <mergeCell ref="D1315:E1315"/>
    <mergeCell ref="D1316:E1316"/>
    <mergeCell ref="A1344:B1344"/>
    <mergeCell ref="D1344:E1344"/>
    <mergeCell ref="A1317:B1317"/>
    <mergeCell ref="D1317:E1317"/>
    <mergeCell ref="A1196:B1196"/>
    <mergeCell ref="D1196:E1196"/>
    <mergeCell ref="A1173:B1173"/>
    <mergeCell ref="D1173:E1173"/>
    <mergeCell ref="A1255:B1255"/>
    <mergeCell ref="D1255:E1255"/>
    <mergeCell ref="A1256:B1256"/>
    <mergeCell ref="D1256:E1256"/>
    <mergeCell ref="A1257:B1257"/>
    <mergeCell ref="D1257:E1257"/>
    <mergeCell ref="A1200:B1200"/>
    <mergeCell ref="D1200:E1200"/>
    <mergeCell ref="A1231:B1231"/>
    <mergeCell ref="D1231:E1231"/>
    <mergeCell ref="A1140:B1140"/>
    <mergeCell ref="D1140:E1140"/>
    <mergeCell ref="A1141:B1141"/>
    <mergeCell ref="D1141:E1141"/>
    <mergeCell ref="A1169:B1169"/>
    <mergeCell ref="A1170:B1170"/>
    <mergeCell ref="A1171:B1171"/>
    <mergeCell ref="A1172:B1172"/>
    <mergeCell ref="D1169:E1169"/>
    <mergeCell ref="D1170:E1170"/>
    <mergeCell ref="D1171:E1171"/>
    <mergeCell ref="D1172:E1172"/>
    <mergeCell ref="A1142:B1142"/>
    <mergeCell ref="D1142:E1142"/>
    <mergeCell ref="A1108:B1108"/>
    <mergeCell ref="D1108:E1108"/>
    <mergeCell ref="A1109:B1109"/>
    <mergeCell ref="D1109:E1109"/>
    <mergeCell ref="A1110:B1110"/>
    <mergeCell ref="D1110:E1110"/>
    <mergeCell ref="A1138:B1138"/>
    <mergeCell ref="D1138:E1138"/>
    <mergeCell ref="A1139:B1139"/>
    <mergeCell ref="D1139:E1139"/>
    <mergeCell ref="D1111:E1111"/>
    <mergeCell ref="A1111:B1111"/>
    <mergeCell ref="A789:B789"/>
    <mergeCell ref="D789:E789"/>
    <mergeCell ref="A757:B757"/>
    <mergeCell ref="D757:E757"/>
    <mergeCell ref="A758:B758"/>
    <mergeCell ref="D758:E758"/>
    <mergeCell ref="A786:B786"/>
    <mergeCell ref="D786:E786"/>
    <mergeCell ref="A787:B787"/>
    <mergeCell ref="D787:E787"/>
    <mergeCell ref="A788:B788"/>
    <mergeCell ref="D788:E788"/>
    <mergeCell ref="A759:B759"/>
    <mergeCell ref="D759:E759"/>
    <mergeCell ref="A729:B729"/>
    <mergeCell ref="D729:E729"/>
    <mergeCell ref="A730:B730"/>
    <mergeCell ref="D730:E730"/>
    <mergeCell ref="A731:B731"/>
    <mergeCell ref="D731:E731"/>
    <mergeCell ref="A755:B755"/>
    <mergeCell ref="D755:E755"/>
    <mergeCell ref="A756:B756"/>
    <mergeCell ref="D756:E756"/>
    <mergeCell ref="A732:B732"/>
    <mergeCell ref="D732:E732"/>
    <mergeCell ref="A698:B698"/>
    <mergeCell ref="D698:E698"/>
    <mergeCell ref="A699:B699"/>
    <mergeCell ref="D699:E699"/>
    <mergeCell ref="A700:B700"/>
    <mergeCell ref="D700:E700"/>
    <mergeCell ref="A728:B728"/>
    <mergeCell ref="D728:E728"/>
    <mergeCell ref="A701:B701"/>
    <mergeCell ref="D701:E701"/>
    <mergeCell ref="A670:B670"/>
    <mergeCell ref="A671:B671"/>
    <mergeCell ref="A672:B672"/>
    <mergeCell ref="A673:B673"/>
    <mergeCell ref="D670:E670"/>
    <mergeCell ref="D671:E671"/>
    <mergeCell ref="D672:E672"/>
    <mergeCell ref="D673:E673"/>
    <mergeCell ref="A697:B697"/>
    <mergeCell ref="D697:E697"/>
    <mergeCell ref="A615:B615"/>
    <mergeCell ref="D615:E615"/>
    <mergeCell ref="A639:B639"/>
    <mergeCell ref="D639:E639"/>
    <mergeCell ref="A640:B640"/>
    <mergeCell ref="D640:E640"/>
    <mergeCell ref="A641:B641"/>
    <mergeCell ref="D641:E641"/>
    <mergeCell ref="A642:B642"/>
    <mergeCell ref="D642:E642"/>
    <mergeCell ref="A557:B557"/>
    <mergeCell ref="D557:E557"/>
    <mergeCell ref="A554:B554"/>
    <mergeCell ref="D554:E554"/>
    <mergeCell ref="A555:B555"/>
    <mergeCell ref="D555:E555"/>
    <mergeCell ref="A556:B556"/>
    <mergeCell ref="D556:E556"/>
    <mergeCell ref="A524:B524"/>
    <mergeCell ref="D524:E524"/>
    <mergeCell ref="A525:B525"/>
    <mergeCell ref="D525:E525"/>
    <mergeCell ref="A526:B526"/>
    <mergeCell ref="D526:E526"/>
    <mergeCell ref="A527:B527"/>
    <mergeCell ref="A498:B498"/>
    <mergeCell ref="D498:E498"/>
    <mergeCell ref="A499:B499"/>
    <mergeCell ref="D499:E499"/>
    <mergeCell ref="A523:B523"/>
    <mergeCell ref="D523:E523"/>
    <mergeCell ref="A468:B468"/>
    <mergeCell ref="D468:E468"/>
    <mergeCell ref="A496:B496"/>
    <mergeCell ref="D496:E496"/>
    <mergeCell ref="A497:B497"/>
    <mergeCell ref="D497:E497"/>
    <mergeCell ref="A469:B469"/>
    <mergeCell ref="D469:E469"/>
    <mergeCell ref="A500:B500"/>
    <mergeCell ref="D500:E500"/>
    <mergeCell ref="A465:B465"/>
    <mergeCell ref="D465:E465"/>
    <mergeCell ref="A466:B466"/>
    <mergeCell ref="D466:E466"/>
    <mergeCell ref="A467:B467"/>
    <mergeCell ref="D467:E467"/>
    <mergeCell ref="A439:B439"/>
    <mergeCell ref="D439:E439"/>
    <mergeCell ref="A440:B440"/>
    <mergeCell ref="D440:E440"/>
    <mergeCell ref="A441:B441"/>
    <mergeCell ref="D441:E441"/>
    <mergeCell ref="A442:B442"/>
    <mergeCell ref="D442:E442"/>
    <mergeCell ref="A409:B409"/>
    <mergeCell ref="D409:E409"/>
    <mergeCell ref="A410:B410"/>
    <mergeCell ref="D410:E410"/>
    <mergeCell ref="A438:B438"/>
    <mergeCell ref="D438:E438"/>
    <mergeCell ref="A383:B383"/>
    <mergeCell ref="D383:E383"/>
    <mergeCell ref="A407:B407"/>
    <mergeCell ref="D407:E407"/>
    <mergeCell ref="A408:B408"/>
    <mergeCell ref="D408:E408"/>
    <mergeCell ref="A384:B384"/>
    <mergeCell ref="D384:E384"/>
    <mergeCell ref="A411:B411"/>
    <mergeCell ref="D411:E411"/>
    <mergeCell ref="A380:B380"/>
    <mergeCell ref="D380:E380"/>
    <mergeCell ref="A381:B381"/>
    <mergeCell ref="D381:E381"/>
    <mergeCell ref="A382:B382"/>
    <mergeCell ref="D382:E382"/>
    <mergeCell ref="A350:B350"/>
    <mergeCell ref="D350:E350"/>
    <mergeCell ref="A351:B351"/>
    <mergeCell ref="D351:E351"/>
    <mergeCell ref="A352:B352"/>
    <mergeCell ref="D352:E352"/>
    <mergeCell ref="A353:B353"/>
    <mergeCell ref="D353:E353"/>
    <mergeCell ref="A324:B324"/>
    <mergeCell ref="D324:E324"/>
    <mergeCell ref="A325:B325"/>
    <mergeCell ref="D325:E325"/>
    <mergeCell ref="A349:B349"/>
    <mergeCell ref="D349:E349"/>
    <mergeCell ref="A294:B294"/>
    <mergeCell ref="D294:E294"/>
    <mergeCell ref="A322:B322"/>
    <mergeCell ref="D322:E322"/>
    <mergeCell ref="A323:B323"/>
    <mergeCell ref="D323:E323"/>
    <mergeCell ref="A295:B295"/>
    <mergeCell ref="D295:E295"/>
    <mergeCell ref="A326:B326"/>
    <mergeCell ref="D326:E326"/>
    <mergeCell ref="A291:B291"/>
    <mergeCell ref="D291:E291"/>
    <mergeCell ref="A292:B292"/>
    <mergeCell ref="D292:E292"/>
    <mergeCell ref="A293:B293"/>
    <mergeCell ref="D293:E293"/>
    <mergeCell ref="A265:B265"/>
    <mergeCell ref="D265:E265"/>
    <mergeCell ref="A266:B266"/>
    <mergeCell ref="D266:E266"/>
    <mergeCell ref="A267:B267"/>
    <mergeCell ref="D267:E267"/>
    <mergeCell ref="A268:B268"/>
    <mergeCell ref="D268:E268"/>
    <mergeCell ref="A235:B235"/>
    <mergeCell ref="D235:E235"/>
    <mergeCell ref="A236:B236"/>
    <mergeCell ref="D236:E236"/>
    <mergeCell ref="A264:B264"/>
    <mergeCell ref="D264:E264"/>
    <mergeCell ref="A209:B209"/>
    <mergeCell ref="D209:E209"/>
    <mergeCell ref="A233:B233"/>
    <mergeCell ref="D233:E233"/>
    <mergeCell ref="A234:B234"/>
    <mergeCell ref="D234:E234"/>
    <mergeCell ref="A210:B210"/>
    <mergeCell ref="D210:E210"/>
    <mergeCell ref="A237:B237"/>
    <mergeCell ref="D237:E237"/>
    <mergeCell ref="A206:B206"/>
    <mergeCell ref="D206:E206"/>
    <mergeCell ref="A207:B207"/>
    <mergeCell ref="D207:E207"/>
    <mergeCell ref="A208:B208"/>
    <mergeCell ref="D208:E208"/>
    <mergeCell ref="A176:B176"/>
    <mergeCell ref="D176:E176"/>
    <mergeCell ref="A177:B177"/>
    <mergeCell ref="D177:E177"/>
    <mergeCell ref="A178:B178"/>
    <mergeCell ref="D178:E178"/>
    <mergeCell ref="A179:B179"/>
    <mergeCell ref="D179:E179"/>
    <mergeCell ref="A151:B151"/>
    <mergeCell ref="D151:E151"/>
    <mergeCell ref="A175:B175"/>
    <mergeCell ref="D175:E175"/>
    <mergeCell ref="A120:B120"/>
    <mergeCell ref="D120:E120"/>
    <mergeCell ref="A148:B148"/>
    <mergeCell ref="D148:E148"/>
    <mergeCell ref="A149:B149"/>
    <mergeCell ref="D149:E149"/>
    <mergeCell ref="A121:B121"/>
    <mergeCell ref="D121:E121"/>
    <mergeCell ref="A152:B152"/>
    <mergeCell ref="D152:E152"/>
    <mergeCell ref="A150:B150"/>
    <mergeCell ref="D150:E150"/>
    <mergeCell ref="A1:B1"/>
    <mergeCell ref="A2:B2"/>
    <mergeCell ref="A3:B3"/>
    <mergeCell ref="A4:B4"/>
    <mergeCell ref="D1:E1"/>
    <mergeCell ref="D2:E2"/>
    <mergeCell ref="D3:E3"/>
    <mergeCell ref="D4:E4"/>
    <mergeCell ref="A61:B61"/>
    <mergeCell ref="D61:E61"/>
    <mergeCell ref="A35:B35"/>
    <mergeCell ref="D35:E35"/>
    <mergeCell ref="A59:B59"/>
    <mergeCell ref="D59:E59"/>
    <mergeCell ref="A60:B60"/>
    <mergeCell ref="D60:E60"/>
    <mergeCell ref="A5:B5"/>
    <mergeCell ref="D5:E5"/>
    <mergeCell ref="A36:B36"/>
    <mergeCell ref="D36:E36"/>
    <mergeCell ref="A32:B32"/>
    <mergeCell ref="D32:E32"/>
    <mergeCell ref="A33:B33"/>
    <mergeCell ref="D33:E33"/>
    <mergeCell ref="A34:B34"/>
    <mergeCell ref="D34:E34"/>
    <mergeCell ref="A62:B62"/>
    <mergeCell ref="D62:E62"/>
    <mergeCell ref="A90:B90"/>
    <mergeCell ref="D90:E90"/>
    <mergeCell ref="A63:B63"/>
    <mergeCell ref="D63:E63"/>
    <mergeCell ref="A94:B94"/>
    <mergeCell ref="D94:E94"/>
    <mergeCell ref="A117:B117"/>
    <mergeCell ref="D117:E117"/>
    <mergeCell ref="A118:B118"/>
    <mergeCell ref="D118:E118"/>
    <mergeCell ref="A119:B119"/>
    <mergeCell ref="D119:E119"/>
    <mergeCell ref="A91:B91"/>
    <mergeCell ref="D91:E91"/>
    <mergeCell ref="A92:B92"/>
    <mergeCell ref="D92:E92"/>
    <mergeCell ref="A93:B93"/>
    <mergeCell ref="D93:E93"/>
    <mergeCell ref="A558:B558"/>
    <mergeCell ref="D558:E558"/>
    <mergeCell ref="A585:B585"/>
    <mergeCell ref="D585:E585"/>
    <mergeCell ref="A616:B616"/>
    <mergeCell ref="D616:E616"/>
    <mergeCell ref="A643:B643"/>
    <mergeCell ref="D643:E643"/>
    <mergeCell ref="A674:B674"/>
    <mergeCell ref="D674:E674"/>
    <mergeCell ref="A581:B581"/>
    <mergeCell ref="D581:E581"/>
    <mergeCell ref="A582:B582"/>
    <mergeCell ref="D582:E582"/>
    <mergeCell ref="A583:B583"/>
    <mergeCell ref="D583:E583"/>
    <mergeCell ref="A584:B584"/>
    <mergeCell ref="D584:E584"/>
    <mergeCell ref="A612:B612"/>
    <mergeCell ref="D612:E612"/>
    <mergeCell ref="A613:B613"/>
    <mergeCell ref="D613:E613"/>
    <mergeCell ref="A614:B614"/>
    <mergeCell ref="D614:E614"/>
    <mergeCell ref="A1084:B1084"/>
    <mergeCell ref="D1084:E1084"/>
    <mergeCell ref="A1022:B1022"/>
    <mergeCell ref="D1022:E1022"/>
    <mergeCell ref="A1023:B1023"/>
    <mergeCell ref="D1023:E1023"/>
    <mergeCell ref="A1024:B1024"/>
    <mergeCell ref="D1024:E1024"/>
    <mergeCell ref="A1025:B1025"/>
    <mergeCell ref="D1025:E1025"/>
    <mergeCell ref="A1053:B1053"/>
    <mergeCell ref="D1053:E1053"/>
    <mergeCell ref="A1054:B1054"/>
    <mergeCell ref="D1054:E1054"/>
    <mergeCell ref="A1055:B1055"/>
    <mergeCell ref="D1055:E1055"/>
    <mergeCell ref="A1056:B1056"/>
    <mergeCell ref="D1056:E1056"/>
    <mergeCell ref="D1083:E1083"/>
    <mergeCell ref="A1026:B1026"/>
    <mergeCell ref="D1026:E1026"/>
    <mergeCell ref="A1057:B1057"/>
    <mergeCell ref="D1057:E1057"/>
    <mergeCell ref="A1258:B1258"/>
    <mergeCell ref="D1258:E1258"/>
    <mergeCell ref="A1290:B1290"/>
    <mergeCell ref="D1290:E1290"/>
    <mergeCell ref="A1197:B1197"/>
    <mergeCell ref="D1197:E1197"/>
    <mergeCell ref="A1198:B1198"/>
    <mergeCell ref="D1198:E1198"/>
    <mergeCell ref="A1199:B1199"/>
    <mergeCell ref="D1199:E1199"/>
    <mergeCell ref="A1227:B1227"/>
    <mergeCell ref="D1227:E1227"/>
    <mergeCell ref="A1228:B1228"/>
    <mergeCell ref="D1228:E1228"/>
    <mergeCell ref="A1229:B1229"/>
    <mergeCell ref="D1229:E1229"/>
    <mergeCell ref="A1230:B1230"/>
    <mergeCell ref="D1230:E1230"/>
    <mergeCell ref="A1254:B1254"/>
    <mergeCell ref="D1254:E1254"/>
    <mergeCell ref="A1286:B1286"/>
    <mergeCell ref="D1286:E1286"/>
    <mergeCell ref="A1287:B1287"/>
    <mergeCell ref="D1287:E1287"/>
    <mergeCell ref="A992:B992"/>
    <mergeCell ref="D992:E992"/>
    <mergeCell ref="A993:B993"/>
    <mergeCell ref="D993:E993"/>
    <mergeCell ref="A994:B994"/>
    <mergeCell ref="D994:E994"/>
    <mergeCell ref="D959:E959"/>
    <mergeCell ref="D960:E960"/>
    <mergeCell ref="D961:E961"/>
    <mergeCell ref="D962:E962"/>
    <mergeCell ref="D963:E963"/>
    <mergeCell ref="A990:B990"/>
    <mergeCell ref="D990:E990"/>
    <mergeCell ref="A991:B991"/>
    <mergeCell ref="D991:E991"/>
  </mergeCells>
  <pageMargins left="0.52" right="0.25" top="0" bottom="0" header="0" footer="0"/>
  <pageSetup paperSize="5" scale="47" orientation="portrait" r:id="rId1"/>
  <headerFooter>
    <oddHeader>&amp;R&amp;14&amp;P</oddHeader>
  </headerFooter>
  <rowBreaks count="23" manualBreakCount="23">
    <brk id="58" max="16383" man="1"/>
    <brk id="116" max="16383" man="1"/>
    <brk id="174" max="16383" man="1"/>
    <brk id="232" max="16383" man="1"/>
    <brk id="290" max="16383" man="1"/>
    <brk id="348" max="16383" man="1"/>
    <brk id="406" max="16383" man="1"/>
    <brk id="464" max="16383" man="1"/>
    <brk id="522" max="16383" man="1"/>
    <brk id="580" max="16383" man="1"/>
    <brk id="638" max="16383" man="1"/>
    <brk id="696" max="16383" man="1"/>
    <brk id="754" max="16383" man="1"/>
    <brk id="812" max="16383" man="1"/>
    <brk id="870" max="16383" man="1"/>
    <brk id="929" max="16383" man="1"/>
    <brk id="958" max="16383" man="1"/>
    <brk id="1048" max="16383" man="1"/>
    <brk id="1106" max="16383" man="1"/>
    <brk id="1163" max="16383" man="1"/>
    <brk id="1222" max="16383" man="1"/>
    <brk id="1280" max="16383" man="1"/>
    <brk id="1370" max="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>
  <dimension ref="A1:AC96"/>
  <sheetViews>
    <sheetView view="pageBreakPreview" zoomScale="60" workbookViewId="0">
      <selection activeCell="E77" sqref="E77"/>
    </sheetView>
  </sheetViews>
  <sheetFormatPr defaultRowHeight="12.75"/>
  <cols>
    <col min="1" max="1" width="19.42578125" style="136" customWidth="1"/>
    <col min="2" max="2" width="39.85546875" customWidth="1"/>
    <col min="3" max="3" width="25.42578125" customWidth="1"/>
    <col min="4" max="4" width="24.140625" customWidth="1"/>
    <col min="5" max="5" width="24.85546875" customWidth="1"/>
    <col min="6" max="29" width="9.140625" hidden="1" customWidth="1"/>
  </cols>
  <sheetData>
    <row r="1" spans="1:5" ht="46.5" customHeight="1">
      <c r="A1" s="213" t="s">
        <v>86</v>
      </c>
      <c r="B1" s="213" t="s">
        <v>526</v>
      </c>
      <c r="C1" s="180" t="s">
        <v>780</v>
      </c>
      <c r="D1" s="180" t="s">
        <v>806</v>
      </c>
      <c r="E1" s="180" t="s">
        <v>581</v>
      </c>
    </row>
    <row r="2" spans="1:5" ht="20.25" customHeight="1">
      <c r="A2" s="215">
        <v>1</v>
      </c>
      <c r="B2" s="215">
        <v>2</v>
      </c>
      <c r="C2" s="43">
        <v>3</v>
      </c>
      <c r="D2" s="43">
        <v>4</v>
      </c>
      <c r="E2" s="43">
        <v>5</v>
      </c>
    </row>
    <row r="3" spans="1:5" ht="42" customHeight="1">
      <c r="A3" s="214">
        <v>1</v>
      </c>
      <c r="B3" s="229" t="s">
        <v>101</v>
      </c>
      <c r="C3" s="48">
        <v>226621</v>
      </c>
      <c r="D3" s="43">
        <f>salary!N3</f>
        <v>226621</v>
      </c>
      <c r="E3" s="231">
        <f>D3-C3</f>
        <v>0</v>
      </c>
    </row>
    <row r="4" spans="1:5" ht="35.1" customHeight="1">
      <c r="A4" s="43">
        <v>2</v>
      </c>
      <c r="B4" s="229" t="s">
        <v>109</v>
      </c>
      <c r="C4" s="48">
        <v>202168</v>
      </c>
      <c r="D4" s="43">
        <f>salary!N4</f>
        <v>202168</v>
      </c>
      <c r="E4" s="231">
        <f t="shared" ref="E4:E40" si="0">D4-C4</f>
        <v>0</v>
      </c>
    </row>
    <row r="5" spans="1:5" ht="35.1" customHeight="1">
      <c r="A5" s="43">
        <v>3</v>
      </c>
      <c r="B5" s="229" t="s">
        <v>354</v>
      </c>
      <c r="C5" s="43">
        <v>180523</v>
      </c>
      <c r="D5" s="43">
        <f>salary!N5</f>
        <v>180523</v>
      </c>
      <c r="E5" s="231">
        <f t="shared" si="0"/>
        <v>0</v>
      </c>
    </row>
    <row r="6" spans="1:5" ht="35.1" customHeight="1">
      <c r="A6" s="214">
        <v>4</v>
      </c>
      <c r="B6" s="229" t="s">
        <v>19</v>
      </c>
      <c r="C6" s="43">
        <v>202168</v>
      </c>
      <c r="D6" s="43">
        <f>salary!N6</f>
        <v>202168</v>
      </c>
      <c r="E6" s="231">
        <f t="shared" si="0"/>
        <v>0</v>
      </c>
    </row>
    <row r="7" spans="1:5" ht="35.1" customHeight="1">
      <c r="A7" s="43">
        <v>5</v>
      </c>
      <c r="B7" s="229" t="s">
        <v>20</v>
      </c>
      <c r="C7" s="43">
        <v>191053</v>
      </c>
      <c r="D7" s="43">
        <f>salary!N7</f>
        <v>191053</v>
      </c>
      <c r="E7" s="231">
        <f t="shared" si="0"/>
        <v>0</v>
      </c>
    </row>
    <row r="8" spans="1:5" ht="35.1" customHeight="1">
      <c r="A8" s="214">
        <v>6</v>
      </c>
      <c r="B8" s="229" t="s">
        <v>22</v>
      </c>
      <c r="C8" s="43">
        <v>202168</v>
      </c>
      <c r="D8" s="43">
        <f>salary!N8</f>
        <v>202168</v>
      </c>
      <c r="E8" s="231">
        <f t="shared" si="0"/>
        <v>0</v>
      </c>
    </row>
    <row r="9" spans="1:5" ht="35.1" customHeight="1">
      <c r="A9" s="43">
        <v>7</v>
      </c>
      <c r="B9" s="229" t="s">
        <v>383</v>
      </c>
      <c r="C9" s="43">
        <v>180523</v>
      </c>
      <c r="D9" s="43">
        <f>salary!N9</f>
        <v>180523</v>
      </c>
      <c r="E9" s="231">
        <f t="shared" si="0"/>
        <v>0</v>
      </c>
    </row>
    <row r="10" spans="1:5" ht="35.1" customHeight="1">
      <c r="A10" s="43">
        <v>8</v>
      </c>
      <c r="B10" s="229" t="s">
        <v>327</v>
      </c>
      <c r="C10" s="43">
        <v>206705</v>
      </c>
      <c r="D10" s="43">
        <f>salary!N10</f>
        <v>206705</v>
      </c>
      <c r="E10" s="231">
        <f t="shared" si="0"/>
        <v>0</v>
      </c>
    </row>
    <row r="11" spans="1:5" ht="35.1" customHeight="1">
      <c r="A11" s="214">
        <v>9</v>
      </c>
      <c r="B11" s="229" t="s">
        <v>291</v>
      </c>
      <c r="C11" s="43">
        <v>202168</v>
      </c>
      <c r="D11" s="43">
        <f>salary!N11</f>
        <v>202168</v>
      </c>
      <c r="E11" s="231">
        <f t="shared" si="0"/>
        <v>0</v>
      </c>
    </row>
    <row r="12" spans="1:5" ht="35.1" customHeight="1">
      <c r="A12" s="43">
        <v>10</v>
      </c>
      <c r="B12" s="229" t="s">
        <v>326</v>
      </c>
      <c r="C12" s="43">
        <v>220186</v>
      </c>
      <c r="D12" s="43">
        <f>salary!N12</f>
        <v>220186</v>
      </c>
      <c r="E12" s="231">
        <f t="shared" si="0"/>
        <v>0</v>
      </c>
    </row>
    <row r="13" spans="1:5" ht="35.1" customHeight="1">
      <c r="A13" s="214">
        <v>11</v>
      </c>
      <c r="B13" s="229" t="s">
        <v>287</v>
      </c>
      <c r="C13" s="43">
        <v>191053</v>
      </c>
      <c r="D13" s="43">
        <f>salary!N13</f>
        <v>191053</v>
      </c>
      <c r="E13" s="231">
        <f t="shared" si="0"/>
        <v>0</v>
      </c>
    </row>
    <row r="14" spans="1:5" ht="35.1" customHeight="1">
      <c r="A14" s="43">
        <v>12</v>
      </c>
      <c r="B14" s="229" t="s">
        <v>518</v>
      </c>
      <c r="C14" s="43">
        <v>213985</v>
      </c>
      <c r="D14" s="43">
        <f>salary!N14</f>
        <v>213985</v>
      </c>
      <c r="E14" s="231">
        <f t="shared" si="0"/>
        <v>0</v>
      </c>
    </row>
    <row r="15" spans="1:5" ht="35.1" customHeight="1">
      <c r="A15" s="43">
        <v>13</v>
      </c>
      <c r="B15" s="229" t="s">
        <v>491</v>
      </c>
      <c r="C15" s="43">
        <v>180523</v>
      </c>
      <c r="D15" s="43">
        <f>salary!N15</f>
        <v>180523</v>
      </c>
      <c r="E15" s="231">
        <f t="shared" si="0"/>
        <v>0</v>
      </c>
    </row>
    <row r="16" spans="1:5" ht="35.1" customHeight="1">
      <c r="A16" s="214">
        <v>14</v>
      </c>
      <c r="B16" s="229" t="s">
        <v>95</v>
      </c>
      <c r="C16" s="43">
        <v>220186</v>
      </c>
      <c r="D16" s="43">
        <f>salary!N16</f>
        <v>220186</v>
      </c>
      <c r="E16" s="231">
        <f t="shared" si="0"/>
        <v>0</v>
      </c>
    </row>
    <row r="17" spans="1:5" ht="35.1" customHeight="1">
      <c r="A17" s="43">
        <v>15</v>
      </c>
      <c r="B17" s="229" t="s">
        <v>31</v>
      </c>
      <c r="C17" s="43">
        <v>108416</v>
      </c>
      <c r="D17" s="43">
        <f>salary!N17</f>
        <v>108416</v>
      </c>
      <c r="E17" s="231">
        <f t="shared" si="0"/>
        <v>0</v>
      </c>
    </row>
    <row r="18" spans="1:5" ht="35.1" customHeight="1">
      <c r="A18" s="214">
        <v>16</v>
      </c>
      <c r="B18" s="229" t="s">
        <v>151</v>
      </c>
      <c r="C18" s="43">
        <v>226621</v>
      </c>
      <c r="D18" s="43">
        <f>salary!N18</f>
        <v>226621</v>
      </c>
      <c r="E18" s="231">
        <f t="shared" si="0"/>
        <v>0</v>
      </c>
    </row>
    <row r="19" spans="1:5" ht="35.1" customHeight="1">
      <c r="A19" s="43">
        <v>17</v>
      </c>
      <c r="B19" s="229" t="s">
        <v>359</v>
      </c>
      <c r="C19" s="43">
        <v>202168</v>
      </c>
      <c r="D19" s="43">
        <f>salary!N19</f>
        <v>202168</v>
      </c>
      <c r="E19" s="231">
        <f t="shared" si="0"/>
        <v>0</v>
      </c>
    </row>
    <row r="20" spans="1:5" ht="35.1" customHeight="1">
      <c r="A20" s="43">
        <v>18</v>
      </c>
      <c r="B20" s="229" t="s">
        <v>39</v>
      </c>
      <c r="C20" s="43">
        <v>219341</v>
      </c>
      <c r="D20" s="43">
        <f>salary!N20</f>
        <v>219341</v>
      </c>
      <c r="E20" s="231">
        <f t="shared" si="0"/>
        <v>0</v>
      </c>
    </row>
    <row r="21" spans="1:5" ht="35.1" customHeight="1">
      <c r="A21" s="214">
        <v>19</v>
      </c>
      <c r="B21" s="229" t="s">
        <v>167</v>
      </c>
      <c r="C21" s="43">
        <v>185671</v>
      </c>
      <c r="D21" s="43">
        <f>salary!N21</f>
        <v>185671</v>
      </c>
      <c r="E21" s="231">
        <f t="shared" si="0"/>
        <v>0</v>
      </c>
    </row>
    <row r="22" spans="1:5" ht="35.1" customHeight="1">
      <c r="A22" s="43">
        <v>20</v>
      </c>
      <c r="B22" s="229" t="s">
        <v>357</v>
      </c>
      <c r="C22" s="43">
        <v>180523</v>
      </c>
      <c r="D22" s="43">
        <f>salary!N22</f>
        <v>180523</v>
      </c>
      <c r="E22" s="231">
        <f t="shared" si="0"/>
        <v>0</v>
      </c>
    </row>
    <row r="23" spans="1:5" ht="35.1" customHeight="1">
      <c r="A23" s="214">
        <v>21</v>
      </c>
      <c r="B23" s="229" t="s">
        <v>121</v>
      </c>
      <c r="C23" s="43">
        <v>185671</v>
      </c>
      <c r="D23" s="43">
        <f>salary!N23</f>
        <v>185671</v>
      </c>
      <c r="E23" s="231">
        <f t="shared" si="0"/>
        <v>0</v>
      </c>
    </row>
    <row r="24" spans="1:5" ht="35.1" customHeight="1">
      <c r="A24" s="43">
        <v>22</v>
      </c>
      <c r="B24" s="228" t="s">
        <v>42</v>
      </c>
      <c r="C24" s="43">
        <v>50492</v>
      </c>
      <c r="D24" s="43">
        <f>salary!N28</f>
        <v>50492</v>
      </c>
      <c r="E24" s="231">
        <f t="shared" si="0"/>
        <v>0</v>
      </c>
    </row>
    <row r="25" spans="1:5" ht="35.1" customHeight="1">
      <c r="A25" s="43">
        <v>23</v>
      </c>
      <c r="B25" s="228" t="s">
        <v>122</v>
      </c>
      <c r="C25" s="43">
        <v>49088</v>
      </c>
      <c r="D25" s="43">
        <f>salary!N29</f>
        <v>49088</v>
      </c>
      <c r="E25" s="231">
        <f t="shared" si="0"/>
        <v>0</v>
      </c>
    </row>
    <row r="26" spans="1:5" ht="44.25" customHeight="1">
      <c r="A26" s="214">
        <v>24</v>
      </c>
      <c r="B26" s="228" t="s">
        <v>111</v>
      </c>
      <c r="C26" s="43">
        <v>42361</v>
      </c>
      <c r="D26" s="43">
        <f>salary!N30</f>
        <v>44623</v>
      </c>
      <c r="E26" s="231">
        <f t="shared" si="0"/>
        <v>2262</v>
      </c>
    </row>
    <row r="27" spans="1:5" ht="35.1" customHeight="1">
      <c r="A27" s="43">
        <v>25</v>
      </c>
      <c r="B27" s="228" t="s">
        <v>110</v>
      </c>
      <c r="C27" s="43">
        <v>41761</v>
      </c>
      <c r="D27" s="43">
        <f>salary!N31</f>
        <v>43823</v>
      </c>
      <c r="E27" s="231">
        <f t="shared" si="0"/>
        <v>2062</v>
      </c>
    </row>
    <row r="28" spans="1:5" ht="35.1" customHeight="1">
      <c r="A28" s="214">
        <v>26</v>
      </c>
      <c r="B28" s="228" t="s">
        <v>46</v>
      </c>
      <c r="C28" s="43">
        <v>61345</v>
      </c>
      <c r="D28" s="43">
        <f>salary!N32</f>
        <v>61345</v>
      </c>
      <c r="E28" s="231">
        <f t="shared" si="0"/>
        <v>0</v>
      </c>
    </row>
    <row r="29" spans="1:5" ht="35.1" customHeight="1">
      <c r="A29" s="43">
        <v>27</v>
      </c>
      <c r="B29" s="228" t="s">
        <v>47</v>
      </c>
      <c r="C29" s="43">
        <v>61345</v>
      </c>
      <c r="D29" s="43">
        <f>salary!N33</f>
        <v>61345</v>
      </c>
      <c r="E29" s="231">
        <f t="shared" si="0"/>
        <v>0</v>
      </c>
    </row>
    <row r="30" spans="1:5" ht="35.1" customHeight="1">
      <c r="A30" s="43">
        <v>28</v>
      </c>
      <c r="B30" s="228" t="s">
        <v>52</v>
      </c>
      <c r="C30" s="43">
        <v>61345</v>
      </c>
      <c r="D30" s="43">
        <f>salary!N34</f>
        <v>61345</v>
      </c>
      <c r="E30" s="231">
        <f t="shared" si="0"/>
        <v>0</v>
      </c>
    </row>
    <row r="31" spans="1:5" ht="35.1" customHeight="1">
      <c r="A31" s="214">
        <v>29</v>
      </c>
      <c r="B31" s="228" t="s">
        <v>53</v>
      </c>
      <c r="C31" s="43">
        <v>59325</v>
      </c>
      <c r="D31" s="43">
        <f>salary!N35</f>
        <v>59325</v>
      </c>
      <c r="E31" s="231">
        <f t="shared" si="0"/>
        <v>0</v>
      </c>
    </row>
    <row r="32" spans="1:5" ht="35.1" customHeight="1">
      <c r="A32" s="43">
        <v>30</v>
      </c>
      <c r="B32" s="228" t="s">
        <v>54</v>
      </c>
      <c r="C32" s="43">
        <v>49088</v>
      </c>
      <c r="D32" s="43">
        <f>salary!N36</f>
        <v>49088</v>
      </c>
      <c r="E32" s="231">
        <f t="shared" si="0"/>
        <v>0</v>
      </c>
    </row>
    <row r="33" spans="1:5" ht="35.1" customHeight="1">
      <c r="A33" s="214">
        <v>31</v>
      </c>
      <c r="B33" s="228" t="s">
        <v>57</v>
      </c>
      <c r="C33" s="43">
        <v>46397</v>
      </c>
      <c r="D33" s="43">
        <f>salary!N43</f>
        <v>46397</v>
      </c>
      <c r="E33" s="231">
        <f t="shared" si="0"/>
        <v>0</v>
      </c>
    </row>
    <row r="34" spans="1:5" ht="35.1" customHeight="1">
      <c r="A34" s="43">
        <v>32</v>
      </c>
      <c r="B34" s="228" t="s">
        <v>58</v>
      </c>
      <c r="C34" s="43">
        <v>41483</v>
      </c>
      <c r="D34" s="43">
        <f>salary!N44</f>
        <v>41483</v>
      </c>
      <c r="E34" s="231">
        <f t="shared" si="0"/>
        <v>0</v>
      </c>
    </row>
    <row r="35" spans="1:5" ht="35.1" customHeight="1">
      <c r="A35" s="43">
        <v>33</v>
      </c>
      <c r="B35" s="228" t="s">
        <v>144</v>
      </c>
      <c r="C35" s="43">
        <v>41761</v>
      </c>
      <c r="D35" s="43">
        <f>salary!N45</f>
        <v>41761</v>
      </c>
      <c r="E35" s="231">
        <f t="shared" si="0"/>
        <v>0</v>
      </c>
    </row>
    <row r="36" spans="1:5" ht="35.1" customHeight="1">
      <c r="A36" s="214">
        <v>34</v>
      </c>
      <c r="B36" s="228" t="s">
        <v>145</v>
      </c>
      <c r="C36" s="43">
        <v>40591</v>
      </c>
      <c r="D36" s="43">
        <f>salary!N46</f>
        <v>40591</v>
      </c>
      <c r="E36" s="231">
        <f t="shared" si="0"/>
        <v>0</v>
      </c>
    </row>
    <row r="37" spans="1:5" ht="35.1" customHeight="1">
      <c r="A37" s="43">
        <v>35</v>
      </c>
      <c r="B37" s="228" t="s">
        <v>91</v>
      </c>
      <c r="C37" s="43">
        <v>38368</v>
      </c>
      <c r="D37" s="43">
        <f>salary!N47</f>
        <v>38368</v>
      </c>
      <c r="E37" s="231">
        <f t="shared" si="0"/>
        <v>0</v>
      </c>
    </row>
    <row r="38" spans="1:5" ht="43.5" customHeight="1">
      <c r="A38" s="214">
        <v>36</v>
      </c>
      <c r="B38" s="228" t="s">
        <v>92</v>
      </c>
      <c r="C38" s="43">
        <v>38368</v>
      </c>
      <c r="D38" s="43">
        <f>salary!N48</f>
        <v>38368</v>
      </c>
      <c r="E38" s="231">
        <f t="shared" si="0"/>
        <v>0</v>
      </c>
    </row>
    <row r="39" spans="1:5" ht="40.5" customHeight="1">
      <c r="A39" s="43">
        <v>37</v>
      </c>
      <c r="B39" s="228" t="s">
        <v>93</v>
      </c>
      <c r="C39" s="43">
        <v>39421</v>
      </c>
      <c r="D39" s="43">
        <f>salary!N49</f>
        <v>39421</v>
      </c>
      <c r="E39" s="231">
        <f t="shared" si="0"/>
        <v>0</v>
      </c>
    </row>
    <row r="40" spans="1:5" ht="35.1" customHeight="1">
      <c r="A40" s="43">
        <v>38</v>
      </c>
      <c r="B40" s="228" t="s">
        <v>108</v>
      </c>
      <c r="C40" s="43">
        <v>35601</v>
      </c>
      <c r="D40" s="43">
        <f>salary!N50</f>
        <v>35601</v>
      </c>
      <c r="E40" s="231">
        <f t="shared" si="0"/>
        <v>0</v>
      </c>
    </row>
    <row r="41" spans="1:5" ht="36" customHeight="1">
      <c r="A41" s="86"/>
      <c r="B41" s="233" t="s">
        <v>26</v>
      </c>
      <c r="C41" s="163">
        <f>SUM(C3:C40)</f>
        <v>4926581</v>
      </c>
      <c r="D41" s="163">
        <f t="shared" ref="D41:E41" si="1">SUM(D3:D40)</f>
        <v>4930905</v>
      </c>
      <c r="E41" s="163">
        <f t="shared" si="1"/>
        <v>4324</v>
      </c>
    </row>
    <row r="42" spans="1:5" ht="42" customHeight="1">
      <c r="A42" s="165" t="s">
        <v>86</v>
      </c>
      <c r="B42" s="165" t="s">
        <v>526</v>
      </c>
      <c r="C42" s="180" t="s">
        <v>780</v>
      </c>
      <c r="D42" s="180" t="s">
        <v>806</v>
      </c>
      <c r="E42" s="40" t="s">
        <v>581</v>
      </c>
    </row>
    <row r="43" spans="1:5" ht="24.95" customHeight="1">
      <c r="A43" s="166">
        <v>1</v>
      </c>
      <c r="B43" s="166">
        <v>2</v>
      </c>
      <c r="C43" s="72">
        <v>3</v>
      </c>
      <c r="D43" s="72">
        <v>4</v>
      </c>
      <c r="E43" s="72">
        <v>5</v>
      </c>
    </row>
    <row r="44" spans="1:5" ht="32.1" customHeight="1">
      <c r="A44" s="43">
        <v>1</v>
      </c>
      <c r="B44" s="137" t="s">
        <v>266</v>
      </c>
      <c r="C44" s="43">
        <v>94772</v>
      </c>
      <c r="D44" s="43">
        <f>salary!N57</f>
        <v>94772</v>
      </c>
      <c r="E44" s="231">
        <f>D44-C44</f>
        <v>0</v>
      </c>
    </row>
    <row r="45" spans="1:5" ht="32.1" customHeight="1">
      <c r="A45" s="43">
        <v>2</v>
      </c>
      <c r="B45" s="137" t="s">
        <v>118</v>
      </c>
      <c r="C45" s="43">
        <v>165781</v>
      </c>
      <c r="D45" s="43">
        <f>salary!N58</f>
        <v>165781</v>
      </c>
      <c r="E45" s="231">
        <f t="shared" ref="E45:E67" si="2">D45-C45</f>
        <v>0</v>
      </c>
    </row>
    <row r="46" spans="1:5" ht="32.1" customHeight="1">
      <c r="A46" s="43">
        <v>3</v>
      </c>
      <c r="B46" s="137" t="s">
        <v>494</v>
      </c>
      <c r="C46" s="43">
        <v>74954</v>
      </c>
      <c r="D46" s="43">
        <f>salary!N59</f>
        <v>74954</v>
      </c>
      <c r="E46" s="231">
        <f t="shared" si="2"/>
        <v>0</v>
      </c>
    </row>
    <row r="47" spans="1:5" ht="32.1" customHeight="1">
      <c r="A47" s="43">
        <v>4</v>
      </c>
      <c r="B47" s="137" t="s">
        <v>579</v>
      </c>
      <c r="C47" s="43">
        <v>74954</v>
      </c>
      <c r="D47" s="43">
        <f>salary!N60</f>
        <v>74954</v>
      </c>
      <c r="E47" s="231">
        <f t="shared" si="2"/>
        <v>0</v>
      </c>
    </row>
    <row r="48" spans="1:5" ht="32.1" customHeight="1">
      <c r="A48" s="43">
        <v>5</v>
      </c>
      <c r="B48" s="137" t="s">
        <v>158</v>
      </c>
      <c r="C48" s="43">
        <v>96374</v>
      </c>
      <c r="D48" s="43">
        <f>salary!N61</f>
        <v>96374</v>
      </c>
      <c r="E48" s="231">
        <f t="shared" si="2"/>
        <v>0</v>
      </c>
    </row>
    <row r="49" spans="1:5" ht="32.1" customHeight="1">
      <c r="A49" s="43">
        <v>6</v>
      </c>
      <c r="B49" s="137" t="s">
        <v>349</v>
      </c>
      <c r="C49" s="43">
        <v>100854</v>
      </c>
      <c r="D49" s="43">
        <f>salary!N62</f>
        <v>100854</v>
      </c>
      <c r="E49" s="231">
        <f t="shared" si="2"/>
        <v>0</v>
      </c>
    </row>
    <row r="50" spans="1:5" ht="32.1" customHeight="1">
      <c r="A50" s="43">
        <v>7</v>
      </c>
      <c r="B50" s="137" t="s">
        <v>292</v>
      </c>
      <c r="C50" s="43">
        <v>94772</v>
      </c>
      <c r="D50" s="43">
        <f>salary!N63</f>
        <v>94772</v>
      </c>
      <c r="E50" s="231">
        <f t="shared" si="2"/>
        <v>0</v>
      </c>
    </row>
    <row r="51" spans="1:5" ht="32.1" customHeight="1">
      <c r="A51" s="43">
        <v>8</v>
      </c>
      <c r="B51" s="137" t="s">
        <v>347</v>
      </c>
      <c r="C51" s="43">
        <v>71804</v>
      </c>
      <c r="D51" s="43">
        <f>salary!N64</f>
        <v>71804</v>
      </c>
      <c r="E51" s="231">
        <f t="shared" si="2"/>
        <v>0</v>
      </c>
    </row>
    <row r="52" spans="1:5" ht="32.1" customHeight="1">
      <c r="A52" s="43">
        <v>9</v>
      </c>
      <c r="B52" s="137" t="s">
        <v>286</v>
      </c>
      <c r="C52" s="43">
        <v>94772</v>
      </c>
      <c r="D52" s="43">
        <f>salary!N65</f>
        <v>94772</v>
      </c>
      <c r="E52" s="231">
        <f t="shared" si="2"/>
        <v>0</v>
      </c>
    </row>
    <row r="53" spans="1:5" ht="32.1" customHeight="1">
      <c r="A53" s="43">
        <v>10</v>
      </c>
      <c r="B53" s="137" t="s">
        <v>498</v>
      </c>
      <c r="C53" s="43">
        <v>86303</v>
      </c>
      <c r="D53" s="43">
        <f>salary!N66</f>
        <v>86303</v>
      </c>
      <c r="E53" s="231">
        <f t="shared" si="2"/>
        <v>0</v>
      </c>
    </row>
    <row r="54" spans="1:5" ht="32.1" customHeight="1">
      <c r="A54" s="43">
        <v>11</v>
      </c>
      <c r="B54" s="137" t="s">
        <v>501</v>
      </c>
      <c r="C54" s="43">
        <v>74954</v>
      </c>
      <c r="D54" s="43">
        <f>salary!N67</f>
        <v>74954</v>
      </c>
      <c r="E54" s="231">
        <f t="shared" si="2"/>
        <v>0</v>
      </c>
    </row>
    <row r="55" spans="1:5" ht="32.1" customHeight="1">
      <c r="A55" s="43">
        <v>12</v>
      </c>
      <c r="B55" s="137" t="s">
        <v>500</v>
      </c>
      <c r="C55" s="43">
        <v>74954</v>
      </c>
      <c r="D55" s="43">
        <f>salary!N68</f>
        <v>74954</v>
      </c>
      <c r="E55" s="231">
        <f t="shared" si="2"/>
        <v>0</v>
      </c>
    </row>
    <row r="56" spans="1:5" ht="32.1" customHeight="1">
      <c r="A56" s="43">
        <v>13</v>
      </c>
      <c r="B56" s="137" t="s">
        <v>523</v>
      </c>
      <c r="C56" s="43">
        <v>72848</v>
      </c>
      <c r="D56" s="43">
        <f>salary!N69</f>
        <v>72848</v>
      </c>
      <c r="E56" s="231">
        <f t="shared" si="2"/>
        <v>0</v>
      </c>
    </row>
    <row r="57" spans="1:5" ht="32.1" customHeight="1">
      <c r="A57" s="43">
        <v>14</v>
      </c>
      <c r="B57" s="137" t="s">
        <v>352</v>
      </c>
      <c r="C57" s="43">
        <v>70859</v>
      </c>
      <c r="D57" s="43">
        <f>salary!N70</f>
        <v>70859</v>
      </c>
      <c r="E57" s="231">
        <f t="shared" si="2"/>
        <v>0</v>
      </c>
    </row>
    <row r="58" spans="1:5" ht="32.1" customHeight="1">
      <c r="A58" s="43">
        <v>15</v>
      </c>
      <c r="B58" s="137" t="s">
        <v>348</v>
      </c>
      <c r="C58" s="43">
        <v>67709</v>
      </c>
      <c r="D58" s="43">
        <f>salary!N71</f>
        <v>70859</v>
      </c>
      <c r="E58" s="231">
        <f t="shared" si="2"/>
        <v>3150</v>
      </c>
    </row>
    <row r="59" spans="1:5" ht="32.1" customHeight="1">
      <c r="A59" s="43">
        <v>16</v>
      </c>
      <c r="B59" s="137" t="s">
        <v>565</v>
      </c>
      <c r="C59" s="43">
        <v>70859</v>
      </c>
      <c r="D59" s="43">
        <f>salary!N72</f>
        <v>70859</v>
      </c>
      <c r="E59" s="231">
        <f t="shared" si="2"/>
        <v>0</v>
      </c>
    </row>
    <row r="60" spans="1:5" ht="32.1" customHeight="1">
      <c r="A60" s="43">
        <v>17</v>
      </c>
      <c r="B60" s="137" t="s">
        <v>566</v>
      </c>
      <c r="C60" s="43">
        <v>70859</v>
      </c>
      <c r="D60" s="43">
        <f>salary!N73</f>
        <v>70859</v>
      </c>
      <c r="E60" s="231">
        <f t="shared" si="2"/>
        <v>0</v>
      </c>
    </row>
    <row r="61" spans="1:5" ht="32.1" customHeight="1">
      <c r="A61" s="43">
        <v>18</v>
      </c>
      <c r="B61" s="137" t="s">
        <v>365</v>
      </c>
      <c r="C61" s="43">
        <v>67709</v>
      </c>
      <c r="D61" s="43">
        <f>salary!N74</f>
        <v>67709</v>
      </c>
      <c r="E61" s="231">
        <f t="shared" si="2"/>
        <v>0</v>
      </c>
    </row>
    <row r="62" spans="1:5" ht="32.1" customHeight="1">
      <c r="A62" s="43">
        <v>19</v>
      </c>
      <c r="B62" s="137" t="s">
        <v>567</v>
      </c>
      <c r="C62" s="43">
        <v>70859</v>
      </c>
      <c r="D62" s="43">
        <f>salary!N75</f>
        <v>70859</v>
      </c>
      <c r="E62" s="231">
        <f t="shared" si="2"/>
        <v>0</v>
      </c>
    </row>
    <row r="63" spans="1:5" ht="32.1" customHeight="1">
      <c r="A63" s="43">
        <v>20</v>
      </c>
      <c r="B63" s="137" t="s">
        <v>370</v>
      </c>
      <c r="C63" s="43">
        <v>70859</v>
      </c>
      <c r="D63" s="43">
        <f>salary!N76</f>
        <v>70859</v>
      </c>
      <c r="E63" s="231">
        <f t="shared" si="2"/>
        <v>0</v>
      </c>
    </row>
    <row r="64" spans="1:5" ht="32.1" customHeight="1">
      <c r="A64" s="43">
        <v>21</v>
      </c>
      <c r="B64" s="137" t="s">
        <v>371</v>
      </c>
      <c r="C64" s="43">
        <v>70859</v>
      </c>
      <c r="D64" s="43">
        <f>salary!N77</f>
        <v>70859</v>
      </c>
      <c r="E64" s="231">
        <f t="shared" si="2"/>
        <v>0</v>
      </c>
    </row>
    <row r="65" spans="1:5" ht="32.1" customHeight="1">
      <c r="A65" s="43">
        <v>22</v>
      </c>
      <c r="B65" s="137" t="s">
        <v>372</v>
      </c>
      <c r="C65" s="43">
        <v>70859</v>
      </c>
      <c r="D65" s="43">
        <f>salary!N78</f>
        <v>70859</v>
      </c>
      <c r="E65" s="231">
        <f t="shared" si="2"/>
        <v>0</v>
      </c>
    </row>
    <row r="66" spans="1:5" ht="32.1" customHeight="1">
      <c r="A66" s="43">
        <v>23</v>
      </c>
      <c r="B66" s="137" t="s">
        <v>568</v>
      </c>
      <c r="C66" s="43">
        <v>67709</v>
      </c>
      <c r="D66" s="43">
        <f>salary!N79</f>
        <v>67709</v>
      </c>
      <c r="E66" s="231">
        <f t="shared" si="2"/>
        <v>0</v>
      </c>
    </row>
    <row r="67" spans="1:5" ht="32.1" customHeight="1">
      <c r="A67" s="43">
        <v>24</v>
      </c>
      <c r="B67" s="137" t="s">
        <v>572</v>
      </c>
      <c r="C67" s="43">
        <v>70859</v>
      </c>
      <c r="D67" s="43">
        <f>salary!N80</f>
        <v>70859</v>
      </c>
      <c r="E67" s="231">
        <f t="shared" si="2"/>
        <v>0</v>
      </c>
    </row>
    <row r="68" spans="1:5" ht="33.75" customHeight="1">
      <c r="A68" s="43">
        <v>25</v>
      </c>
      <c r="B68" s="137" t="s">
        <v>719</v>
      </c>
      <c r="C68" s="43">
        <v>70859</v>
      </c>
      <c r="D68" s="43">
        <f>salary!N81</f>
        <v>70859</v>
      </c>
      <c r="E68" s="231">
        <f t="shared" ref="E68:E84" si="3">D68-C68</f>
        <v>0</v>
      </c>
    </row>
    <row r="69" spans="1:5" ht="29.25" customHeight="1">
      <c r="A69" s="43">
        <v>26</v>
      </c>
      <c r="B69" s="229" t="s">
        <v>782</v>
      </c>
      <c r="C69" s="43">
        <v>61717</v>
      </c>
      <c r="D69" s="43">
        <f>salary!$N$86</f>
        <v>70859</v>
      </c>
      <c r="E69" s="231">
        <f t="shared" si="3"/>
        <v>9142</v>
      </c>
    </row>
    <row r="70" spans="1:5" ht="30" customHeight="1">
      <c r="A70" s="43">
        <v>27</v>
      </c>
      <c r="B70" s="137" t="s">
        <v>280</v>
      </c>
      <c r="C70" s="43">
        <v>31740</v>
      </c>
      <c r="D70" s="43">
        <f>salary!N93</f>
        <v>31740</v>
      </c>
      <c r="E70" s="231">
        <f t="shared" si="3"/>
        <v>0</v>
      </c>
    </row>
    <row r="71" spans="1:5" ht="32.1" customHeight="1">
      <c r="A71" s="43">
        <v>28</v>
      </c>
      <c r="B71" s="137" t="s">
        <v>119</v>
      </c>
      <c r="C71" s="43">
        <v>33612</v>
      </c>
      <c r="D71" s="43">
        <f>salary!N94</f>
        <v>33612</v>
      </c>
      <c r="E71" s="231">
        <f t="shared" si="3"/>
        <v>0</v>
      </c>
    </row>
    <row r="72" spans="1:5" ht="32.1" customHeight="1">
      <c r="A72" s="43">
        <v>29</v>
      </c>
      <c r="B72" s="137" t="s">
        <v>115</v>
      </c>
      <c r="C72" s="43">
        <v>40591</v>
      </c>
      <c r="D72" s="43">
        <f>salary!N95</f>
        <v>40591</v>
      </c>
      <c r="E72" s="231">
        <f t="shared" si="3"/>
        <v>0</v>
      </c>
    </row>
    <row r="73" spans="1:5" ht="32.1" customHeight="1">
      <c r="A73" s="43">
        <v>30</v>
      </c>
      <c r="B73" s="137" t="s">
        <v>152</v>
      </c>
      <c r="C73" s="43">
        <v>35209</v>
      </c>
      <c r="D73" s="43">
        <f>salary!N96</f>
        <v>35209</v>
      </c>
      <c r="E73" s="231">
        <f t="shared" si="3"/>
        <v>0</v>
      </c>
    </row>
    <row r="74" spans="1:5" ht="32.1" customHeight="1">
      <c r="A74" s="43">
        <v>31</v>
      </c>
      <c r="B74" s="137" t="s">
        <v>531</v>
      </c>
      <c r="C74" s="43">
        <v>33612</v>
      </c>
      <c r="D74" s="43">
        <f>salary!N103</f>
        <v>33612</v>
      </c>
      <c r="E74" s="231">
        <f t="shared" si="3"/>
        <v>0</v>
      </c>
    </row>
    <row r="75" spans="1:5" ht="32.1" customHeight="1">
      <c r="A75" s="43">
        <v>32</v>
      </c>
      <c r="B75" s="137" t="s">
        <v>503</v>
      </c>
      <c r="C75" s="43">
        <v>31740</v>
      </c>
      <c r="D75" s="43">
        <f>salary!N104</f>
        <v>31740</v>
      </c>
      <c r="E75" s="231">
        <f t="shared" si="3"/>
        <v>0</v>
      </c>
    </row>
    <row r="76" spans="1:5" ht="32.1" customHeight="1">
      <c r="A76" s="43">
        <v>33</v>
      </c>
      <c r="B76" s="137" t="s">
        <v>155</v>
      </c>
      <c r="C76" s="43">
        <v>31740</v>
      </c>
      <c r="D76" s="43">
        <f>salary!N105</f>
        <v>31740</v>
      </c>
      <c r="E76" s="231">
        <f t="shared" si="3"/>
        <v>0</v>
      </c>
    </row>
    <row r="77" spans="1:5" ht="32.1" customHeight="1">
      <c r="A77" s="43">
        <v>34</v>
      </c>
      <c r="B77" s="137" t="s">
        <v>159</v>
      </c>
      <c r="C77" s="43">
        <v>30333</v>
      </c>
      <c r="D77" s="43">
        <f>salary!N106</f>
        <v>30804</v>
      </c>
      <c r="E77" s="231">
        <f t="shared" si="3"/>
        <v>471</v>
      </c>
    </row>
    <row r="78" spans="1:5" ht="32.1" customHeight="1">
      <c r="A78" s="43">
        <v>35</v>
      </c>
      <c r="B78" s="137" t="s">
        <v>271</v>
      </c>
      <c r="C78" s="43">
        <v>28695</v>
      </c>
      <c r="D78" s="43">
        <f>salary!N107</f>
        <v>28695</v>
      </c>
      <c r="E78" s="231">
        <f t="shared" si="3"/>
        <v>0</v>
      </c>
    </row>
    <row r="79" spans="1:5" ht="32.1" customHeight="1">
      <c r="A79" s="43">
        <v>36</v>
      </c>
      <c r="B79" s="137" t="s">
        <v>517</v>
      </c>
      <c r="C79" s="43">
        <v>27876</v>
      </c>
      <c r="D79" s="43">
        <f>salary!N108</f>
        <v>27876</v>
      </c>
      <c r="E79" s="231">
        <f t="shared" si="3"/>
        <v>0</v>
      </c>
    </row>
    <row r="80" spans="1:5" ht="32.1" customHeight="1">
      <c r="A80" s="43">
        <v>37</v>
      </c>
      <c r="B80" s="137" t="s">
        <v>289</v>
      </c>
      <c r="C80" s="43">
        <v>27057</v>
      </c>
      <c r="D80" s="43">
        <f>salary!N109</f>
        <v>27057</v>
      </c>
      <c r="E80" s="231">
        <f t="shared" si="3"/>
        <v>0</v>
      </c>
    </row>
    <row r="81" spans="1:5" ht="32.1" customHeight="1">
      <c r="A81" s="43">
        <v>38</v>
      </c>
      <c r="B81" s="137" t="s">
        <v>294</v>
      </c>
      <c r="C81" s="43">
        <v>27057</v>
      </c>
      <c r="D81" s="43">
        <f>salary!N110</f>
        <v>27057</v>
      </c>
      <c r="E81" s="231">
        <f t="shared" si="3"/>
        <v>0</v>
      </c>
    </row>
    <row r="82" spans="1:5" ht="32.1" customHeight="1">
      <c r="A82" s="43">
        <v>39</v>
      </c>
      <c r="B82" s="137" t="s">
        <v>332</v>
      </c>
      <c r="C82" s="43">
        <v>26355</v>
      </c>
      <c r="D82" s="43">
        <f>salary!N111</f>
        <v>26355</v>
      </c>
      <c r="E82" s="231">
        <f t="shared" si="3"/>
        <v>0</v>
      </c>
    </row>
    <row r="83" spans="1:5" ht="32.1" customHeight="1">
      <c r="A83" s="43">
        <v>40</v>
      </c>
      <c r="B83" s="137" t="s">
        <v>350</v>
      </c>
      <c r="C83" s="43">
        <v>24951</v>
      </c>
      <c r="D83" s="43">
        <f>salary!N112</f>
        <v>24951</v>
      </c>
      <c r="E83" s="231">
        <f t="shared" si="3"/>
        <v>0</v>
      </c>
    </row>
    <row r="84" spans="1:5" ht="32.1" customHeight="1">
      <c r="A84" s="43">
        <v>41</v>
      </c>
      <c r="B84" s="137" t="s">
        <v>273</v>
      </c>
      <c r="C84" s="43">
        <v>33552</v>
      </c>
      <c r="D84" s="43">
        <f>salary!N113</f>
        <v>33552</v>
      </c>
      <c r="E84" s="231">
        <f t="shared" si="3"/>
        <v>0</v>
      </c>
    </row>
    <row r="85" spans="1:5" ht="32.1" customHeight="1">
      <c r="A85" s="43">
        <v>42</v>
      </c>
      <c r="B85" s="137" t="s">
        <v>330</v>
      </c>
      <c r="C85" s="43">
        <v>33552</v>
      </c>
      <c r="D85" s="43">
        <f>salary!N114</f>
        <v>33552</v>
      </c>
      <c r="E85" s="231">
        <f t="shared" ref="E85:E94" si="4">D85-C85</f>
        <v>0</v>
      </c>
    </row>
    <row r="86" spans="1:5" ht="32.1" customHeight="1">
      <c r="A86" s="43">
        <v>43</v>
      </c>
      <c r="B86" s="137" t="s">
        <v>120</v>
      </c>
      <c r="C86" s="43">
        <v>33552</v>
      </c>
      <c r="D86" s="43">
        <f>salary!N115</f>
        <v>33552</v>
      </c>
      <c r="E86" s="231">
        <f t="shared" si="4"/>
        <v>0</v>
      </c>
    </row>
    <row r="87" spans="1:5" ht="32.1" customHeight="1">
      <c r="A87" s="43">
        <v>44</v>
      </c>
      <c r="B87" s="137" t="s">
        <v>275</v>
      </c>
      <c r="C87" s="43">
        <v>33552</v>
      </c>
      <c r="D87" s="43">
        <f>salary!N116</f>
        <v>33552</v>
      </c>
      <c r="E87" s="231">
        <f t="shared" si="4"/>
        <v>0</v>
      </c>
    </row>
    <row r="88" spans="1:5" ht="32.1" customHeight="1">
      <c r="A88" s="43">
        <v>45</v>
      </c>
      <c r="B88" s="137" t="s">
        <v>276</v>
      </c>
      <c r="C88" s="43">
        <v>33552</v>
      </c>
      <c r="D88" s="43">
        <f>salary!N117</f>
        <v>33552</v>
      </c>
      <c r="E88" s="231">
        <f t="shared" si="4"/>
        <v>0</v>
      </c>
    </row>
    <row r="89" spans="1:5" ht="32.1" customHeight="1">
      <c r="A89" s="43">
        <v>46</v>
      </c>
      <c r="B89" s="137" t="s">
        <v>277</v>
      </c>
      <c r="C89" s="43">
        <v>33552</v>
      </c>
      <c r="D89" s="43">
        <f>salary!N118</f>
        <v>33552</v>
      </c>
      <c r="E89" s="231">
        <f t="shared" si="4"/>
        <v>0</v>
      </c>
    </row>
    <row r="90" spans="1:5" ht="32.1" customHeight="1">
      <c r="A90" s="43">
        <v>47</v>
      </c>
      <c r="B90" s="137" t="s">
        <v>504</v>
      </c>
      <c r="C90" s="43">
        <v>33552</v>
      </c>
      <c r="D90" s="43">
        <f>salary!N119</f>
        <v>33552</v>
      </c>
      <c r="E90" s="231">
        <f t="shared" si="4"/>
        <v>0</v>
      </c>
    </row>
    <row r="91" spans="1:5" ht="31.5" customHeight="1">
      <c r="A91" s="43">
        <v>48</v>
      </c>
      <c r="B91" s="137" t="s">
        <v>278</v>
      </c>
      <c r="C91" s="43">
        <v>33552</v>
      </c>
      <c r="D91" s="43">
        <f>salary!N120</f>
        <v>33552</v>
      </c>
      <c r="E91" s="231">
        <f t="shared" si="4"/>
        <v>0</v>
      </c>
    </row>
    <row r="92" spans="1:5" ht="32.1" customHeight="1">
      <c r="A92" s="43">
        <v>49</v>
      </c>
      <c r="B92" s="137" t="s">
        <v>279</v>
      </c>
      <c r="C92" s="43">
        <v>33552</v>
      </c>
      <c r="D92" s="43">
        <f>salary!N121</f>
        <v>33552</v>
      </c>
      <c r="E92" s="231">
        <f t="shared" si="4"/>
        <v>0</v>
      </c>
    </row>
    <row r="93" spans="1:5" ht="39" customHeight="1">
      <c r="A93" s="43">
        <v>50</v>
      </c>
      <c r="B93" s="229" t="s">
        <v>800</v>
      </c>
      <c r="C93" s="43">
        <v>0</v>
      </c>
      <c r="D93" s="43">
        <f>salary!N86</f>
        <v>70859</v>
      </c>
      <c r="E93" s="231">
        <f t="shared" si="4"/>
        <v>70859</v>
      </c>
    </row>
    <row r="94" spans="1:5" ht="36" customHeight="1">
      <c r="A94" s="43">
        <v>51</v>
      </c>
      <c r="B94" s="229" t="s">
        <v>799</v>
      </c>
      <c r="C94" s="43">
        <v>0</v>
      </c>
      <c r="D94" s="43">
        <f>salary!N87</f>
        <v>70859</v>
      </c>
      <c r="E94" s="231">
        <f t="shared" si="4"/>
        <v>70859</v>
      </c>
    </row>
    <row r="95" spans="1:5" ht="45" customHeight="1">
      <c r="A95" s="43"/>
      <c r="B95" s="137" t="s">
        <v>807</v>
      </c>
      <c r="C95" s="72">
        <f>SUM(C44:C94)</f>
        <v>2813207</v>
      </c>
      <c r="D95" s="72">
        <f t="shared" ref="D95:E95" si="5">SUM(D44:D94)</f>
        <v>2967688</v>
      </c>
      <c r="E95" s="72">
        <f t="shared" si="5"/>
        <v>154481</v>
      </c>
    </row>
    <row r="96" spans="1:5" ht="33" customHeight="1">
      <c r="A96" s="328"/>
      <c r="B96" s="329"/>
      <c r="C96" s="73"/>
      <c r="D96" s="73"/>
      <c r="E96" s="330"/>
    </row>
  </sheetData>
  <pageMargins left="0.8" right="0.13" top="0.51" bottom="0.3" header="0.16" footer="0.3"/>
  <pageSetup paperSize="5" scale="55" orientation="portrait" r:id="rId1"/>
  <headerFooter>
    <oddHeader xml:space="preserve">&amp;C&amp;16&amp;UFEROZE GANDHI COLLEGE, RAEBARELI&amp;10&amp;U
&amp;16&amp;USALARY DIFF. STATEMENT Nov-19
</oddHeader>
  </headerFooter>
  <rowBreaks count="1" manualBreakCount="1">
    <brk id="41" max="4" man="1"/>
  </rowBreaks>
</worksheet>
</file>

<file path=xl/worksheets/sheet19.xml><?xml version="1.0" encoding="utf-8"?>
<worksheet xmlns="http://schemas.openxmlformats.org/spreadsheetml/2006/main" xmlns:r="http://schemas.openxmlformats.org/officeDocument/2006/relationships">
  <dimension ref="A1:M69"/>
  <sheetViews>
    <sheetView view="pageBreakPreview" topLeftCell="A10" zoomScale="60" workbookViewId="0">
      <selection activeCell="C26" sqref="C26"/>
    </sheetView>
  </sheetViews>
  <sheetFormatPr defaultColWidth="9.28515625" defaultRowHeight="21" customHeight="1"/>
  <cols>
    <col min="1" max="1" width="10.42578125" style="2" customWidth="1"/>
    <col min="2" max="2" width="35.7109375" style="2" customWidth="1"/>
    <col min="3" max="3" width="30.42578125" style="219" customWidth="1"/>
    <col min="4" max="4" width="1.140625" style="2" customWidth="1"/>
    <col min="5" max="5" width="4.85546875" style="2" hidden="1" customWidth="1"/>
    <col min="6" max="6" width="39.140625" style="2" customWidth="1"/>
    <col min="7" max="7" width="23.28515625" style="2" customWidth="1"/>
    <col min="8" max="16384" width="9.28515625" style="2"/>
  </cols>
  <sheetData>
    <row r="1" spans="1:7" ht="15.75">
      <c r="A1" s="216" t="s">
        <v>141</v>
      </c>
      <c r="B1" s="217" t="s">
        <v>582</v>
      </c>
      <c r="C1" s="32" t="s">
        <v>9</v>
      </c>
      <c r="F1" s="2" t="s">
        <v>586</v>
      </c>
    </row>
    <row r="2" spans="1:7" s="218" customFormat="1" ht="30" customHeight="1">
      <c r="A2" s="168">
        <v>1</v>
      </c>
      <c r="B2" s="168" t="s">
        <v>17</v>
      </c>
      <c r="C2" s="135">
        <f>salary!$R$4</f>
        <v>26500</v>
      </c>
      <c r="G2" s="2"/>
    </row>
    <row r="3" spans="1:7" s="218" customFormat="1" ht="30" customHeight="1">
      <c r="A3" s="168">
        <v>2</v>
      </c>
      <c r="B3" s="168" t="s">
        <v>24</v>
      </c>
      <c r="C3" s="135">
        <f>salary!$R$10</f>
        <v>18000</v>
      </c>
    </row>
    <row r="4" spans="1:7" s="218" customFormat="1" ht="30" customHeight="1">
      <c r="A4" s="168">
        <v>3</v>
      </c>
      <c r="B4" s="168" t="s">
        <v>30</v>
      </c>
      <c r="C4" s="135">
        <f>salary!$R$16</f>
        <v>0</v>
      </c>
    </row>
    <row r="5" spans="1:7" s="218" customFormat="1" ht="30" customHeight="1">
      <c r="A5" s="168">
        <v>4</v>
      </c>
      <c r="B5" s="168" t="s">
        <v>33</v>
      </c>
      <c r="C5" s="135">
        <f>salary!$R$18</f>
        <v>0</v>
      </c>
    </row>
    <row r="6" spans="1:7" s="218" customFormat="1" ht="30" customHeight="1">
      <c r="A6" s="168">
        <v>5</v>
      </c>
      <c r="B6" s="168" t="s">
        <v>39</v>
      </c>
      <c r="C6" s="135">
        <f>salary!$R$20</f>
        <v>37000</v>
      </c>
      <c r="F6" s="2"/>
      <c r="G6" s="2"/>
    </row>
    <row r="7" spans="1:7" s="218" customFormat="1" ht="30" customHeight="1">
      <c r="A7" s="168">
        <v>6</v>
      </c>
      <c r="B7" s="168" t="s">
        <v>42</v>
      </c>
      <c r="C7" s="135">
        <f>salary!$R$28</f>
        <v>11500</v>
      </c>
      <c r="E7" s="2"/>
      <c r="F7" s="2"/>
      <c r="G7" s="2"/>
    </row>
    <row r="8" spans="1:7" s="218" customFormat="1" ht="30" customHeight="1">
      <c r="A8" s="168">
        <v>7</v>
      </c>
      <c r="B8" s="168" t="s">
        <v>58</v>
      </c>
      <c r="C8" s="135">
        <f>salary!R44</f>
        <v>12000</v>
      </c>
      <c r="F8" s="2"/>
      <c r="G8" s="2"/>
    </row>
    <row r="9" spans="1:7" s="218" customFormat="1" ht="30" customHeight="1">
      <c r="A9" s="168">
        <v>8</v>
      </c>
      <c r="B9" s="168" t="s">
        <v>144</v>
      </c>
      <c r="C9" s="135">
        <f>salary!R45</f>
        <v>14000</v>
      </c>
      <c r="F9" s="2"/>
      <c r="G9" s="2"/>
    </row>
    <row r="10" spans="1:7" s="218" customFormat="1" ht="30" customHeight="1">
      <c r="A10" s="168">
        <v>9</v>
      </c>
      <c r="B10" s="168" t="s">
        <v>145</v>
      </c>
      <c r="C10" s="135">
        <f>salary!R46</f>
        <v>3500</v>
      </c>
      <c r="E10" s="2"/>
      <c r="F10" s="2"/>
      <c r="G10" s="2"/>
    </row>
    <row r="11" spans="1:7" s="218" customFormat="1" ht="30" customHeight="1">
      <c r="A11" s="168">
        <v>10</v>
      </c>
      <c r="B11" s="168" t="s">
        <v>93</v>
      </c>
      <c r="C11" s="135">
        <f>salary!R49</f>
        <v>7000</v>
      </c>
      <c r="E11" s="2"/>
      <c r="F11" s="2"/>
      <c r="G11" s="2"/>
    </row>
    <row r="12" spans="1:7" s="218" customFormat="1" ht="30" customHeight="1">
      <c r="A12" s="168">
        <v>11</v>
      </c>
      <c r="B12" s="168" t="s">
        <v>584</v>
      </c>
      <c r="C12" s="135">
        <f>salary!R50</f>
        <v>3500</v>
      </c>
      <c r="E12" s="2"/>
      <c r="F12" s="2"/>
      <c r="G12" s="2"/>
    </row>
    <row r="13" spans="1:7" s="218" customFormat="1" ht="30" customHeight="1">
      <c r="A13" s="168">
        <v>12</v>
      </c>
      <c r="B13" s="168" t="s">
        <v>277</v>
      </c>
      <c r="C13" s="135">
        <f>salary!$R$118</f>
        <v>10000</v>
      </c>
      <c r="E13" s="2"/>
      <c r="F13" s="2"/>
      <c r="G13" s="2"/>
    </row>
    <row r="14" spans="1:7" s="218" customFormat="1" ht="30" customHeight="1">
      <c r="A14" s="168">
        <v>13</v>
      </c>
      <c r="B14" s="168" t="s">
        <v>154</v>
      </c>
      <c r="C14" s="135">
        <f>salary!R104</f>
        <v>11500</v>
      </c>
      <c r="E14" s="2"/>
      <c r="F14" s="2"/>
      <c r="G14" s="2"/>
    </row>
    <row r="15" spans="1:7" s="218" customFormat="1" ht="30" customHeight="1">
      <c r="A15" s="168">
        <v>14</v>
      </c>
      <c r="B15" s="168" t="s">
        <v>155</v>
      </c>
      <c r="C15" s="135">
        <f>salary!R105</f>
        <v>8000</v>
      </c>
      <c r="E15" s="2"/>
      <c r="F15" s="2"/>
      <c r="G15" s="2"/>
    </row>
    <row r="16" spans="1:7" s="218" customFormat="1" ht="30" customHeight="1">
      <c r="A16" s="168">
        <v>15</v>
      </c>
      <c r="B16" s="168" t="s">
        <v>583</v>
      </c>
      <c r="C16" s="135">
        <f>salary!R106</f>
        <v>10000</v>
      </c>
      <c r="E16" s="2"/>
      <c r="F16" s="2"/>
      <c r="G16" s="2"/>
    </row>
    <row r="17" spans="1:13" s="218" customFormat="1" ht="30" customHeight="1">
      <c r="A17" s="168">
        <v>16</v>
      </c>
      <c r="B17" s="168" t="s">
        <v>585</v>
      </c>
      <c r="C17" s="135">
        <f>salary!$R$114</f>
        <v>0</v>
      </c>
      <c r="E17" s="2"/>
      <c r="F17" s="2"/>
      <c r="G17" s="2"/>
    </row>
    <row r="18" spans="1:13" ht="30" customHeight="1">
      <c r="A18" s="168">
        <v>17</v>
      </c>
      <c r="B18" s="168" t="s">
        <v>332</v>
      </c>
      <c r="C18" s="135">
        <f>salary!$R$111</f>
        <v>7000</v>
      </c>
      <c r="H18" s="218"/>
      <c r="I18" s="218"/>
      <c r="J18" s="218"/>
      <c r="K18" s="218"/>
      <c r="L18" s="218"/>
      <c r="M18" s="218"/>
    </row>
    <row r="19" spans="1:13" ht="30" customHeight="1">
      <c r="A19" s="168">
        <v>18</v>
      </c>
      <c r="B19" s="227" t="s">
        <v>361</v>
      </c>
      <c r="C19" s="135">
        <f>salary!$R$19</f>
        <v>20000</v>
      </c>
      <c r="H19" s="218"/>
      <c r="I19" s="218"/>
      <c r="J19" s="218"/>
      <c r="K19" s="218"/>
      <c r="L19" s="218"/>
      <c r="M19" s="218"/>
    </row>
    <row r="20" spans="1:13" ht="30" customHeight="1">
      <c r="A20" s="168">
        <v>19</v>
      </c>
      <c r="B20" s="227" t="s">
        <v>594</v>
      </c>
      <c r="C20" s="135">
        <f>salary!$R$120</f>
        <v>10000</v>
      </c>
      <c r="H20" s="218"/>
      <c r="I20" s="218"/>
      <c r="J20" s="218"/>
      <c r="K20" s="218"/>
      <c r="L20" s="218"/>
      <c r="M20" s="218"/>
    </row>
    <row r="21" spans="1:13" ht="30" customHeight="1">
      <c r="A21" s="168">
        <v>20</v>
      </c>
      <c r="B21" s="227" t="str">
        <f>[1]salary!$B$48</f>
        <v>Sri Neeraj Kumar Chaurasiya</v>
      </c>
      <c r="C21" s="135">
        <f>salary!$R$48</f>
        <v>5000</v>
      </c>
      <c r="H21" s="218"/>
      <c r="I21" s="218"/>
      <c r="J21" s="218"/>
      <c r="K21" s="218"/>
      <c r="L21" s="218"/>
      <c r="M21" s="218"/>
    </row>
    <row r="22" spans="1:13" ht="30" customHeight="1">
      <c r="A22" s="168">
        <v>21</v>
      </c>
      <c r="B22" s="347" t="s">
        <v>120</v>
      </c>
      <c r="C22" s="346">
        <f>salary!$R$115</f>
        <v>7000</v>
      </c>
      <c r="H22" s="218"/>
      <c r="I22" s="218"/>
      <c r="J22" s="218"/>
      <c r="K22" s="218"/>
      <c r="L22" s="218"/>
      <c r="M22" s="218"/>
    </row>
    <row r="23" spans="1:13" ht="30" customHeight="1">
      <c r="A23" s="168">
        <v>22</v>
      </c>
      <c r="B23" s="347" t="s">
        <v>289</v>
      </c>
      <c r="C23" s="346">
        <f>salary!$R$109</f>
        <v>7000</v>
      </c>
      <c r="H23" s="218"/>
      <c r="I23" s="218"/>
      <c r="J23" s="218"/>
      <c r="K23" s="218"/>
      <c r="L23" s="218"/>
      <c r="M23" s="218"/>
    </row>
    <row r="24" spans="1:13" ht="30" customHeight="1">
      <c r="A24" s="168">
        <v>23</v>
      </c>
      <c r="B24" s="347" t="s">
        <v>279</v>
      </c>
      <c r="C24" s="346">
        <f>salary!$R$121</f>
        <v>15000</v>
      </c>
      <c r="H24" s="218"/>
      <c r="I24" s="218"/>
      <c r="J24" s="218"/>
      <c r="K24" s="218"/>
      <c r="L24" s="218"/>
      <c r="M24" s="218"/>
    </row>
    <row r="25" spans="1:13" ht="30" customHeight="1">
      <c r="A25" s="168"/>
      <c r="B25" s="221" t="s">
        <v>107</v>
      </c>
      <c r="C25" s="222">
        <f>SUM(C2:C24)</f>
        <v>243500</v>
      </c>
    </row>
    <row r="26" spans="1:13" ht="15.4" customHeight="1">
      <c r="B26" s="218"/>
      <c r="C26" s="218"/>
    </row>
    <row r="27" spans="1:13" ht="15.4" customHeight="1">
      <c r="C27" s="2"/>
    </row>
    <row r="28" spans="1:13" ht="15.4" customHeight="1">
      <c r="A28" s="218"/>
    </row>
    <row r="29" spans="1:13" ht="15.4" customHeight="1">
      <c r="A29" s="218"/>
    </row>
    <row r="30" spans="1:13" ht="15.4" customHeight="1">
      <c r="A30" s="218"/>
    </row>
    <row r="31" spans="1:13" ht="15.4" customHeight="1">
      <c r="A31" s="218"/>
    </row>
    <row r="32" spans="1:13" ht="15.4" customHeight="1">
      <c r="A32" s="218"/>
    </row>
    <row r="33" spans="1:13" ht="15.4" customHeight="1">
      <c r="A33" s="218"/>
    </row>
    <row r="34" spans="1:13" ht="15.4" customHeight="1">
      <c r="A34" s="218"/>
    </row>
    <row r="35" spans="1:13" ht="15.4" customHeight="1">
      <c r="A35" s="218"/>
    </row>
    <row r="36" spans="1:13" s="218" customFormat="1" ht="15.4" customHeight="1">
      <c r="B36" s="2"/>
      <c r="C36" s="219"/>
      <c r="E36" s="2"/>
      <c r="F36" s="2"/>
      <c r="G36" s="2"/>
      <c r="H36" s="2"/>
      <c r="I36" s="2"/>
      <c r="J36" s="2"/>
      <c r="K36" s="2"/>
      <c r="L36" s="2"/>
      <c r="M36" s="2"/>
    </row>
    <row r="37" spans="1:13" s="218" customFormat="1" ht="15.4" customHeight="1">
      <c r="C37" s="219"/>
      <c r="E37" s="2"/>
      <c r="F37" s="2"/>
      <c r="G37" s="2"/>
    </row>
    <row r="38" spans="1:13" s="218" customFormat="1" ht="15.4" customHeight="1">
      <c r="C38" s="219"/>
      <c r="E38" s="2"/>
      <c r="F38" s="2"/>
      <c r="G38" s="2"/>
    </row>
    <row r="39" spans="1:13" s="218" customFormat="1" ht="15.4" customHeight="1">
      <c r="C39" s="220"/>
      <c r="E39" s="2"/>
      <c r="F39" s="2"/>
      <c r="G39" s="2"/>
    </row>
    <row r="40" spans="1:13" s="218" customFormat="1" ht="15.4" customHeight="1">
      <c r="C40" s="220"/>
      <c r="E40" s="2"/>
      <c r="F40" s="2"/>
      <c r="G40" s="2"/>
    </row>
    <row r="41" spans="1:13" s="218" customFormat="1" ht="15.4" customHeight="1">
      <c r="E41" s="2"/>
      <c r="F41" s="2"/>
      <c r="G41" s="2"/>
    </row>
    <row r="42" spans="1:13" s="218" customFormat="1" ht="15.4" customHeight="1">
      <c r="E42" s="2"/>
      <c r="F42" s="2"/>
      <c r="G42" s="2"/>
    </row>
    <row r="43" spans="1:13" s="218" customFormat="1" ht="15.4" customHeight="1">
      <c r="E43" s="2"/>
      <c r="F43" s="2"/>
      <c r="G43" s="2"/>
    </row>
    <row r="44" spans="1:13" s="218" customFormat="1" ht="15.4" customHeight="1">
      <c r="B44" s="2"/>
      <c r="E44" s="2"/>
      <c r="F44" s="2"/>
      <c r="G44" s="2"/>
    </row>
    <row r="45" spans="1:13" s="218" customFormat="1" ht="15.4" customHeight="1">
      <c r="B45" s="2"/>
      <c r="C45" s="219"/>
      <c r="E45" s="2"/>
      <c r="F45" s="2"/>
      <c r="G45" s="2"/>
    </row>
    <row r="46" spans="1:13" s="218" customFormat="1" ht="15.4" customHeight="1">
      <c r="B46" s="2"/>
      <c r="C46" s="219"/>
      <c r="E46" s="2"/>
      <c r="F46" s="2"/>
      <c r="G46" s="2"/>
    </row>
    <row r="47" spans="1:13" s="218" customFormat="1" ht="15.4" customHeight="1">
      <c r="B47" s="2"/>
      <c r="C47" s="219"/>
      <c r="E47" s="2"/>
      <c r="F47" s="2"/>
      <c r="G47" s="2"/>
    </row>
    <row r="48" spans="1:13" ht="15.4" customHeight="1">
      <c r="A48" s="218"/>
      <c r="D48" s="218"/>
    </row>
    <row r="49" spans="1:13" ht="15.4" customHeight="1">
      <c r="A49" s="218"/>
      <c r="D49" s="218"/>
    </row>
    <row r="50" spans="1:13" s="218" customFormat="1" ht="15.4" customHeight="1">
      <c r="B50" s="2"/>
      <c r="C50" s="219"/>
      <c r="E50" s="2"/>
      <c r="F50" s="2"/>
      <c r="G50" s="2"/>
      <c r="H50" s="2"/>
      <c r="I50" s="2"/>
      <c r="J50" s="2"/>
      <c r="K50" s="2"/>
      <c r="L50" s="2"/>
      <c r="M50" s="2"/>
    </row>
    <row r="51" spans="1:13" s="218" customFormat="1" ht="15.4" customHeight="1">
      <c r="A51" s="2"/>
      <c r="B51" s="2"/>
      <c r="C51" s="219"/>
      <c r="E51" s="2"/>
      <c r="F51" s="2"/>
      <c r="G51" s="2"/>
    </row>
    <row r="52" spans="1:13" s="218" customFormat="1" ht="15.4" customHeight="1">
      <c r="A52" s="2"/>
      <c r="B52" s="2"/>
      <c r="C52" s="219"/>
      <c r="E52" s="2"/>
      <c r="F52" s="2"/>
      <c r="G52" s="2"/>
    </row>
    <row r="53" spans="1:13" s="218" customFormat="1" ht="15.4" customHeight="1">
      <c r="A53" s="2"/>
      <c r="B53" s="2"/>
      <c r="C53" s="219"/>
      <c r="E53" s="2"/>
      <c r="F53" s="2"/>
      <c r="G53" s="2"/>
    </row>
    <row r="54" spans="1:13" s="218" customFormat="1" ht="15.4" customHeight="1">
      <c r="A54" s="2"/>
      <c r="B54" s="2"/>
      <c r="C54" s="219"/>
      <c r="E54" s="2"/>
      <c r="F54" s="2"/>
      <c r="G54" s="2"/>
    </row>
    <row r="55" spans="1:13" s="218" customFormat="1" ht="15.4" customHeight="1">
      <c r="A55" s="2"/>
      <c r="B55" s="2"/>
      <c r="C55" s="219"/>
      <c r="E55" s="2"/>
      <c r="F55" s="2"/>
      <c r="G55" s="2"/>
    </row>
    <row r="56" spans="1:13" s="218" customFormat="1" ht="15.4" customHeight="1">
      <c r="A56" s="2"/>
      <c r="B56" s="2"/>
      <c r="C56" s="219"/>
      <c r="D56" s="2"/>
      <c r="E56" s="2"/>
      <c r="F56" s="2"/>
      <c r="G56" s="2"/>
    </row>
    <row r="57" spans="1:13" s="218" customFormat="1" ht="15.4" customHeight="1">
      <c r="A57" s="2"/>
      <c r="B57" s="2"/>
      <c r="C57" s="219"/>
      <c r="D57" s="2"/>
      <c r="E57" s="2"/>
      <c r="F57" s="2"/>
      <c r="G57" s="2"/>
    </row>
    <row r="58" spans="1:13" ht="15.4" customHeight="1">
      <c r="H58" s="218"/>
      <c r="I58" s="218"/>
      <c r="J58" s="218"/>
      <c r="K58" s="218"/>
      <c r="L58" s="218"/>
      <c r="M58" s="218"/>
    </row>
    <row r="59" spans="1:13" ht="15.4" customHeight="1"/>
    <row r="60" spans="1:13" ht="15.4" customHeight="1"/>
    <row r="61" spans="1:13" ht="15.4" customHeight="1"/>
    <row r="62" spans="1:13" ht="15.4" customHeight="1"/>
    <row r="63" spans="1:13" ht="15.4" customHeight="1"/>
    <row r="64" spans="1:13" ht="15.4" customHeight="1"/>
    <row r="65" ht="15.4" customHeight="1"/>
    <row r="66" ht="15.4" customHeight="1"/>
    <row r="67" ht="15.4" customHeight="1"/>
    <row r="68" ht="15.4" customHeight="1"/>
    <row r="69" ht="15.4" customHeight="1"/>
  </sheetData>
  <pageMargins left="1.1200000000000001" right="0.7" top="1.22" bottom="0.75" header="0.3" footer="0.3"/>
  <pageSetup paperSize="9" scale="98" orientation="portrait" r:id="rId1"/>
  <headerFooter>
    <oddHeader>&amp;C&amp;"Arial,Bold"&amp;16&amp;UFEROZE GANDHI COLLEGE, RAEBARELI&amp;"Arial,Regular"&amp;10&amp;U
&amp;"Arial,Bold"&amp;14&amp;UCO-OPERATIVE LOAN DEDU. LIST
DEC-2019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U38"/>
  <sheetViews>
    <sheetView view="pageBreakPreview" topLeftCell="A7" zoomScale="61" zoomScaleSheetLayoutView="61" zoomScalePageLayoutView="85" workbookViewId="0">
      <selection activeCell="O22" sqref="O22:P22"/>
    </sheetView>
  </sheetViews>
  <sheetFormatPr defaultRowHeight="12.75"/>
  <cols>
    <col min="1" max="1" width="7.28515625" customWidth="1"/>
    <col min="2" max="2" width="30.140625" customWidth="1"/>
    <col min="3" max="3" width="17" customWidth="1"/>
    <col min="4" max="4" width="12.5703125" customWidth="1"/>
    <col min="5" max="5" width="12.42578125" customWidth="1"/>
    <col min="6" max="6" width="18.140625" customWidth="1"/>
    <col min="7" max="7" width="11.5703125" customWidth="1"/>
    <col min="9" max="9" width="15.5703125" customWidth="1"/>
    <col min="10" max="10" width="11.5703125" customWidth="1"/>
    <col min="11" max="11" width="12.85546875" customWidth="1"/>
    <col min="12" max="12" width="11.140625" customWidth="1"/>
    <col min="13" max="13" width="11" customWidth="1"/>
    <col min="14" max="14" width="12.42578125" customWidth="1"/>
    <col min="15" max="15" width="14.85546875" customWidth="1"/>
    <col min="16" max="16" width="13.28515625" bestFit="1" customWidth="1"/>
    <col min="17" max="17" width="10.5703125" customWidth="1"/>
    <col min="18" max="18" width="16.42578125" customWidth="1"/>
    <col min="19" max="19" width="20.42578125" customWidth="1"/>
    <col min="20" max="20" width="10.28515625" customWidth="1"/>
    <col min="21" max="21" width="9.140625" customWidth="1"/>
  </cols>
  <sheetData>
    <row r="1" spans="1:21" ht="53.25" customHeight="1">
      <c r="A1" s="10" t="s">
        <v>59</v>
      </c>
      <c r="B1" s="10"/>
      <c r="C1" s="7" t="s">
        <v>164</v>
      </c>
      <c r="D1" s="33" t="s">
        <v>161</v>
      </c>
      <c r="E1" s="8" t="s">
        <v>26</v>
      </c>
      <c r="F1" s="9" t="s">
        <v>788</v>
      </c>
      <c r="G1" s="9" t="s">
        <v>4</v>
      </c>
      <c r="H1" s="9" t="s">
        <v>169</v>
      </c>
      <c r="I1" s="25" t="s">
        <v>5</v>
      </c>
      <c r="J1" s="25" t="s">
        <v>162</v>
      </c>
      <c r="K1" s="7" t="s">
        <v>6</v>
      </c>
      <c r="L1" s="57" t="s">
        <v>7</v>
      </c>
      <c r="M1" s="25" t="s">
        <v>8</v>
      </c>
      <c r="N1" s="9" t="s">
        <v>9</v>
      </c>
      <c r="O1" s="25" t="s">
        <v>10</v>
      </c>
      <c r="P1" s="9" t="s">
        <v>11</v>
      </c>
      <c r="Q1" s="9" t="s">
        <v>12</v>
      </c>
      <c r="R1" s="58" t="s">
        <v>13</v>
      </c>
      <c r="S1" s="58" t="s">
        <v>14</v>
      </c>
      <c r="T1" s="32" t="s">
        <v>15</v>
      </c>
      <c r="U1" s="9" t="s">
        <v>16</v>
      </c>
    </row>
    <row r="2" spans="1:21" ht="18">
      <c r="A2" s="12" t="s">
        <v>60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26"/>
      <c r="U2" s="26"/>
    </row>
    <row r="3" spans="1:21" ht="20.100000000000001" customHeight="1">
      <c r="A3" s="22" t="s">
        <v>90</v>
      </c>
      <c r="B3" s="11"/>
      <c r="C3" s="161">
        <f>salary!$G$24</f>
        <v>3224300</v>
      </c>
      <c r="D3" s="161">
        <f>salary!$H$24</f>
        <v>186000</v>
      </c>
      <c r="E3" s="161">
        <f>salary!$I$24</f>
        <v>3410300</v>
      </c>
      <c r="F3" s="161">
        <f>salary!$J$24</f>
        <v>579751</v>
      </c>
      <c r="G3" s="161">
        <v>0</v>
      </c>
      <c r="H3" s="161"/>
      <c r="I3" s="161">
        <f>salary!$L$24</f>
        <v>134190</v>
      </c>
      <c r="J3" s="161">
        <f>salary!$M$24</f>
        <v>4200</v>
      </c>
      <c r="K3" s="161">
        <f>salary!$N$24</f>
        <v>4128441</v>
      </c>
      <c r="L3" s="82">
        <f>salary!$S$24</f>
        <v>2383</v>
      </c>
      <c r="M3" s="161">
        <f>salary!$O$24</f>
        <v>698000</v>
      </c>
      <c r="N3" s="161">
        <f>salary!$R$24</f>
        <v>101500</v>
      </c>
      <c r="O3" s="161">
        <f>salary!$P$24</f>
        <v>579000</v>
      </c>
      <c r="P3" s="161">
        <f>salary!$Q$24</f>
        <v>0</v>
      </c>
      <c r="Q3" s="161">
        <f>salary!$T$24</f>
        <v>0</v>
      </c>
      <c r="R3" s="161">
        <f>salary!$U$24</f>
        <v>1380883</v>
      </c>
      <c r="S3" s="161">
        <f>salary!$V$24</f>
        <v>2747558</v>
      </c>
      <c r="T3" s="161"/>
      <c r="U3" s="12"/>
    </row>
    <row r="4" spans="1:21" ht="18">
      <c r="A4" s="30" t="s">
        <v>61</v>
      </c>
      <c r="B4" s="1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"/>
      <c r="R4" s="16"/>
      <c r="S4" s="161"/>
      <c r="T4" s="12"/>
      <c r="U4" s="26"/>
    </row>
    <row r="5" spans="1:21" ht="20.100000000000001" customHeight="1">
      <c r="A5" s="424" t="s">
        <v>112</v>
      </c>
      <c r="B5" s="425"/>
      <c r="C5" s="161">
        <f>salary!$G$38</f>
        <v>365400</v>
      </c>
      <c r="D5" s="161">
        <f>salary!$H$38</f>
        <v>30800</v>
      </c>
      <c r="E5" s="161">
        <f>salary!$I$38</f>
        <v>396200</v>
      </c>
      <c r="F5" s="161">
        <f>salary!$J$38</f>
        <v>67354</v>
      </c>
      <c r="G5" s="161">
        <v>0</v>
      </c>
      <c r="H5" s="161">
        <f>salary!$K$38</f>
        <v>800</v>
      </c>
      <c r="I5" s="161">
        <f>salary!$L$38</f>
        <v>14360</v>
      </c>
      <c r="J5" s="161">
        <f>salary!$M$38</f>
        <v>1760</v>
      </c>
      <c r="K5" s="161">
        <f>salary!$N$38</f>
        <v>480474</v>
      </c>
      <c r="L5" s="82">
        <f>salary!$S$38</f>
        <v>5225</v>
      </c>
      <c r="M5" s="161">
        <f>salary!$O$38</f>
        <v>1000</v>
      </c>
      <c r="N5" s="161">
        <f>salary!$R$38</f>
        <v>11500</v>
      </c>
      <c r="O5" s="161">
        <f>salary!$P$38</f>
        <v>112500</v>
      </c>
      <c r="P5" s="161">
        <f>salary!$Q$38</f>
        <v>5000</v>
      </c>
      <c r="Q5" s="161">
        <f>salary!$T$38</f>
        <v>0</v>
      </c>
      <c r="R5" s="161">
        <f>salary!$U$38</f>
        <v>135225</v>
      </c>
      <c r="S5" s="161">
        <f>salary!$V$38</f>
        <v>345249</v>
      </c>
      <c r="T5" s="161"/>
      <c r="U5" s="12"/>
    </row>
    <row r="6" spans="1:21" ht="18">
      <c r="A6" s="31" t="s">
        <v>62</v>
      </c>
      <c r="B6" s="1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36"/>
      <c r="T6" s="161"/>
      <c r="U6" s="26"/>
    </row>
    <row r="7" spans="1:21" ht="20.100000000000001" customHeight="1">
      <c r="A7" s="424" t="s">
        <v>113</v>
      </c>
      <c r="B7" s="425"/>
      <c r="C7" s="161">
        <f>salary!$G$52</f>
        <v>244500</v>
      </c>
      <c r="D7" s="161">
        <f>salary!$H$52</f>
        <v>19500</v>
      </c>
      <c r="E7" s="161">
        <f>salary!$I$52</f>
        <v>264000</v>
      </c>
      <c r="F7" s="161">
        <f>salary!$J$52</f>
        <v>44880</v>
      </c>
      <c r="G7" s="161">
        <v>0</v>
      </c>
      <c r="H7" s="161">
        <f>salary!$K$52</f>
        <v>0</v>
      </c>
      <c r="I7" s="161">
        <f>salary!$L$52</f>
        <v>11830</v>
      </c>
      <c r="J7" s="161">
        <f>salary!$M$52</f>
        <v>1280</v>
      </c>
      <c r="K7" s="161">
        <f>salary!$N$52</f>
        <v>321990</v>
      </c>
      <c r="L7" s="82">
        <f>salary!$S$52</f>
        <v>2803</v>
      </c>
      <c r="M7" s="161">
        <f>salary!$O$52</f>
        <v>200</v>
      </c>
      <c r="N7" s="161">
        <f>salary!$R$52</f>
        <v>45000</v>
      </c>
      <c r="O7" s="161">
        <f>salary!$P$52</f>
        <v>57500</v>
      </c>
      <c r="P7" s="161">
        <f>salary!$Q$52</f>
        <v>19250</v>
      </c>
      <c r="Q7" s="161">
        <f>salary!$T$52</f>
        <v>0</v>
      </c>
      <c r="R7" s="161">
        <f>salary!$U$52</f>
        <v>124753</v>
      </c>
      <c r="S7" s="161">
        <f>salary!$V$52</f>
        <v>197237</v>
      </c>
      <c r="T7" s="161"/>
      <c r="U7" s="12"/>
    </row>
    <row r="8" spans="1:21" ht="18">
      <c r="A8" s="22" t="s">
        <v>61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13"/>
      <c r="S8" s="12"/>
      <c r="T8" s="12"/>
      <c r="U8" s="26"/>
    </row>
    <row r="9" spans="1:21" ht="20.100000000000001" customHeight="1">
      <c r="A9" s="22" t="s">
        <v>48</v>
      </c>
      <c r="B9" s="11"/>
      <c r="C9" s="129">
        <f t="shared" ref="C9:T9" si="0">SUM(C3:C8)</f>
        <v>3834200</v>
      </c>
      <c r="D9" s="129">
        <f t="shared" si="0"/>
        <v>236300</v>
      </c>
      <c r="E9" s="129">
        <f t="shared" si="0"/>
        <v>4070500</v>
      </c>
      <c r="F9" s="129">
        <f t="shared" si="0"/>
        <v>691985</v>
      </c>
      <c r="G9" s="129">
        <f t="shared" si="0"/>
        <v>0</v>
      </c>
      <c r="H9" s="129">
        <f t="shared" si="0"/>
        <v>800</v>
      </c>
      <c r="I9" s="129">
        <f t="shared" si="0"/>
        <v>160380</v>
      </c>
      <c r="J9" s="129">
        <f t="shared" si="0"/>
        <v>7240</v>
      </c>
      <c r="K9" s="129">
        <f t="shared" si="0"/>
        <v>4930905</v>
      </c>
      <c r="L9" s="83">
        <f t="shared" si="0"/>
        <v>10411</v>
      </c>
      <c r="M9" s="129">
        <f t="shared" si="0"/>
        <v>699200</v>
      </c>
      <c r="N9" s="129">
        <f t="shared" si="0"/>
        <v>158000</v>
      </c>
      <c r="O9" s="345">
        <f t="shared" si="0"/>
        <v>749000</v>
      </c>
      <c r="P9" s="345">
        <f t="shared" si="0"/>
        <v>24250</v>
      </c>
      <c r="Q9" s="129">
        <f t="shared" si="0"/>
        <v>0</v>
      </c>
      <c r="R9" s="345">
        <f>SUM(R3:R8)</f>
        <v>1640861</v>
      </c>
      <c r="S9" s="345">
        <f>SUM(S3:S8)</f>
        <v>3290044</v>
      </c>
      <c r="T9" s="129">
        <f t="shared" si="0"/>
        <v>0</v>
      </c>
      <c r="U9" s="26"/>
    </row>
    <row r="10" spans="1:21" ht="18">
      <c r="A10" s="24"/>
      <c r="B10" s="1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39"/>
      <c r="T10" s="6"/>
      <c r="U10" s="6"/>
    </row>
    <row r="11" spans="1:21" ht="20.25">
      <c r="A11" s="339"/>
      <c r="B11" s="339" t="s">
        <v>63</v>
      </c>
      <c r="C11" s="339"/>
      <c r="D11" s="339"/>
      <c r="E11" s="339"/>
      <c r="F11" s="339"/>
      <c r="G11" s="339" t="s">
        <v>64</v>
      </c>
      <c r="H11" s="339"/>
      <c r="I11" s="339"/>
      <c r="J11" s="6"/>
      <c r="K11" s="6"/>
      <c r="L11" s="3"/>
      <c r="M11" s="6"/>
      <c r="N11" s="6"/>
      <c r="O11" s="6"/>
      <c r="P11" s="6"/>
      <c r="Q11" s="6"/>
      <c r="R11" s="6"/>
      <c r="S11" s="6"/>
      <c r="T11" s="6"/>
      <c r="U11" s="6"/>
    </row>
    <row r="12" spans="1:21" ht="18">
      <c r="A12" s="24"/>
      <c r="B12" s="19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7"/>
      <c r="S12" s="17"/>
      <c r="T12" s="6"/>
      <c r="U12" s="6"/>
    </row>
    <row r="13" spans="1:21" ht="21.95" customHeight="1">
      <c r="A13" s="38">
        <v>1</v>
      </c>
      <c r="B13" s="14" t="s">
        <v>165</v>
      </c>
      <c r="C13" s="13">
        <f>E9</f>
        <v>4070500</v>
      </c>
      <c r="D13" s="19"/>
      <c r="E13" s="424"/>
      <c r="F13" s="426"/>
      <c r="G13" s="425"/>
      <c r="H13" s="160"/>
      <c r="I13" s="13"/>
      <c r="J13" s="6"/>
      <c r="K13" s="19">
        <v>1</v>
      </c>
      <c r="L13" s="424" t="s">
        <v>88</v>
      </c>
      <c r="M13" s="426"/>
      <c r="N13" s="425"/>
      <c r="O13" s="431">
        <f>S9</f>
        <v>3290044</v>
      </c>
      <c r="P13" s="432"/>
      <c r="Q13" s="130" t="s">
        <v>334</v>
      </c>
      <c r="R13" s="130" t="s">
        <v>335</v>
      </c>
      <c r="S13" s="132" t="s">
        <v>336</v>
      </c>
      <c r="T13" s="130" t="s">
        <v>337</v>
      </c>
      <c r="U13" s="133" t="s">
        <v>338</v>
      </c>
    </row>
    <row r="14" spans="1:21" ht="21.95" customHeight="1">
      <c r="A14" s="38">
        <v>2</v>
      </c>
      <c r="B14" s="14" t="s">
        <v>65</v>
      </c>
      <c r="C14" s="13">
        <f>F9</f>
        <v>691985</v>
      </c>
      <c r="D14" s="19">
        <v>1</v>
      </c>
      <c r="E14" s="424" t="s">
        <v>66</v>
      </c>
      <c r="F14" s="426"/>
      <c r="G14" s="425"/>
      <c r="H14" s="160"/>
      <c r="I14" s="13">
        <f>L9</f>
        <v>10411</v>
      </c>
      <c r="J14" s="6"/>
      <c r="K14" s="19">
        <v>2</v>
      </c>
      <c r="L14" s="424" t="s">
        <v>75</v>
      </c>
      <c r="M14" s="426"/>
      <c r="N14" s="425"/>
      <c r="O14" s="431">
        <f>L9</f>
        <v>10411</v>
      </c>
      <c r="P14" s="432"/>
      <c r="Q14" s="60">
        <v>1</v>
      </c>
      <c r="R14" s="131" t="s">
        <v>339</v>
      </c>
      <c r="S14" s="79">
        <v>1</v>
      </c>
      <c r="T14" s="80" t="s">
        <v>343</v>
      </c>
      <c r="U14" s="80">
        <v>1</v>
      </c>
    </row>
    <row r="15" spans="1:21" ht="21.95" customHeight="1">
      <c r="A15" s="38">
        <v>3</v>
      </c>
      <c r="B15" s="56" t="s">
        <v>5</v>
      </c>
      <c r="C15" s="26">
        <f>I9</f>
        <v>160380</v>
      </c>
      <c r="D15" s="19">
        <v>2</v>
      </c>
      <c r="E15" s="424" t="s">
        <v>67</v>
      </c>
      <c r="F15" s="426"/>
      <c r="G15" s="425"/>
      <c r="H15" s="160"/>
      <c r="I15" s="13">
        <f>M9</f>
        <v>699200</v>
      </c>
      <c r="J15" s="6"/>
      <c r="K15" s="19">
        <v>3</v>
      </c>
      <c r="L15" s="158" t="s">
        <v>76</v>
      </c>
      <c r="M15" s="159"/>
      <c r="N15" s="160"/>
      <c r="O15" s="431">
        <f>M9</f>
        <v>699200</v>
      </c>
      <c r="P15" s="432"/>
      <c r="Q15" s="60">
        <v>2</v>
      </c>
      <c r="R15" s="131" t="s">
        <v>340</v>
      </c>
      <c r="S15" s="79">
        <v>95</v>
      </c>
      <c r="T15" s="80" t="s">
        <v>685</v>
      </c>
      <c r="U15" s="80">
        <v>49</v>
      </c>
    </row>
    <row r="16" spans="1:21" ht="21.95" customHeight="1">
      <c r="A16" s="38">
        <v>4</v>
      </c>
      <c r="B16" s="14" t="s">
        <v>162</v>
      </c>
      <c r="C16" s="26">
        <f>J9</f>
        <v>7240</v>
      </c>
      <c r="D16" s="19">
        <v>3</v>
      </c>
      <c r="E16" s="424" t="s">
        <v>68</v>
      </c>
      <c r="F16" s="426"/>
      <c r="G16" s="425"/>
      <c r="H16" s="160"/>
      <c r="I16" s="13">
        <f>N9</f>
        <v>158000</v>
      </c>
      <c r="J16" s="6"/>
      <c r="K16" s="19">
        <v>4</v>
      </c>
      <c r="L16" s="158" t="s">
        <v>77</v>
      </c>
      <c r="M16" s="159"/>
      <c r="N16" s="160"/>
      <c r="O16" s="431">
        <f>N9</f>
        <v>158000</v>
      </c>
      <c r="P16" s="432"/>
      <c r="Q16" s="60">
        <v>3</v>
      </c>
      <c r="R16" s="131" t="s">
        <v>341</v>
      </c>
      <c r="S16" s="80">
        <v>34</v>
      </c>
      <c r="T16" s="80">
        <v>14</v>
      </c>
      <c r="U16" s="80">
        <v>20</v>
      </c>
    </row>
    <row r="17" spans="1:21" ht="21.95" customHeight="1">
      <c r="A17" s="38">
        <v>5</v>
      </c>
      <c r="B17" s="19" t="s">
        <v>170</v>
      </c>
      <c r="C17" s="26">
        <f>H9</f>
        <v>800</v>
      </c>
      <c r="D17" s="19">
        <v>4</v>
      </c>
      <c r="E17" s="424" t="s">
        <v>69</v>
      </c>
      <c r="F17" s="426"/>
      <c r="G17" s="425"/>
      <c r="H17" s="160"/>
      <c r="I17" s="13">
        <f>O9</f>
        <v>749000</v>
      </c>
      <c r="J17" s="6"/>
      <c r="K17" s="19">
        <v>5</v>
      </c>
      <c r="L17" s="158" t="s">
        <v>69</v>
      </c>
      <c r="M17" s="159"/>
      <c r="N17" s="160"/>
      <c r="O17" s="431">
        <f>(O9+P9)</f>
        <v>773250</v>
      </c>
      <c r="P17" s="432"/>
      <c r="Q17" s="60">
        <v>4</v>
      </c>
      <c r="R17" s="131" t="s">
        <v>342</v>
      </c>
      <c r="S17" s="79">
        <v>42</v>
      </c>
      <c r="T17" s="80">
        <v>29</v>
      </c>
      <c r="U17" s="80">
        <v>13</v>
      </c>
    </row>
    <row r="18" spans="1:21" ht="21.95" customHeight="1">
      <c r="A18" s="338">
        <v>6</v>
      </c>
      <c r="B18" s="14" t="s">
        <v>3</v>
      </c>
      <c r="C18" s="13">
        <f>SUM(C13:C17)</f>
        <v>4930905</v>
      </c>
      <c r="D18" s="19">
        <v>5</v>
      </c>
      <c r="E18" s="424" t="s">
        <v>70</v>
      </c>
      <c r="F18" s="426"/>
      <c r="G18" s="425"/>
      <c r="H18" s="160"/>
      <c r="I18" s="13">
        <f>P9</f>
        <v>24250</v>
      </c>
      <c r="J18" s="6"/>
      <c r="K18" s="19">
        <v>6</v>
      </c>
      <c r="L18" s="158" t="s">
        <v>78</v>
      </c>
      <c r="M18" s="159"/>
      <c r="N18" s="160"/>
      <c r="O18" s="431">
        <f>Q9</f>
        <v>0</v>
      </c>
      <c r="P18" s="432"/>
      <c r="Q18" s="74"/>
      <c r="R18" s="77"/>
      <c r="S18" s="78"/>
      <c r="T18" s="74"/>
      <c r="U18" s="74"/>
    </row>
    <row r="19" spans="1:21" ht="21.95" customHeight="1">
      <c r="A19" s="26"/>
      <c r="B19" s="14" t="s">
        <v>71</v>
      </c>
      <c r="C19" s="13">
        <f>T9</f>
        <v>0</v>
      </c>
      <c r="D19" s="19">
        <v>6</v>
      </c>
      <c r="E19" s="424" t="s">
        <v>72</v>
      </c>
      <c r="F19" s="426"/>
      <c r="G19" s="425"/>
      <c r="H19" s="160"/>
      <c r="I19" s="13">
        <f>Q9</f>
        <v>0</v>
      </c>
      <c r="J19" s="6"/>
      <c r="K19" s="24"/>
      <c r="L19" s="22" t="s">
        <v>79</v>
      </c>
      <c r="M19" s="22"/>
      <c r="N19" s="22"/>
      <c r="O19" s="431">
        <f>SUM(O13:P18)</f>
        <v>4930905</v>
      </c>
      <c r="P19" s="432"/>
      <c r="Q19" s="74"/>
      <c r="R19" s="75"/>
      <c r="S19" s="76"/>
      <c r="T19" s="74"/>
      <c r="U19" s="74"/>
    </row>
    <row r="20" spans="1:21" ht="21.95" customHeight="1">
      <c r="A20" s="26"/>
      <c r="B20" s="14" t="s">
        <v>6</v>
      </c>
      <c r="C20" s="13">
        <f>SUM(C18+C19)</f>
        <v>4930905</v>
      </c>
      <c r="D20" s="6"/>
      <c r="E20" s="21" t="s">
        <v>73</v>
      </c>
      <c r="F20" s="21"/>
      <c r="G20" s="27"/>
      <c r="H20" s="27"/>
      <c r="I20" s="20"/>
      <c r="J20" s="6"/>
      <c r="Q20" s="74"/>
      <c r="R20" s="332" t="s">
        <v>384</v>
      </c>
      <c r="S20" s="335"/>
      <c r="T20" s="429">
        <f>K9</f>
        <v>4930905</v>
      </c>
      <c r="U20" s="430"/>
    </row>
    <row r="21" spans="1:21" ht="21.95" customHeight="1">
      <c r="A21" s="24"/>
      <c r="B21" s="24"/>
      <c r="C21" s="24"/>
      <c r="D21" s="24"/>
      <c r="E21" s="14" t="s">
        <v>74</v>
      </c>
      <c r="F21" s="14"/>
      <c r="G21" s="26"/>
      <c r="H21" s="26"/>
      <c r="I21" s="13">
        <f>SUM(I13:I19)</f>
        <v>1640861</v>
      </c>
      <c r="J21" s="6"/>
      <c r="K21" s="424" t="s">
        <v>992</v>
      </c>
      <c r="L21" s="426"/>
      <c r="M21" s="426"/>
      <c r="N21" s="426"/>
      <c r="O21" s="438">
        <f>O19</f>
        <v>4930905</v>
      </c>
      <c r="P21" s="439"/>
      <c r="Q21" s="74"/>
      <c r="R21" s="331" t="s">
        <v>385</v>
      </c>
      <c r="S21" s="332"/>
      <c r="T21" s="333">
        <f>Retired!$E$12</f>
        <v>270000</v>
      </c>
      <c r="U21" s="334"/>
    </row>
    <row r="22" spans="1:21" ht="20.25">
      <c r="A22" s="24"/>
      <c r="B22" s="28"/>
      <c r="C22" s="24"/>
      <c r="D22" s="24"/>
      <c r="E22" s="24"/>
      <c r="F22" s="19"/>
      <c r="G22" s="19"/>
      <c r="H22" s="19"/>
      <c r="I22" s="6"/>
      <c r="J22" s="6"/>
      <c r="K22" s="424" t="s">
        <v>999</v>
      </c>
      <c r="L22" s="426"/>
      <c r="M22" s="426"/>
      <c r="N22" s="426"/>
      <c r="O22" s="440">
        <v>4930905</v>
      </c>
      <c r="P22" s="440"/>
      <c r="Q22" s="74"/>
      <c r="R22" s="434" t="s">
        <v>290</v>
      </c>
      <c r="S22" s="435"/>
      <c r="T22" s="427">
        <f>SUM(T20:T21)</f>
        <v>5200905</v>
      </c>
      <c r="U22" s="428"/>
    </row>
    <row r="23" spans="1:21" ht="21.95" customHeight="1">
      <c r="A23" s="24"/>
      <c r="B23" s="28"/>
      <c r="C23" s="24"/>
      <c r="D23" s="24"/>
      <c r="K23" s="436" t="s">
        <v>87</v>
      </c>
      <c r="L23" s="437"/>
      <c r="M23" s="437"/>
      <c r="N23" s="437"/>
      <c r="O23" s="441">
        <f>O21-O22</f>
        <v>0</v>
      </c>
      <c r="P23" s="441"/>
      <c r="Q23" s="24"/>
    </row>
    <row r="24" spans="1:21" ht="21.95" customHeight="1">
      <c r="A24" s="24"/>
      <c r="B24" s="29"/>
      <c r="C24" s="27"/>
      <c r="D24" s="24"/>
      <c r="Q24" s="24"/>
      <c r="R24" s="24"/>
      <c r="S24" s="6"/>
      <c r="T24" s="6"/>
      <c r="U24" s="6"/>
    </row>
    <row r="25" spans="1:21" ht="21.95" customHeight="1">
      <c r="A25" s="24"/>
      <c r="B25" s="29"/>
      <c r="C25" s="27"/>
      <c r="D25" s="24"/>
      <c r="Q25" s="24"/>
      <c r="R25" s="24"/>
      <c r="S25" s="6"/>
      <c r="T25" s="6"/>
      <c r="U25" s="6"/>
    </row>
    <row r="26" spans="1:21" ht="18">
      <c r="A26" s="24"/>
      <c r="B26" s="28"/>
      <c r="C26" s="24" t="s">
        <v>28</v>
      </c>
      <c r="D26" s="24"/>
      <c r="E26" s="24"/>
      <c r="F26" s="24"/>
      <c r="G26" s="24"/>
      <c r="H26" s="24"/>
      <c r="I26" s="24"/>
      <c r="J26" s="24"/>
      <c r="Q26" s="24"/>
      <c r="R26" s="24"/>
      <c r="S26" s="6"/>
      <c r="T26" s="6"/>
      <c r="U26" s="6"/>
    </row>
    <row r="27" spans="1:21" ht="18">
      <c r="A27" s="24"/>
      <c r="B27" s="28"/>
      <c r="C27" s="24"/>
      <c r="D27" s="24"/>
      <c r="E27" s="24"/>
      <c r="F27" s="24"/>
      <c r="G27" s="24"/>
      <c r="H27" s="24"/>
      <c r="I27" s="24"/>
      <c r="J27" s="17"/>
      <c r="K27" s="19"/>
      <c r="L27" s="24"/>
      <c r="M27" s="24"/>
      <c r="N27" s="24"/>
      <c r="O27" s="24"/>
      <c r="P27" s="24"/>
      <c r="Q27" s="24"/>
      <c r="R27" s="24"/>
      <c r="S27" s="6"/>
      <c r="T27" s="6"/>
      <c r="U27" s="6"/>
    </row>
    <row r="28" spans="1:21" ht="18">
      <c r="A28" s="24"/>
      <c r="B28" s="28"/>
      <c r="C28" s="24"/>
      <c r="D28" s="24"/>
      <c r="E28" s="24"/>
      <c r="F28" s="24"/>
      <c r="G28" s="24"/>
      <c r="H28" s="24"/>
      <c r="I28" s="24"/>
      <c r="J28" s="17"/>
      <c r="K28" s="19"/>
      <c r="L28" s="24"/>
      <c r="M28" s="24"/>
      <c r="N28" s="24"/>
      <c r="O28" s="24"/>
      <c r="P28" s="24"/>
      <c r="Q28" s="24"/>
      <c r="R28" s="24"/>
      <c r="S28" s="6"/>
      <c r="T28" s="6"/>
      <c r="U28" s="6"/>
    </row>
    <row r="29" spans="1:21" ht="33" customHeight="1">
      <c r="A29" s="24"/>
      <c r="B29" s="28"/>
      <c r="C29" s="24"/>
      <c r="D29" s="24"/>
      <c r="E29" s="24"/>
      <c r="F29" s="24"/>
      <c r="G29" s="24"/>
      <c r="H29" s="24"/>
      <c r="I29" s="24"/>
      <c r="J29" s="17"/>
      <c r="K29" s="19"/>
      <c r="L29" s="24"/>
      <c r="M29" s="24"/>
      <c r="N29" s="24"/>
      <c r="O29" s="24"/>
      <c r="P29" s="24"/>
      <c r="Q29" s="24"/>
      <c r="R29" s="24"/>
      <c r="S29" s="6"/>
      <c r="T29" s="6"/>
      <c r="U29" s="6"/>
    </row>
    <row r="30" spans="1:21" ht="24" customHeight="1">
      <c r="A30" s="24"/>
      <c r="B30" s="28"/>
      <c r="C30" s="24"/>
      <c r="D30" s="24"/>
      <c r="E30" s="24"/>
      <c r="F30" s="24"/>
      <c r="G30" s="24"/>
      <c r="H30" s="24"/>
      <c r="I30" s="24"/>
      <c r="J30" s="17"/>
      <c r="K30" s="19"/>
      <c r="L30" s="24"/>
      <c r="M30" s="24"/>
      <c r="N30" s="24"/>
      <c r="O30" s="24"/>
      <c r="P30" s="24"/>
      <c r="Q30" s="24"/>
      <c r="R30" s="24"/>
      <c r="S30" s="6"/>
      <c r="T30" s="6"/>
      <c r="U30" s="6"/>
    </row>
    <row r="31" spans="1:21" ht="23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6"/>
      <c r="T31" s="6"/>
      <c r="U31" s="6"/>
    </row>
    <row r="32" spans="1:21" ht="101.25" customHeight="1">
      <c r="A32" s="433" t="s">
        <v>750</v>
      </c>
      <c r="B32" s="433"/>
      <c r="C32" s="433"/>
      <c r="D32" s="433"/>
      <c r="E32" s="433"/>
      <c r="F32" s="433"/>
      <c r="G32" s="433"/>
      <c r="H32" s="433"/>
      <c r="I32" s="433"/>
      <c r="J32" s="433"/>
      <c r="K32" s="433"/>
      <c r="L32" s="433"/>
      <c r="M32" s="433"/>
      <c r="N32" s="433"/>
      <c r="O32" s="433"/>
      <c r="P32" s="433"/>
      <c r="Q32" s="433"/>
      <c r="R32" s="433"/>
      <c r="S32" s="433"/>
      <c r="T32" s="6"/>
      <c r="U32" s="6"/>
    </row>
    <row r="33" spans="1:15" ht="12.75" customHeight="1">
      <c r="A33" s="286"/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</row>
    <row r="34" spans="1:15" ht="12.75" customHeight="1">
      <c r="A34" s="286"/>
      <c r="B34" s="286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6"/>
      <c r="N34" s="286"/>
      <c r="O34" s="286"/>
    </row>
    <row r="35" spans="1:15" ht="12.75" customHeight="1">
      <c r="A35" s="286"/>
      <c r="B35" s="286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6"/>
      <c r="N35" s="286"/>
      <c r="O35" s="286"/>
    </row>
    <row r="36" spans="1:15" ht="12.75" customHeight="1">
      <c r="A36" s="286"/>
      <c r="B36" s="286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286"/>
    </row>
    <row r="37" spans="1:15" ht="12.75" customHeight="1">
      <c r="A37" s="286"/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6"/>
    </row>
    <row r="38" spans="1:15" ht="18" customHeight="1">
      <c r="A38" s="286"/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6"/>
    </row>
  </sheetData>
  <mergeCells count="28">
    <mergeCell ref="A32:S32"/>
    <mergeCell ref="L14:N14"/>
    <mergeCell ref="O14:P14"/>
    <mergeCell ref="R22:S22"/>
    <mergeCell ref="O16:P16"/>
    <mergeCell ref="O17:P17"/>
    <mergeCell ref="O18:P18"/>
    <mergeCell ref="O15:P15"/>
    <mergeCell ref="K21:N21"/>
    <mergeCell ref="K22:N22"/>
    <mergeCell ref="K23:N23"/>
    <mergeCell ref="O21:P21"/>
    <mergeCell ref="O22:P22"/>
    <mergeCell ref="O23:P23"/>
    <mergeCell ref="T22:U22"/>
    <mergeCell ref="T20:U20"/>
    <mergeCell ref="L13:N13"/>
    <mergeCell ref="O13:P13"/>
    <mergeCell ref="E17:G17"/>
    <mergeCell ref="E18:G18"/>
    <mergeCell ref="E19:G19"/>
    <mergeCell ref="O19:P19"/>
    <mergeCell ref="E16:G16"/>
    <mergeCell ref="A5:B5"/>
    <mergeCell ref="A7:B7"/>
    <mergeCell ref="E13:G13"/>
    <mergeCell ref="E14:G14"/>
    <mergeCell ref="E15:G15"/>
  </mergeCells>
  <pageMargins left="0.93" right="0.16" top="0.97321428571428603" bottom="0.59055118110236204" header="0.31" footer="0.511811023622047"/>
  <pageSetup paperSize="5" scale="58" orientation="landscape" r:id="rId1"/>
  <headerFooter alignWithMargins="0">
    <oddHeader>&amp;C&amp;"Arial,Bold"&amp;16Feroze Gandhhi College, Rae Bareli&amp;14
Salary Statement 
DEC- 2019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H3295"/>
  <sheetViews>
    <sheetView view="pageBreakPreview" zoomScale="60" workbookViewId="0">
      <selection activeCell="D11" sqref="D11"/>
    </sheetView>
  </sheetViews>
  <sheetFormatPr defaultRowHeight="12.75"/>
  <cols>
    <col min="1" max="1" width="10" customWidth="1"/>
    <col min="2" max="2" width="12.42578125" style="136" customWidth="1"/>
    <col min="3" max="3" width="13.7109375" style="136" customWidth="1"/>
    <col min="4" max="4" width="15.28515625" style="136" customWidth="1"/>
    <col min="5" max="5" width="11.5703125" style="136" customWidth="1"/>
    <col min="6" max="6" width="10.5703125" style="136" customWidth="1"/>
    <col min="7" max="7" width="16.140625" style="136" customWidth="1"/>
    <col min="8" max="8" width="12.28515625" style="136" customWidth="1"/>
    <col min="9" max="9" width="0.140625" customWidth="1"/>
  </cols>
  <sheetData>
    <row r="1" spans="1:8" s="385" customFormat="1" ht="30" customHeight="1">
      <c r="A1" s="384" t="s">
        <v>898</v>
      </c>
      <c r="B1" s="627" t="s">
        <v>101</v>
      </c>
      <c r="C1" s="627"/>
      <c r="D1" s="627"/>
      <c r="E1" s="627"/>
      <c r="F1" s="627"/>
      <c r="G1" s="627"/>
      <c r="H1" s="627"/>
    </row>
    <row r="2" spans="1:8" s="388" customFormat="1" ht="22.5" customHeight="1">
      <c r="A2" s="386" t="s">
        <v>899</v>
      </c>
      <c r="B2" s="387" t="s">
        <v>900</v>
      </c>
      <c r="C2" s="387" t="s">
        <v>5</v>
      </c>
      <c r="D2" s="387" t="s">
        <v>395</v>
      </c>
      <c r="E2" s="387" t="s">
        <v>7</v>
      </c>
      <c r="F2" s="387" t="s">
        <v>8</v>
      </c>
      <c r="G2" s="387" t="s">
        <v>10</v>
      </c>
      <c r="H2" s="387" t="s">
        <v>901</v>
      </c>
    </row>
    <row r="3" spans="1:8" ht="30" customHeight="1">
      <c r="A3" s="81"/>
      <c r="B3" s="382"/>
      <c r="C3" s="382"/>
      <c r="D3" s="382"/>
      <c r="E3" s="382"/>
      <c r="F3" s="382"/>
      <c r="G3" s="382"/>
      <c r="H3" s="382"/>
    </row>
    <row r="4" spans="1:8" ht="30" customHeight="1">
      <c r="A4" s="382">
        <v>1</v>
      </c>
      <c r="B4" s="389" t="s">
        <v>902</v>
      </c>
      <c r="C4" s="382">
        <f>'[2]MARCH 1'!C3</f>
        <v>3</v>
      </c>
      <c r="D4" s="382">
        <f>'[2]MARCH 1'!D3</f>
        <v>4</v>
      </c>
      <c r="E4" s="382">
        <f>'[2]MARCH 1'!E3</f>
        <v>5</v>
      </c>
      <c r="F4" s="382">
        <f>'[2]MARCH 1'!F3</f>
        <v>6</v>
      </c>
      <c r="G4" s="382">
        <f>'[2]MARCH 1'!G3</f>
        <v>7</v>
      </c>
      <c r="H4" s="382">
        <f>'[2]MARCH 1'!H3</f>
        <v>8</v>
      </c>
    </row>
    <row r="5" spans="1:8" ht="30" customHeight="1">
      <c r="A5" s="382">
        <v>2</v>
      </c>
      <c r="B5" s="382" t="s">
        <v>903</v>
      </c>
      <c r="C5" s="382"/>
      <c r="D5" s="382"/>
      <c r="E5" s="382"/>
      <c r="F5" s="382"/>
      <c r="G5" s="382"/>
      <c r="H5" s="382"/>
    </row>
    <row r="6" spans="1:8" ht="30" customHeight="1">
      <c r="A6" s="382">
        <v>3</v>
      </c>
      <c r="B6" s="382" t="s">
        <v>904</v>
      </c>
      <c r="C6" s="382"/>
      <c r="D6" s="382"/>
      <c r="E6" s="382"/>
      <c r="F6" s="382"/>
      <c r="G6" s="382"/>
      <c r="H6" s="382"/>
    </row>
    <row r="7" spans="1:8" ht="30" customHeight="1">
      <c r="A7" s="382">
        <v>4</v>
      </c>
      <c r="B7" s="382" t="s">
        <v>905</v>
      </c>
      <c r="C7" s="382"/>
      <c r="D7" s="382"/>
      <c r="E7" s="382"/>
      <c r="F7" s="382"/>
      <c r="G7" s="382"/>
      <c r="H7" s="382"/>
    </row>
    <row r="8" spans="1:8" ht="30" customHeight="1">
      <c r="A8" s="382">
        <v>5</v>
      </c>
      <c r="B8" s="382" t="s">
        <v>906</v>
      </c>
      <c r="C8" s="382"/>
      <c r="D8" s="382"/>
      <c r="E8" s="382"/>
      <c r="F8" s="382"/>
      <c r="G8" s="382"/>
      <c r="H8" s="382"/>
    </row>
    <row r="9" spans="1:8" ht="30" customHeight="1">
      <c r="A9" s="382">
        <v>6</v>
      </c>
      <c r="B9" s="382" t="s">
        <v>907</v>
      </c>
      <c r="C9" s="382"/>
      <c r="D9" s="382"/>
      <c r="E9" s="382"/>
      <c r="F9" s="382"/>
      <c r="G9" s="382"/>
      <c r="H9" s="382"/>
    </row>
    <row r="10" spans="1:8" ht="30" customHeight="1">
      <c r="A10" s="382">
        <v>7</v>
      </c>
      <c r="B10" s="382" t="s">
        <v>908</v>
      </c>
      <c r="C10" s="382"/>
      <c r="D10" s="382"/>
      <c r="E10" s="382"/>
      <c r="F10" s="382"/>
      <c r="G10" s="382"/>
      <c r="H10" s="382"/>
    </row>
    <row r="11" spans="1:8" ht="30" customHeight="1">
      <c r="A11" s="382">
        <v>8</v>
      </c>
      <c r="B11" s="382" t="s">
        <v>909</v>
      </c>
      <c r="C11" s="382"/>
      <c r="D11" s="382"/>
      <c r="E11" s="382"/>
      <c r="F11" s="382"/>
      <c r="G11" s="382"/>
      <c r="H11" s="382"/>
    </row>
    <row r="12" spans="1:8" ht="30" customHeight="1">
      <c r="A12" s="382">
        <v>9</v>
      </c>
      <c r="B12" s="382" t="s">
        <v>910</v>
      </c>
      <c r="C12" s="382"/>
      <c r="D12" s="382"/>
      <c r="E12" s="382"/>
      <c r="F12" s="382"/>
      <c r="G12" s="382"/>
      <c r="H12" s="382"/>
    </row>
    <row r="13" spans="1:8" ht="30" customHeight="1">
      <c r="A13" s="382">
        <v>10</v>
      </c>
      <c r="B13" s="382" t="s">
        <v>911</v>
      </c>
      <c r="C13" s="382"/>
      <c r="D13" s="382"/>
      <c r="E13" s="382"/>
      <c r="F13" s="382"/>
      <c r="G13" s="382"/>
      <c r="H13" s="382"/>
    </row>
    <row r="14" spans="1:8" ht="30" customHeight="1">
      <c r="A14" s="382">
        <v>11</v>
      </c>
      <c r="B14" s="382" t="s">
        <v>912</v>
      </c>
      <c r="C14" s="382"/>
      <c r="D14" s="382"/>
      <c r="E14" s="382"/>
      <c r="F14" s="382"/>
      <c r="G14" s="382"/>
      <c r="H14" s="382"/>
    </row>
    <row r="15" spans="1:8" ht="30" customHeight="1">
      <c r="A15" s="382">
        <v>12</v>
      </c>
      <c r="B15" s="382" t="s">
        <v>913</v>
      </c>
      <c r="C15" s="382"/>
      <c r="D15" s="382"/>
      <c r="E15" s="382"/>
      <c r="F15" s="382"/>
      <c r="G15" s="382"/>
      <c r="H15" s="382"/>
    </row>
    <row r="16" spans="1:8" ht="30" customHeight="1">
      <c r="A16" s="81"/>
      <c r="B16" s="382"/>
      <c r="C16" s="382"/>
      <c r="D16" s="382"/>
      <c r="E16" s="382"/>
      <c r="F16" s="382"/>
      <c r="G16" s="382"/>
      <c r="H16" s="382"/>
    </row>
    <row r="17" spans="1:8" ht="30" customHeight="1">
      <c r="A17" s="81"/>
      <c r="B17" s="390" t="s">
        <v>107</v>
      </c>
      <c r="C17" s="382">
        <f>SUM(C4:C16)</f>
        <v>3</v>
      </c>
      <c r="D17" s="382">
        <f>SUM(D4:D16)</f>
        <v>4</v>
      </c>
      <c r="E17" s="382">
        <f>SUM(E4:E16)</f>
        <v>5</v>
      </c>
      <c r="F17" s="382">
        <f>SUM(F4:F16)</f>
        <v>6</v>
      </c>
      <c r="G17" s="382">
        <f>SUM(G4:G16)</f>
        <v>7</v>
      </c>
      <c r="H17" s="382"/>
    </row>
    <row r="18" spans="1:8" ht="30" customHeight="1">
      <c r="A18" s="81"/>
      <c r="B18" s="390"/>
      <c r="C18" s="382"/>
      <c r="D18" s="382"/>
      <c r="E18" s="382"/>
      <c r="F18" s="382"/>
      <c r="G18" s="382"/>
      <c r="H18" s="382"/>
    </row>
    <row r="19" spans="1:8" ht="30" customHeight="1">
      <c r="A19" s="81"/>
      <c r="B19" s="390" t="s">
        <v>914</v>
      </c>
      <c r="C19" s="382"/>
      <c r="D19" s="382"/>
      <c r="E19" s="382"/>
      <c r="F19" s="382"/>
      <c r="G19" s="382"/>
      <c r="H19" s="382"/>
    </row>
    <row r="20" spans="1:8" ht="30" customHeight="1">
      <c r="A20" s="81"/>
      <c r="B20" s="390"/>
      <c r="C20" s="382"/>
      <c r="D20" s="382"/>
      <c r="E20" s="382"/>
      <c r="F20" s="382"/>
      <c r="G20" s="382"/>
      <c r="H20" s="382"/>
    </row>
    <row r="21" spans="1:8" ht="30" customHeight="1">
      <c r="A21" s="81"/>
      <c r="B21" s="390" t="s">
        <v>107</v>
      </c>
      <c r="C21" s="382"/>
      <c r="D21" s="382"/>
      <c r="E21" s="382"/>
      <c r="F21" s="382"/>
      <c r="G21" s="382"/>
      <c r="H21" s="382"/>
    </row>
    <row r="22" spans="1:8" ht="30" customHeight="1">
      <c r="A22" s="81"/>
      <c r="B22" s="390"/>
      <c r="C22" s="382"/>
      <c r="D22" s="382"/>
      <c r="E22" s="382"/>
      <c r="F22" s="382"/>
      <c r="G22" s="382"/>
      <c r="H22" s="382"/>
    </row>
    <row r="23" spans="1:8" ht="30" customHeight="1">
      <c r="A23" s="81"/>
      <c r="B23" s="390" t="s">
        <v>143</v>
      </c>
      <c r="C23" s="382"/>
      <c r="D23" s="382"/>
      <c r="E23" s="382"/>
      <c r="F23" s="382"/>
      <c r="G23" s="382"/>
      <c r="H23" s="382"/>
    </row>
    <row r="24" spans="1:8" ht="30" customHeight="1"/>
    <row r="25" spans="1:8" s="391" customFormat="1" ht="30" customHeight="1">
      <c r="A25" s="384" t="s">
        <v>898</v>
      </c>
      <c r="B25" s="627" t="s">
        <v>37</v>
      </c>
      <c r="C25" s="627"/>
      <c r="D25" s="627"/>
      <c r="E25" s="627"/>
      <c r="F25" s="627"/>
      <c r="G25" s="627"/>
      <c r="H25" s="627"/>
    </row>
    <row r="26" spans="1:8" s="388" customFormat="1" ht="30" customHeight="1">
      <c r="A26" s="386" t="s">
        <v>899</v>
      </c>
      <c r="B26" s="386" t="s">
        <v>900</v>
      </c>
      <c r="C26" s="386" t="s">
        <v>5</v>
      </c>
      <c r="D26" s="386" t="s">
        <v>395</v>
      </c>
      <c r="E26" s="386" t="s">
        <v>7</v>
      </c>
      <c r="F26" s="386" t="s">
        <v>8</v>
      </c>
      <c r="G26" s="386" t="s">
        <v>10</v>
      </c>
      <c r="H26" s="386" t="s">
        <v>901</v>
      </c>
    </row>
    <row r="27" spans="1:8" ht="30" customHeight="1">
      <c r="A27" s="81"/>
      <c r="B27" s="382"/>
      <c r="C27" s="382"/>
      <c r="D27" s="382"/>
      <c r="E27" s="382"/>
      <c r="F27" s="382"/>
      <c r="G27" s="382"/>
      <c r="H27" s="382"/>
    </row>
    <row r="28" spans="1:8" ht="30" customHeight="1">
      <c r="A28" s="382">
        <v>1</v>
      </c>
      <c r="B28" s="389" t="s">
        <v>902</v>
      </c>
      <c r="C28" s="382">
        <v>3480</v>
      </c>
      <c r="D28" s="382">
        <v>140166</v>
      </c>
      <c r="E28" s="382">
        <v>798</v>
      </c>
      <c r="F28" s="382">
        <v>25000</v>
      </c>
      <c r="G28" s="382">
        <v>24000</v>
      </c>
      <c r="H28" s="382"/>
    </row>
    <row r="29" spans="1:8" ht="30" customHeight="1">
      <c r="A29" s="382"/>
      <c r="B29" s="382"/>
      <c r="C29" s="382"/>
      <c r="D29" s="382"/>
      <c r="E29" s="382"/>
      <c r="F29" s="382"/>
      <c r="G29" s="382"/>
      <c r="H29" s="382"/>
    </row>
    <row r="30" spans="1:8" ht="30" customHeight="1">
      <c r="A30" s="382">
        <v>2</v>
      </c>
      <c r="B30" s="382" t="s">
        <v>903</v>
      </c>
      <c r="C30" s="382">
        <v>3480</v>
      </c>
      <c r="D30" s="382">
        <v>140166</v>
      </c>
      <c r="E30" s="382">
        <v>798</v>
      </c>
      <c r="F30" s="382">
        <v>25000</v>
      </c>
      <c r="G30" s="382">
        <v>24000</v>
      </c>
      <c r="H30" s="382"/>
    </row>
    <row r="31" spans="1:8" ht="30" customHeight="1">
      <c r="A31" s="382"/>
      <c r="B31" s="382"/>
      <c r="C31" s="382"/>
      <c r="D31" s="382"/>
      <c r="E31" s="382"/>
      <c r="F31" s="382"/>
      <c r="G31" s="382"/>
      <c r="H31" s="382"/>
    </row>
    <row r="32" spans="1:8" ht="30" customHeight="1">
      <c r="A32" s="382">
        <v>3</v>
      </c>
      <c r="B32" s="382" t="s">
        <v>904</v>
      </c>
      <c r="C32" s="382">
        <v>4180</v>
      </c>
      <c r="D32" s="382">
        <v>140866</v>
      </c>
      <c r="E32" s="382">
        <v>798</v>
      </c>
      <c r="F32" s="382">
        <v>25000</v>
      </c>
      <c r="G32" s="382">
        <v>24000</v>
      </c>
      <c r="H32" s="382"/>
    </row>
    <row r="33" spans="1:8" ht="30" customHeight="1">
      <c r="A33" s="382"/>
      <c r="B33" s="382"/>
      <c r="C33" s="382"/>
      <c r="D33" s="382"/>
      <c r="E33" s="382"/>
      <c r="F33" s="382"/>
      <c r="G33" s="382"/>
      <c r="H33" s="382"/>
    </row>
    <row r="34" spans="1:8" ht="30" customHeight="1">
      <c r="A34" s="382">
        <v>4</v>
      </c>
      <c r="B34" s="382" t="s">
        <v>905</v>
      </c>
      <c r="C34" s="382">
        <v>4180</v>
      </c>
      <c r="D34" s="382">
        <v>140866</v>
      </c>
      <c r="E34" s="382">
        <v>798</v>
      </c>
      <c r="F34" s="382">
        <v>25000</v>
      </c>
      <c r="G34" s="382">
        <v>24000</v>
      </c>
      <c r="H34" s="382"/>
    </row>
    <row r="35" spans="1:8" ht="30" customHeight="1">
      <c r="A35" s="382"/>
      <c r="B35" s="382"/>
      <c r="C35" s="382"/>
      <c r="D35" s="382"/>
      <c r="E35" s="382"/>
      <c r="F35" s="382"/>
      <c r="G35" s="382"/>
      <c r="H35" s="382"/>
    </row>
    <row r="36" spans="1:8" ht="30" customHeight="1">
      <c r="A36" s="382">
        <v>5</v>
      </c>
      <c r="B36" s="382" t="s">
        <v>906</v>
      </c>
      <c r="C36" s="382">
        <v>4180</v>
      </c>
      <c r="D36" s="382">
        <v>144972</v>
      </c>
      <c r="E36" s="382">
        <v>798</v>
      </c>
      <c r="F36" s="382">
        <v>25000</v>
      </c>
      <c r="G36" s="382">
        <v>24000</v>
      </c>
      <c r="H36" s="382">
        <v>2100</v>
      </c>
    </row>
    <row r="37" spans="1:8" ht="30" customHeight="1">
      <c r="A37" s="382"/>
      <c r="B37" s="382"/>
      <c r="C37" s="382"/>
      <c r="D37" s="382"/>
      <c r="E37" s="382"/>
      <c r="F37" s="382"/>
      <c r="G37" s="382"/>
      <c r="H37" s="382"/>
    </row>
    <row r="38" spans="1:8" ht="30" customHeight="1">
      <c r="A38" s="382">
        <v>6</v>
      </c>
      <c r="B38" s="382" t="s">
        <v>907</v>
      </c>
      <c r="C38" s="382">
        <v>4180</v>
      </c>
      <c r="D38" s="382">
        <v>147396</v>
      </c>
      <c r="E38" s="382">
        <v>798</v>
      </c>
      <c r="F38" s="382">
        <v>25000</v>
      </c>
      <c r="G38" s="382">
        <v>24000</v>
      </c>
      <c r="H38" s="382"/>
    </row>
    <row r="39" spans="1:8" ht="30" customHeight="1">
      <c r="A39" s="382"/>
      <c r="B39" s="382"/>
      <c r="C39" s="382"/>
      <c r="D39" s="382"/>
      <c r="E39" s="382"/>
      <c r="F39" s="382"/>
      <c r="G39" s="382"/>
      <c r="H39" s="382"/>
    </row>
    <row r="40" spans="1:8" ht="30" customHeight="1">
      <c r="A40" s="382">
        <v>7</v>
      </c>
      <c r="B40" s="382" t="s">
        <v>908</v>
      </c>
      <c r="C40" s="382">
        <v>4180</v>
      </c>
      <c r="D40" s="382">
        <v>147396</v>
      </c>
      <c r="E40" s="382">
        <v>798</v>
      </c>
      <c r="F40" s="382">
        <v>25000</v>
      </c>
      <c r="G40" s="382">
        <v>24000</v>
      </c>
      <c r="H40" s="382"/>
    </row>
    <row r="41" spans="1:8" ht="30" customHeight="1">
      <c r="A41" s="382"/>
      <c r="B41" s="382"/>
      <c r="C41" s="382"/>
      <c r="D41" s="382"/>
      <c r="E41" s="382"/>
      <c r="F41" s="382"/>
      <c r="G41" s="382"/>
      <c r="H41" s="382"/>
    </row>
    <row r="42" spans="1:8" ht="30" customHeight="1">
      <c r="A42" s="382">
        <v>8</v>
      </c>
      <c r="B42" s="382" t="s">
        <v>909</v>
      </c>
      <c r="C42" s="382">
        <v>4180</v>
      </c>
      <c r="D42" s="382">
        <v>147396</v>
      </c>
      <c r="E42" s="382">
        <v>798</v>
      </c>
      <c r="F42" s="382">
        <v>25000</v>
      </c>
      <c r="G42" s="382">
        <v>24000</v>
      </c>
      <c r="H42" s="382"/>
    </row>
    <row r="43" spans="1:8" ht="30" customHeight="1">
      <c r="A43" s="382"/>
      <c r="B43" s="382"/>
      <c r="C43" s="382"/>
      <c r="D43" s="382"/>
      <c r="E43" s="382"/>
      <c r="F43" s="382"/>
      <c r="G43" s="382"/>
      <c r="H43" s="382"/>
    </row>
    <row r="44" spans="1:8" ht="30" customHeight="1">
      <c r="A44" s="382">
        <v>9</v>
      </c>
      <c r="B44" s="382" t="s">
        <v>910</v>
      </c>
      <c r="C44" s="382">
        <v>4180</v>
      </c>
      <c r="D44" s="382">
        <v>147396</v>
      </c>
      <c r="E44" s="382">
        <v>798</v>
      </c>
      <c r="F44" s="382">
        <v>25000</v>
      </c>
      <c r="G44" s="382">
        <v>24000</v>
      </c>
      <c r="H44" s="382"/>
    </row>
    <row r="45" spans="1:8" ht="30" customHeight="1">
      <c r="A45" s="382"/>
      <c r="B45" s="382"/>
      <c r="C45" s="382"/>
      <c r="D45" s="382"/>
      <c r="E45" s="382"/>
      <c r="F45" s="382"/>
      <c r="G45" s="382"/>
      <c r="H45" s="382"/>
    </row>
    <row r="46" spans="1:8" ht="30" customHeight="1">
      <c r="A46" s="382">
        <v>10</v>
      </c>
      <c r="B46" s="382" t="s">
        <v>911</v>
      </c>
      <c r="C46" s="382">
        <v>4180</v>
      </c>
      <c r="D46" s="382">
        <v>147396</v>
      </c>
      <c r="E46" s="382">
        <v>798</v>
      </c>
      <c r="F46" s="382">
        <v>25000</v>
      </c>
      <c r="G46" s="382">
        <v>24000</v>
      </c>
      <c r="H46" s="382"/>
    </row>
    <row r="47" spans="1:8" ht="30" customHeight="1">
      <c r="A47" s="382"/>
      <c r="B47" s="382"/>
      <c r="C47" s="382"/>
      <c r="D47" s="382"/>
      <c r="E47" s="382"/>
      <c r="F47" s="382"/>
      <c r="G47" s="382"/>
      <c r="H47" s="382"/>
    </row>
    <row r="48" spans="1:8" ht="30" customHeight="1">
      <c r="A48" s="382">
        <v>11</v>
      </c>
      <c r="B48" s="382" t="s">
        <v>912</v>
      </c>
      <c r="C48" s="382">
        <v>4180</v>
      </c>
      <c r="D48" s="382">
        <v>149214</v>
      </c>
      <c r="E48" s="382"/>
      <c r="F48" s="382"/>
      <c r="G48" s="382">
        <v>24000</v>
      </c>
      <c r="H48" s="382">
        <v>2100</v>
      </c>
    </row>
    <row r="49" spans="1:8" ht="30" customHeight="1">
      <c r="A49" s="382"/>
      <c r="B49" s="382"/>
      <c r="C49" s="382"/>
      <c r="D49" s="382"/>
      <c r="E49" s="382"/>
      <c r="F49" s="382"/>
      <c r="G49" s="382"/>
      <c r="H49" s="382"/>
    </row>
    <row r="50" spans="1:8" ht="30" customHeight="1">
      <c r="A50" s="382">
        <v>12</v>
      </c>
      <c r="B50" s="382" t="s">
        <v>913</v>
      </c>
      <c r="C50" s="382">
        <v>4180</v>
      </c>
      <c r="D50" s="382">
        <v>149214</v>
      </c>
      <c r="E50" s="382"/>
      <c r="F50" s="382"/>
      <c r="G50" s="382">
        <v>24000</v>
      </c>
      <c r="H50" s="382"/>
    </row>
    <row r="51" spans="1:8" ht="30" customHeight="1">
      <c r="A51" s="81"/>
      <c r="B51" s="382"/>
      <c r="C51" s="382"/>
      <c r="D51" s="382"/>
      <c r="E51" s="382"/>
      <c r="F51" s="382"/>
      <c r="G51" s="382"/>
      <c r="H51" s="382"/>
    </row>
    <row r="52" spans="1:8" ht="30" customHeight="1">
      <c r="A52" s="81"/>
      <c r="B52" s="390" t="s">
        <v>107</v>
      </c>
      <c r="C52" s="382">
        <f>SUM(C28:C51)</f>
        <v>48760</v>
      </c>
      <c r="D52" s="382">
        <f>SUM(D28:D51)</f>
        <v>1742444</v>
      </c>
      <c r="E52" s="382">
        <f>SUM(E28:E51)</f>
        <v>7980</v>
      </c>
      <c r="F52" s="382">
        <f>SUM(F28:F51)</f>
        <v>250000</v>
      </c>
      <c r="G52" s="382">
        <f>SUM(G28:G51)</f>
        <v>288000</v>
      </c>
      <c r="H52" s="382"/>
    </row>
    <row r="53" spans="1:8" ht="30" customHeight="1">
      <c r="A53" s="81"/>
      <c r="B53" s="390"/>
      <c r="C53" s="382"/>
      <c r="D53" s="382"/>
      <c r="E53" s="382"/>
      <c r="F53" s="382"/>
      <c r="G53" s="382"/>
      <c r="H53" s="382"/>
    </row>
    <row r="54" spans="1:8" ht="30" customHeight="1">
      <c r="A54" s="81"/>
      <c r="B54" s="390" t="s">
        <v>914</v>
      </c>
      <c r="C54" s="382"/>
      <c r="D54" s="382"/>
      <c r="E54" s="382"/>
      <c r="F54" s="382"/>
      <c r="G54" s="382"/>
      <c r="H54" s="382"/>
    </row>
    <row r="55" spans="1:8" ht="30" customHeight="1">
      <c r="A55" s="81"/>
      <c r="B55" s="390"/>
      <c r="C55" s="382"/>
      <c r="D55" s="382"/>
      <c r="E55" s="382"/>
      <c r="F55" s="382"/>
      <c r="G55" s="382"/>
      <c r="H55" s="382"/>
    </row>
    <row r="56" spans="1:8" ht="30" customHeight="1">
      <c r="A56" s="81"/>
      <c r="B56" s="390" t="s">
        <v>107</v>
      </c>
      <c r="C56" s="382"/>
      <c r="D56" s="382"/>
      <c r="E56" s="382"/>
      <c r="F56" s="382"/>
      <c r="G56" s="382"/>
      <c r="H56" s="382"/>
    </row>
    <row r="57" spans="1:8" ht="30" customHeight="1">
      <c r="A57" s="392"/>
      <c r="B57" s="393"/>
      <c r="C57" s="89"/>
      <c r="D57" s="89"/>
      <c r="E57" s="89"/>
      <c r="F57" s="89"/>
      <c r="G57" s="89"/>
      <c r="H57" s="89"/>
    </row>
    <row r="58" spans="1:8" ht="30" customHeight="1">
      <c r="A58" s="81"/>
      <c r="B58" s="390" t="s">
        <v>143</v>
      </c>
      <c r="C58" s="382"/>
      <c r="D58" s="382"/>
      <c r="E58" s="382"/>
      <c r="F58" s="382"/>
      <c r="G58" s="382"/>
      <c r="H58" s="382"/>
    </row>
    <row r="59" spans="1:8" ht="30" customHeight="1">
      <c r="A59" s="394"/>
      <c r="B59" s="395"/>
      <c r="C59" s="383"/>
      <c r="D59" s="383"/>
      <c r="E59" s="383"/>
      <c r="F59" s="383"/>
      <c r="G59" s="383"/>
      <c r="H59" s="383"/>
    </row>
    <row r="60" spans="1:8" s="391" customFormat="1" ht="30" customHeight="1">
      <c r="A60" s="384" t="s">
        <v>898</v>
      </c>
      <c r="B60" s="625" t="s">
        <v>109</v>
      </c>
      <c r="C60" s="625"/>
      <c r="D60" s="625"/>
      <c r="E60" s="625"/>
      <c r="F60" s="625"/>
      <c r="G60" s="625"/>
      <c r="H60" s="625"/>
    </row>
    <row r="61" spans="1:8" s="388" customFormat="1" ht="30" customHeight="1">
      <c r="A61" s="386" t="s">
        <v>899</v>
      </c>
      <c r="B61" s="386" t="s">
        <v>900</v>
      </c>
      <c r="C61" s="386" t="s">
        <v>5</v>
      </c>
      <c r="D61" s="386" t="s">
        <v>395</v>
      </c>
      <c r="E61" s="386" t="s">
        <v>7</v>
      </c>
      <c r="F61" s="386" t="s">
        <v>8</v>
      </c>
      <c r="G61" s="386" t="s">
        <v>10</v>
      </c>
      <c r="H61" s="386" t="s">
        <v>901</v>
      </c>
    </row>
    <row r="62" spans="1:8" ht="30" customHeight="1">
      <c r="A62" s="81"/>
      <c r="B62" s="382"/>
      <c r="C62" s="382"/>
      <c r="D62" s="382"/>
      <c r="E62" s="382"/>
      <c r="F62" s="382"/>
      <c r="G62" s="382"/>
      <c r="H62" s="382"/>
    </row>
    <row r="63" spans="1:8" ht="30" customHeight="1">
      <c r="A63" s="382">
        <v>1</v>
      </c>
      <c r="B63" s="389" t="s">
        <v>902</v>
      </c>
      <c r="C63" s="382">
        <v>1920</v>
      </c>
      <c r="D63" s="382">
        <v>64458</v>
      </c>
      <c r="E63" s="382">
        <v>0</v>
      </c>
      <c r="F63" s="382">
        <v>4000</v>
      </c>
      <c r="G63" s="382">
        <v>0</v>
      </c>
      <c r="H63" s="382"/>
    </row>
    <row r="64" spans="1:8" ht="30" customHeight="1">
      <c r="A64" s="382"/>
      <c r="B64" s="382"/>
      <c r="C64" s="382"/>
      <c r="D64" s="382"/>
      <c r="E64" s="382"/>
      <c r="F64" s="382"/>
      <c r="G64" s="382"/>
      <c r="H64" s="382"/>
    </row>
    <row r="65" spans="1:8" ht="30" customHeight="1">
      <c r="A65" s="382">
        <v>2</v>
      </c>
      <c r="B65" s="382" t="s">
        <v>903</v>
      </c>
      <c r="C65" s="382">
        <v>1920</v>
      </c>
      <c r="D65" s="382">
        <v>64458</v>
      </c>
      <c r="E65" s="382">
        <v>0</v>
      </c>
      <c r="F65" s="382">
        <v>4000</v>
      </c>
      <c r="G65" s="382">
        <v>0</v>
      </c>
      <c r="H65" s="382"/>
    </row>
    <row r="66" spans="1:8" ht="30" customHeight="1">
      <c r="A66" s="382"/>
      <c r="B66" s="382"/>
      <c r="C66" s="382"/>
      <c r="D66" s="382"/>
      <c r="E66" s="382"/>
      <c r="F66" s="382"/>
      <c r="G66" s="382"/>
      <c r="H66" s="382"/>
    </row>
    <row r="67" spans="1:8" ht="30" customHeight="1">
      <c r="A67" s="382">
        <v>3</v>
      </c>
      <c r="B67" s="382" t="s">
        <v>904</v>
      </c>
      <c r="C67" s="382">
        <v>2310</v>
      </c>
      <c r="D67" s="382">
        <v>64848</v>
      </c>
      <c r="E67" s="382">
        <v>0</v>
      </c>
      <c r="F67" s="382">
        <v>4000</v>
      </c>
      <c r="G67" s="382">
        <v>0</v>
      </c>
      <c r="H67" s="382"/>
    </row>
    <row r="68" spans="1:8" ht="30" customHeight="1">
      <c r="A68" s="382"/>
      <c r="B68" s="382"/>
      <c r="C68" s="382"/>
      <c r="D68" s="382"/>
      <c r="E68" s="382"/>
      <c r="F68" s="382"/>
      <c r="G68" s="382"/>
      <c r="H68" s="382"/>
    </row>
    <row r="69" spans="1:8" ht="30" customHeight="1">
      <c r="A69" s="382">
        <v>4</v>
      </c>
      <c r="B69" s="382" t="s">
        <v>905</v>
      </c>
      <c r="C69" s="382">
        <v>2310</v>
      </c>
      <c r="D69" s="382">
        <v>64848</v>
      </c>
      <c r="E69" s="382">
        <v>0</v>
      </c>
      <c r="F69" s="382">
        <v>4000</v>
      </c>
      <c r="G69" s="382">
        <v>0</v>
      </c>
      <c r="H69" s="382"/>
    </row>
    <row r="70" spans="1:8" ht="30" customHeight="1">
      <c r="A70" s="382"/>
      <c r="B70" s="382"/>
      <c r="C70" s="382"/>
      <c r="D70" s="382"/>
      <c r="E70" s="382"/>
      <c r="F70" s="382"/>
      <c r="G70" s="382"/>
      <c r="H70" s="382"/>
    </row>
    <row r="71" spans="1:8" ht="30" customHeight="1">
      <c r="A71" s="382">
        <v>5</v>
      </c>
      <c r="B71" s="382" t="s">
        <v>906</v>
      </c>
      <c r="C71" s="382">
        <v>2310</v>
      </c>
      <c r="D71" s="382">
        <v>66728</v>
      </c>
      <c r="E71" s="382">
        <v>0</v>
      </c>
      <c r="F71" s="382">
        <v>4000</v>
      </c>
      <c r="G71" s="382">
        <v>0</v>
      </c>
      <c r="H71" s="382">
        <v>2100</v>
      </c>
    </row>
    <row r="72" spans="1:8" ht="30" customHeight="1">
      <c r="A72" s="382"/>
      <c r="B72" s="382"/>
      <c r="C72" s="382"/>
      <c r="D72" s="382"/>
      <c r="E72" s="382"/>
      <c r="F72" s="382"/>
      <c r="G72" s="382"/>
      <c r="H72" s="382"/>
    </row>
    <row r="73" spans="1:8" ht="30" customHeight="1">
      <c r="A73" s="382">
        <v>6</v>
      </c>
      <c r="B73" s="382" t="s">
        <v>907</v>
      </c>
      <c r="C73" s="382">
        <v>2310</v>
      </c>
      <c r="D73" s="382">
        <v>67835</v>
      </c>
      <c r="E73" s="382">
        <v>0</v>
      </c>
      <c r="F73" s="382">
        <v>4000</v>
      </c>
      <c r="G73" s="382">
        <v>0</v>
      </c>
      <c r="H73" s="382"/>
    </row>
    <row r="74" spans="1:8" ht="30" customHeight="1">
      <c r="A74" s="382"/>
      <c r="B74" s="382"/>
      <c r="C74" s="382"/>
      <c r="D74" s="382"/>
      <c r="E74" s="382"/>
      <c r="F74" s="382"/>
      <c r="G74" s="382"/>
      <c r="H74" s="382"/>
    </row>
    <row r="75" spans="1:8" ht="30" customHeight="1">
      <c r="A75" s="382">
        <v>7</v>
      </c>
      <c r="B75" s="382" t="s">
        <v>908</v>
      </c>
      <c r="C75" s="382">
        <v>2310</v>
      </c>
      <c r="D75" s="382">
        <v>67835</v>
      </c>
      <c r="E75" s="382">
        <v>0</v>
      </c>
      <c r="F75" s="382">
        <v>4000</v>
      </c>
      <c r="G75" s="382">
        <v>0</v>
      </c>
      <c r="H75" s="382"/>
    </row>
    <row r="76" spans="1:8" ht="30" customHeight="1">
      <c r="A76" s="382"/>
      <c r="B76" s="382"/>
      <c r="C76" s="382"/>
      <c r="D76" s="382"/>
      <c r="E76" s="382"/>
      <c r="F76" s="382"/>
      <c r="G76" s="382"/>
      <c r="H76" s="382"/>
    </row>
    <row r="77" spans="1:8" ht="30" customHeight="1">
      <c r="A77" s="382">
        <v>8</v>
      </c>
      <c r="B77" s="382" t="s">
        <v>909</v>
      </c>
      <c r="C77" s="382">
        <v>2310</v>
      </c>
      <c r="D77" s="382">
        <v>67835</v>
      </c>
      <c r="E77" s="382">
        <v>0</v>
      </c>
      <c r="F77" s="382">
        <v>4000</v>
      </c>
      <c r="G77" s="382">
        <v>0</v>
      </c>
      <c r="H77" s="382"/>
    </row>
    <row r="78" spans="1:8" ht="30" customHeight="1">
      <c r="A78" s="382"/>
      <c r="B78" s="382"/>
      <c r="C78" s="382"/>
      <c r="D78" s="382"/>
      <c r="E78" s="382"/>
      <c r="F78" s="382"/>
      <c r="G78" s="382"/>
      <c r="H78" s="382"/>
    </row>
    <row r="79" spans="1:8" ht="30" customHeight="1">
      <c r="A79" s="382">
        <v>9</v>
      </c>
      <c r="B79" s="382" t="s">
        <v>910</v>
      </c>
      <c r="C79" s="382">
        <v>2310</v>
      </c>
      <c r="D79" s="382">
        <v>67835</v>
      </c>
      <c r="E79" s="382">
        <v>0</v>
      </c>
      <c r="F79" s="382">
        <v>4000</v>
      </c>
      <c r="G79" s="382">
        <v>0</v>
      </c>
      <c r="H79" s="382"/>
    </row>
    <row r="80" spans="1:8" ht="30" customHeight="1">
      <c r="A80" s="382"/>
      <c r="B80" s="382"/>
      <c r="C80" s="382"/>
      <c r="D80" s="382"/>
      <c r="E80" s="382"/>
      <c r="F80" s="382"/>
      <c r="G80" s="382"/>
      <c r="H80" s="382"/>
    </row>
    <row r="81" spans="1:8" ht="30" customHeight="1">
      <c r="A81" s="382">
        <v>10</v>
      </c>
      <c r="B81" s="382" t="s">
        <v>911</v>
      </c>
      <c r="C81" s="382">
        <v>2310</v>
      </c>
      <c r="D81" s="382">
        <v>67835</v>
      </c>
      <c r="E81" s="382">
        <v>0</v>
      </c>
      <c r="F81" s="382">
        <v>4000</v>
      </c>
      <c r="G81" s="382">
        <v>0</v>
      </c>
      <c r="H81" s="382"/>
    </row>
    <row r="82" spans="1:8" ht="30" customHeight="1">
      <c r="A82" s="382"/>
      <c r="B82" s="382"/>
      <c r="C82" s="382"/>
      <c r="D82" s="382"/>
      <c r="E82" s="382"/>
      <c r="F82" s="382"/>
      <c r="G82" s="382"/>
      <c r="H82" s="382"/>
    </row>
    <row r="83" spans="1:8" ht="30" customHeight="1">
      <c r="A83" s="382">
        <v>11</v>
      </c>
      <c r="B83" s="382" t="s">
        <v>912</v>
      </c>
      <c r="C83" s="382">
        <v>2310</v>
      </c>
      <c r="D83" s="382">
        <v>68665</v>
      </c>
      <c r="E83" s="382">
        <v>0</v>
      </c>
      <c r="F83" s="382"/>
      <c r="G83" s="382">
        <v>0</v>
      </c>
      <c r="H83" s="382">
        <v>2100</v>
      </c>
    </row>
    <row r="84" spans="1:8" ht="30" customHeight="1">
      <c r="A84" s="382"/>
      <c r="B84" s="382"/>
      <c r="C84" s="382"/>
      <c r="D84" s="382"/>
      <c r="E84" s="382"/>
      <c r="F84" s="382"/>
      <c r="G84" s="382"/>
      <c r="H84" s="382"/>
    </row>
    <row r="85" spans="1:8" ht="30" customHeight="1">
      <c r="A85" s="382">
        <v>12</v>
      </c>
      <c r="B85" s="382" t="s">
        <v>913</v>
      </c>
      <c r="C85" s="382">
        <v>2310</v>
      </c>
      <c r="D85" s="382">
        <v>68665</v>
      </c>
      <c r="E85" s="382">
        <v>0</v>
      </c>
      <c r="F85" s="382"/>
      <c r="G85" s="382">
        <v>0</v>
      </c>
      <c r="H85" s="382"/>
    </row>
    <row r="86" spans="1:8" ht="30" customHeight="1">
      <c r="A86" s="81"/>
      <c r="B86" s="382"/>
      <c r="C86" s="382"/>
      <c r="D86" s="382"/>
      <c r="E86" s="382"/>
      <c r="F86" s="382"/>
      <c r="G86" s="382"/>
      <c r="H86" s="382"/>
    </row>
    <row r="87" spans="1:8" ht="30" customHeight="1">
      <c r="A87" s="81"/>
      <c r="B87" s="390" t="s">
        <v>107</v>
      </c>
      <c r="C87" s="382">
        <f>SUM(C63:C86)</f>
        <v>26940</v>
      </c>
      <c r="D87" s="382">
        <f>SUM(D63:D86)</f>
        <v>801845</v>
      </c>
      <c r="E87" s="382">
        <f>SUM(E63:E86)</f>
        <v>0</v>
      </c>
      <c r="F87" s="382">
        <f>SUM(F63:F86)</f>
        <v>40000</v>
      </c>
      <c r="G87" s="382">
        <f>SUM(G63:G86)</f>
        <v>0</v>
      </c>
      <c r="H87" s="382"/>
    </row>
    <row r="88" spans="1:8" ht="30" customHeight="1">
      <c r="A88" s="81"/>
      <c r="B88" s="390"/>
      <c r="C88" s="382"/>
      <c r="D88" s="382"/>
      <c r="E88" s="382"/>
      <c r="F88" s="382"/>
      <c r="G88" s="382"/>
      <c r="H88" s="382"/>
    </row>
    <row r="89" spans="1:8" ht="30" customHeight="1">
      <c r="A89" s="81"/>
      <c r="B89" s="390" t="s">
        <v>914</v>
      </c>
      <c r="C89" s="382"/>
      <c r="D89" s="382"/>
      <c r="E89" s="382"/>
      <c r="F89" s="382"/>
      <c r="G89" s="382"/>
      <c r="H89" s="382"/>
    </row>
    <row r="90" spans="1:8" ht="30" customHeight="1">
      <c r="A90" s="81"/>
      <c r="B90" s="390"/>
      <c r="C90" s="382"/>
      <c r="D90" s="382"/>
      <c r="E90" s="382"/>
      <c r="F90" s="382"/>
      <c r="G90" s="382"/>
      <c r="H90" s="382"/>
    </row>
    <row r="91" spans="1:8" ht="30" customHeight="1">
      <c r="A91" s="81"/>
      <c r="B91" s="390" t="s">
        <v>107</v>
      </c>
      <c r="C91" s="382"/>
      <c r="D91" s="382"/>
      <c r="E91" s="382"/>
      <c r="F91" s="382"/>
      <c r="G91" s="382"/>
      <c r="H91" s="382"/>
    </row>
    <row r="92" spans="1:8" ht="30" customHeight="1">
      <c r="A92" s="81"/>
      <c r="B92" s="390"/>
      <c r="C92" s="382"/>
      <c r="D92" s="382"/>
      <c r="E92" s="382"/>
      <c r="F92" s="382"/>
      <c r="G92" s="382"/>
      <c r="H92" s="382"/>
    </row>
    <row r="93" spans="1:8" ht="30" customHeight="1">
      <c r="A93" s="81"/>
      <c r="B93" s="390" t="s">
        <v>143</v>
      </c>
      <c r="C93" s="382"/>
      <c r="D93" s="382"/>
      <c r="E93" s="382"/>
      <c r="F93" s="382"/>
      <c r="G93" s="382"/>
      <c r="H93" s="382"/>
    </row>
    <row r="94" spans="1:8" s="391" customFormat="1" ht="30" customHeight="1">
      <c r="A94" s="384" t="s">
        <v>898</v>
      </c>
      <c r="B94" s="627" t="s">
        <v>354</v>
      </c>
      <c r="C94" s="627"/>
      <c r="D94" s="627"/>
      <c r="E94" s="627"/>
      <c r="F94" s="627"/>
      <c r="G94" s="627"/>
      <c r="H94" s="627"/>
    </row>
    <row r="95" spans="1:8" s="388" customFormat="1" ht="30" customHeight="1">
      <c r="A95" s="386" t="s">
        <v>899</v>
      </c>
      <c r="B95" s="386" t="s">
        <v>900</v>
      </c>
      <c r="C95" s="386" t="s">
        <v>5</v>
      </c>
      <c r="D95" s="386" t="s">
        <v>395</v>
      </c>
      <c r="E95" s="386" t="s">
        <v>7</v>
      </c>
      <c r="F95" s="386" t="s">
        <v>8</v>
      </c>
      <c r="G95" s="386" t="s">
        <v>10</v>
      </c>
      <c r="H95" s="386" t="s">
        <v>901</v>
      </c>
    </row>
    <row r="96" spans="1:8" ht="30" customHeight="1">
      <c r="A96" s="81"/>
      <c r="B96" s="382"/>
      <c r="C96" s="382"/>
      <c r="D96" s="382"/>
      <c r="E96" s="382"/>
      <c r="F96" s="382"/>
      <c r="G96" s="382"/>
      <c r="H96" s="382"/>
    </row>
    <row r="97" spans="1:8" ht="30" customHeight="1">
      <c r="A97" s="382">
        <v>1</v>
      </c>
      <c r="B97" s="389" t="s">
        <v>902</v>
      </c>
      <c r="C97" s="382">
        <v>3480</v>
      </c>
      <c r="D97" s="382">
        <v>122000</v>
      </c>
      <c r="E97" s="382">
        <v>0</v>
      </c>
      <c r="F97" s="382">
        <v>23000</v>
      </c>
      <c r="G97" s="382">
        <v>5500</v>
      </c>
      <c r="H97" s="382"/>
    </row>
    <row r="98" spans="1:8" ht="30" customHeight="1">
      <c r="A98" s="382"/>
      <c r="B98" s="382"/>
      <c r="C98" s="382"/>
      <c r="D98" s="382"/>
      <c r="E98" s="382"/>
      <c r="F98" s="382"/>
      <c r="G98" s="382"/>
      <c r="H98" s="382"/>
    </row>
    <row r="99" spans="1:8" ht="30" customHeight="1">
      <c r="A99" s="382">
        <v>2</v>
      </c>
      <c r="B99" s="382" t="s">
        <v>903</v>
      </c>
      <c r="C99" s="382">
        <v>3480</v>
      </c>
      <c r="D99" s="382">
        <v>122000</v>
      </c>
      <c r="E99" s="382">
        <v>0</v>
      </c>
      <c r="F99" s="382">
        <v>23000</v>
      </c>
      <c r="G99" s="382">
        <v>5500</v>
      </c>
      <c r="H99" s="382"/>
    </row>
    <row r="100" spans="1:8" ht="30" customHeight="1">
      <c r="A100" s="382"/>
      <c r="B100" s="382"/>
      <c r="C100" s="382"/>
      <c r="D100" s="382"/>
      <c r="E100" s="382"/>
      <c r="F100" s="382"/>
      <c r="G100" s="382"/>
      <c r="H100" s="382"/>
    </row>
    <row r="101" spans="1:8" ht="30" customHeight="1">
      <c r="A101" s="382">
        <v>3</v>
      </c>
      <c r="B101" s="382" t="s">
        <v>904</v>
      </c>
      <c r="C101" s="382">
        <v>4180</v>
      </c>
      <c r="D101" s="382">
        <v>122700</v>
      </c>
      <c r="E101" s="382">
        <v>0</v>
      </c>
      <c r="F101" s="382">
        <v>23000</v>
      </c>
      <c r="G101" s="382">
        <v>5500</v>
      </c>
      <c r="H101" s="382"/>
    </row>
    <row r="102" spans="1:8" ht="30" customHeight="1">
      <c r="A102" s="382"/>
      <c r="B102" s="382"/>
      <c r="C102" s="382"/>
      <c r="D102" s="382"/>
      <c r="E102" s="382"/>
      <c r="F102" s="382"/>
      <c r="G102" s="382"/>
      <c r="H102" s="382"/>
    </row>
    <row r="103" spans="1:8" ht="30" customHeight="1">
      <c r="A103" s="382">
        <v>4</v>
      </c>
      <c r="B103" s="382" t="s">
        <v>905</v>
      </c>
      <c r="C103" s="382">
        <v>4180</v>
      </c>
      <c r="D103" s="382">
        <v>122700</v>
      </c>
      <c r="E103" s="382">
        <v>0</v>
      </c>
      <c r="F103" s="382">
        <v>23000</v>
      </c>
      <c r="G103" s="382">
        <v>5500</v>
      </c>
      <c r="H103" s="382"/>
    </row>
    <row r="104" spans="1:8" ht="30" customHeight="1">
      <c r="A104" s="382"/>
      <c r="B104" s="382"/>
      <c r="C104" s="382"/>
      <c r="D104" s="382"/>
      <c r="E104" s="382"/>
      <c r="F104" s="382"/>
      <c r="G104" s="382"/>
      <c r="H104" s="382"/>
    </row>
    <row r="105" spans="1:8" ht="30" customHeight="1">
      <c r="A105" s="382">
        <v>5</v>
      </c>
      <c r="B105" s="382" t="s">
        <v>906</v>
      </c>
      <c r="C105" s="382">
        <v>4180</v>
      </c>
      <c r="D105" s="382">
        <v>126250</v>
      </c>
      <c r="E105" s="382">
        <v>0</v>
      </c>
      <c r="F105" s="382">
        <v>23000</v>
      </c>
      <c r="G105" s="382">
        <v>5500</v>
      </c>
      <c r="H105" s="382">
        <v>2100</v>
      </c>
    </row>
    <row r="106" spans="1:8" ht="30" customHeight="1">
      <c r="A106" s="382"/>
      <c r="B106" s="382"/>
      <c r="C106" s="382"/>
      <c r="D106" s="382"/>
      <c r="E106" s="382"/>
      <c r="F106" s="382"/>
      <c r="G106" s="382"/>
      <c r="H106" s="382"/>
    </row>
    <row r="107" spans="1:8" ht="30" customHeight="1">
      <c r="A107" s="382">
        <v>6</v>
      </c>
      <c r="B107" s="382" t="s">
        <v>907</v>
      </c>
      <c r="C107" s="382">
        <v>4180</v>
      </c>
      <c r="D107" s="382">
        <v>128340</v>
      </c>
      <c r="E107" s="382">
        <v>0</v>
      </c>
      <c r="F107" s="382">
        <v>17000</v>
      </c>
      <c r="G107" s="382">
        <v>5500</v>
      </c>
      <c r="H107" s="382"/>
    </row>
    <row r="108" spans="1:8" ht="30" customHeight="1">
      <c r="A108" s="382"/>
      <c r="B108" s="382"/>
      <c r="C108" s="382"/>
      <c r="D108" s="382"/>
      <c r="E108" s="382"/>
      <c r="F108" s="382"/>
      <c r="G108" s="382"/>
      <c r="H108" s="382"/>
    </row>
    <row r="109" spans="1:8" ht="30" customHeight="1">
      <c r="A109" s="382">
        <v>7</v>
      </c>
      <c r="B109" s="382" t="s">
        <v>908</v>
      </c>
      <c r="C109" s="382">
        <v>4180</v>
      </c>
      <c r="D109" s="382">
        <v>128340</v>
      </c>
      <c r="E109" s="382">
        <v>0</v>
      </c>
      <c r="F109" s="382">
        <v>17000</v>
      </c>
      <c r="G109" s="382">
        <v>5500</v>
      </c>
      <c r="H109" s="382"/>
    </row>
    <row r="110" spans="1:8" ht="30" customHeight="1">
      <c r="A110" s="382"/>
      <c r="B110" s="382"/>
      <c r="C110" s="382"/>
      <c r="D110" s="382"/>
      <c r="E110" s="382"/>
      <c r="F110" s="382"/>
      <c r="G110" s="382"/>
      <c r="H110" s="382"/>
    </row>
    <row r="111" spans="1:8" ht="30" customHeight="1">
      <c r="A111" s="382">
        <v>8</v>
      </c>
      <c r="B111" s="382" t="s">
        <v>909</v>
      </c>
      <c r="C111" s="382">
        <v>4180</v>
      </c>
      <c r="D111" s="382">
        <v>128340</v>
      </c>
      <c r="E111" s="382">
        <v>0</v>
      </c>
      <c r="F111" s="382">
        <v>17000</v>
      </c>
      <c r="G111" s="382">
        <v>5500</v>
      </c>
      <c r="H111" s="382"/>
    </row>
    <row r="112" spans="1:8" ht="30" customHeight="1">
      <c r="A112" s="382"/>
      <c r="B112" s="382"/>
      <c r="C112" s="382"/>
      <c r="D112" s="382"/>
      <c r="E112" s="382"/>
      <c r="F112" s="382"/>
      <c r="G112" s="382"/>
      <c r="H112" s="382"/>
    </row>
    <row r="113" spans="1:8" ht="30" customHeight="1">
      <c r="A113" s="382">
        <v>9</v>
      </c>
      <c r="B113" s="382" t="s">
        <v>910</v>
      </c>
      <c r="C113" s="382">
        <v>4180</v>
      </c>
      <c r="D113" s="382">
        <v>128340</v>
      </c>
      <c r="E113" s="382">
        <v>0</v>
      </c>
      <c r="F113" s="382">
        <v>17000</v>
      </c>
      <c r="G113" s="382">
        <v>5500</v>
      </c>
      <c r="H113" s="382"/>
    </row>
    <row r="114" spans="1:8" ht="30" customHeight="1">
      <c r="A114" s="382"/>
      <c r="B114" s="382"/>
      <c r="C114" s="382"/>
      <c r="D114" s="382"/>
      <c r="E114" s="382"/>
      <c r="F114" s="382"/>
      <c r="G114" s="382"/>
      <c r="H114" s="382"/>
    </row>
    <row r="115" spans="1:8" ht="30" customHeight="1">
      <c r="A115" s="382">
        <v>10</v>
      </c>
      <c r="B115" s="382" t="s">
        <v>911</v>
      </c>
      <c r="C115" s="382">
        <v>4180</v>
      </c>
      <c r="D115" s="382">
        <v>128340</v>
      </c>
      <c r="E115" s="382">
        <v>0</v>
      </c>
      <c r="F115" s="382">
        <v>17000</v>
      </c>
      <c r="G115" s="382">
        <v>5500</v>
      </c>
      <c r="H115" s="382"/>
    </row>
    <row r="116" spans="1:8" ht="30" customHeight="1">
      <c r="A116" s="382"/>
      <c r="B116" s="382"/>
      <c r="C116" s="382"/>
      <c r="D116" s="382"/>
      <c r="E116" s="382"/>
      <c r="F116" s="382"/>
      <c r="G116" s="382"/>
      <c r="H116" s="382"/>
    </row>
    <row r="117" spans="1:8" ht="30" customHeight="1">
      <c r="A117" s="382">
        <v>11</v>
      </c>
      <c r="B117" s="382" t="s">
        <v>912</v>
      </c>
      <c r="C117" s="382">
        <v>4180</v>
      </c>
      <c r="D117" s="382">
        <v>129908</v>
      </c>
      <c r="E117" s="382">
        <v>0</v>
      </c>
      <c r="F117" s="382"/>
      <c r="G117" s="382">
        <v>5500</v>
      </c>
      <c r="H117" s="382">
        <v>2100</v>
      </c>
    </row>
    <row r="118" spans="1:8" ht="30" customHeight="1">
      <c r="A118" s="382"/>
      <c r="B118" s="382"/>
      <c r="C118" s="382"/>
      <c r="D118" s="382"/>
      <c r="E118" s="382"/>
      <c r="F118" s="382"/>
      <c r="G118" s="382"/>
      <c r="H118" s="382"/>
    </row>
    <row r="119" spans="1:8" ht="30" customHeight="1">
      <c r="A119" s="382">
        <v>12</v>
      </c>
      <c r="B119" s="382" t="s">
        <v>913</v>
      </c>
      <c r="C119" s="382">
        <v>4180</v>
      </c>
      <c r="D119" s="382">
        <v>129908</v>
      </c>
      <c r="E119" s="382">
        <v>0</v>
      </c>
      <c r="F119" s="382"/>
      <c r="G119" s="382">
        <v>5500</v>
      </c>
      <c r="H119" s="382"/>
    </row>
    <row r="120" spans="1:8" ht="30" customHeight="1">
      <c r="A120" s="81"/>
      <c r="B120" s="382"/>
      <c r="C120" s="382"/>
      <c r="D120" s="382"/>
      <c r="E120" s="382"/>
      <c r="F120" s="382"/>
      <c r="G120" s="382"/>
      <c r="H120" s="382"/>
    </row>
    <row r="121" spans="1:8" ht="30" customHeight="1">
      <c r="A121" s="81"/>
      <c r="B121" s="390" t="s">
        <v>107</v>
      </c>
      <c r="C121" s="382">
        <f t="shared" ref="C121:H121" si="0">SUM(C97:C120)</f>
        <v>48760</v>
      </c>
      <c r="D121" s="382">
        <f t="shared" si="0"/>
        <v>1517166</v>
      </c>
      <c r="E121" s="382">
        <f t="shared" si="0"/>
        <v>0</v>
      </c>
      <c r="F121" s="382">
        <f t="shared" si="0"/>
        <v>200000</v>
      </c>
      <c r="G121" s="382">
        <f t="shared" si="0"/>
        <v>66000</v>
      </c>
      <c r="H121" s="382">
        <f t="shared" si="0"/>
        <v>4200</v>
      </c>
    </row>
    <row r="122" spans="1:8" ht="30" customHeight="1">
      <c r="A122" s="81"/>
      <c r="B122" s="390"/>
      <c r="C122" s="382"/>
      <c r="D122" s="382"/>
      <c r="E122" s="382"/>
      <c r="F122" s="382"/>
      <c r="G122" s="382"/>
      <c r="H122" s="382"/>
    </row>
    <row r="123" spans="1:8" ht="30" customHeight="1">
      <c r="A123" s="81"/>
      <c r="B123" s="390" t="s">
        <v>914</v>
      </c>
      <c r="C123" s="382"/>
      <c r="D123" s="382"/>
      <c r="E123" s="382"/>
      <c r="F123" s="382"/>
      <c r="G123" s="382"/>
      <c r="H123" s="382"/>
    </row>
    <row r="124" spans="1:8" ht="30" customHeight="1">
      <c r="A124" s="81"/>
      <c r="B124" s="390"/>
      <c r="C124" s="382"/>
      <c r="D124" s="382"/>
      <c r="E124" s="382"/>
      <c r="F124" s="382"/>
      <c r="G124" s="382"/>
      <c r="H124" s="382"/>
    </row>
    <row r="125" spans="1:8" ht="30" customHeight="1">
      <c r="A125" s="81"/>
      <c r="B125" s="390" t="s">
        <v>107</v>
      </c>
      <c r="C125" s="382"/>
      <c r="D125" s="382"/>
      <c r="E125" s="382"/>
      <c r="F125" s="382"/>
      <c r="G125" s="382"/>
      <c r="H125" s="382"/>
    </row>
    <row r="126" spans="1:8" ht="30" customHeight="1">
      <c r="A126" s="81"/>
      <c r="B126" s="390"/>
      <c r="C126" s="382"/>
      <c r="D126" s="382"/>
      <c r="E126" s="382"/>
      <c r="F126" s="382"/>
      <c r="G126" s="382"/>
      <c r="H126" s="382"/>
    </row>
    <row r="127" spans="1:8" ht="30" customHeight="1">
      <c r="A127" s="81"/>
      <c r="B127" s="390" t="s">
        <v>143</v>
      </c>
      <c r="C127" s="382"/>
      <c r="D127" s="382"/>
      <c r="E127" s="382"/>
      <c r="F127" s="382"/>
      <c r="G127" s="382"/>
      <c r="H127" s="382"/>
    </row>
    <row r="128" spans="1:8" s="391" customFormat="1" ht="30" customHeight="1">
      <c r="A128" s="384" t="s">
        <v>898</v>
      </c>
      <c r="B128" s="627" t="s">
        <v>19</v>
      </c>
      <c r="C128" s="627"/>
      <c r="D128" s="627"/>
      <c r="E128" s="627"/>
      <c r="F128" s="627"/>
      <c r="G128" s="627"/>
      <c r="H128" s="627"/>
    </row>
    <row r="129" spans="1:8" s="388" customFormat="1" ht="30" customHeight="1">
      <c r="A129" s="386" t="s">
        <v>899</v>
      </c>
      <c r="B129" s="386" t="s">
        <v>900</v>
      </c>
      <c r="C129" s="386" t="s">
        <v>5</v>
      </c>
      <c r="D129" s="386" t="s">
        <v>395</v>
      </c>
      <c r="E129" s="386" t="s">
        <v>7</v>
      </c>
      <c r="F129" s="386" t="s">
        <v>8</v>
      </c>
      <c r="G129" s="386" t="s">
        <v>10</v>
      </c>
      <c r="H129" s="386" t="s">
        <v>901</v>
      </c>
    </row>
    <row r="130" spans="1:8" ht="30" customHeight="1">
      <c r="A130" s="81"/>
      <c r="B130" s="382"/>
      <c r="C130" s="382"/>
      <c r="D130" s="382"/>
      <c r="E130" s="382"/>
      <c r="F130" s="382"/>
      <c r="G130" s="382"/>
      <c r="H130" s="382"/>
    </row>
    <row r="131" spans="1:8" ht="30" customHeight="1">
      <c r="A131" s="382">
        <v>1</v>
      </c>
      <c r="B131" s="389" t="s">
        <v>902</v>
      </c>
      <c r="C131" s="382">
        <v>3480</v>
      </c>
      <c r="D131" s="382">
        <v>140166</v>
      </c>
      <c r="E131" s="382">
        <v>1262</v>
      </c>
      <c r="F131" s="382">
        <v>26000</v>
      </c>
      <c r="G131" s="382">
        <v>12000</v>
      </c>
      <c r="H131" s="382"/>
    </row>
    <row r="132" spans="1:8" ht="30" customHeight="1">
      <c r="A132" s="382"/>
      <c r="B132" s="382"/>
      <c r="C132" s="382"/>
      <c r="D132" s="382"/>
      <c r="E132" s="382"/>
      <c r="F132" s="382"/>
      <c r="G132" s="382"/>
      <c r="H132" s="382"/>
    </row>
    <row r="133" spans="1:8" ht="30" customHeight="1">
      <c r="A133" s="382">
        <v>2</v>
      </c>
      <c r="B133" s="382" t="s">
        <v>903</v>
      </c>
      <c r="C133" s="382">
        <v>3480</v>
      </c>
      <c r="D133" s="382">
        <v>140166</v>
      </c>
      <c r="E133" s="382">
        <v>1262</v>
      </c>
      <c r="F133" s="382">
        <v>23000</v>
      </c>
      <c r="G133" s="382">
        <v>12000</v>
      </c>
      <c r="H133" s="382"/>
    </row>
    <row r="134" spans="1:8" ht="30" customHeight="1">
      <c r="A134" s="382"/>
      <c r="B134" s="382"/>
      <c r="C134" s="382"/>
      <c r="D134" s="382"/>
      <c r="E134" s="382"/>
      <c r="F134" s="382"/>
      <c r="G134" s="382"/>
      <c r="H134" s="382"/>
    </row>
    <row r="135" spans="1:8" ht="30" customHeight="1">
      <c r="A135" s="382">
        <v>3</v>
      </c>
      <c r="B135" s="382" t="s">
        <v>904</v>
      </c>
      <c r="C135" s="382">
        <v>4180</v>
      </c>
      <c r="D135" s="382">
        <v>140866</v>
      </c>
      <c r="E135" s="382">
        <v>785</v>
      </c>
      <c r="F135" s="382">
        <v>23000</v>
      </c>
      <c r="G135" s="382">
        <v>12000</v>
      </c>
      <c r="H135" s="382"/>
    </row>
    <row r="136" spans="1:8" ht="30" customHeight="1">
      <c r="A136" s="382"/>
      <c r="B136" s="382"/>
      <c r="C136" s="382"/>
      <c r="D136" s="382"/>
      <c r="E136" s="382"/>
      <c r="F136" s="382"/>
      <c r="G136" s="382"/>
      <c r="H136" s="382"/>
    </row>
    <row r="137" spans="1:8" ht="30" customHeight="1">
      <c r="A137" s="382">
        <v>4</v>
      </c>
      <c r="B137" s="382" t="s">
        <v>905</v>
      </c>
      <c r="C137" s="382">
        <v>4180</v>
      </c>
      <c r="D137" s="382">
        <v>141706</v>
      </c>
      <c r="E137" s="382">
        <v>785</v>
      </c>
      <c r="F137" s="382">
        <v>23000</v>
      </c>
      <c r="G137" s="382">
        <v>12000</v>
      </c>
      <c r="H137" s="382"/>
    </row>
    <row r="138" spans="1:8" ht="30" customHeight="1">
      <c r="A138" s="382"/>
      <c r="B138" s="382"/>
      <c r="C138" s="382"/>
      <c r="D138" s="382"/>
      <c r="E138" s="382"/>
      <c r="F138" s="382"/>
      <c r="G138" s="382"/>
      <c r="H138" s="382"/>
    </row>
    <row r="139" spans="1:8" ht="30" customHeight="1">
      <c r="A139" s="382">
        <v>5</v>
      </c>
      <c r="B139" s="382" t="s">
        <v>906</v>
      </c>
      <c r="C139" s="382">
        <v>4180</v>
      </c>
      <c r="D139" s="382">
        <v>145812</v>
      </c>
      <c r="E139" s="382">
        <v>785</v>
      </c>
      <c r="F139" s="382">
        <v>23000</v>
      </c>
      <c r="G139" s="382">
        <v>12000</v>
      </c>
      <c r="H139" s="382">
        <v>2100</v>
      </c>
    </row>
    <row r="140" spans="1:8" ht="30" customHeight="1">
      <c r="A140" s="382"/>
      <c r="B140" s="382"/>
      <c r="C140" s="382"/>
      <c r="D140" s="382"/>
      <c r="E140" s="382"/>
      <c r="F140" s="382"/>
      <c r="G140" s="382"/>
      <c r="H140" s="382"/>
    </row>
    <row r="141" spans="1:8" ht="30" customHeight="1">
      <c r="A141" s="382">
        <v>6</v>
      </c>
      <c r="B141" s="382" t="s">
        <v>907</v>
      </c>
      <c r="C141" s="382">
        <v>4180</v>
      </c>
      <c r="D141" s="382">
        <v>148236</v>
      </c>
      <c r="E141" s="382">
        <v>785</v>
      </c>
      <c r="F141" s="382">
        <v>23000</v>
      </c>
      <c r="G141" s="382">
        <v>12000</v>
      </c>
      <c r="H141" s="382"/>
    </row>
    <row r="142" spans="1:8" ht="30" customHeight="1">
      <c r="A142" s="382"/>
      <c r="B142" s="382"/>
      <c r="C142" s="382"/>
      <c r="D142" s="382"/>
      <c r="E142" s="382"/>
      <c r="F142" s="382"/>
      <c r="G142" s="382"/>
      <c r="H142" s="382"/>
    </row>
    <row r="143" spans="1:8" ht="30" customHeight="1">
      <c r="A143" s="382">
        <v>7</v>
      </c>
      <c r="B143" s="382" t="s">
        <v>908</v>
      </c>
      <c r="C143" s="382">
        <v>4180</v>
      </c>
      <c r="D143" s="382">
        <v>148236</v>
      </c>
      <c r="E143" s="382">
        <v>785</v>
      </c>
      <c r="F143" s="382">
        <v>23000</v>
      </c>
      <c r="G143" s="382">
        <v>12000</v>
      </c>
      <c r="H143" s="382"/>
    </row>
    <row r="144" spans="1:8" ht="30" customHeight="1">
      <c r="A144" s="382"/>
      <c r="B144" s="382"/>
      <c r="C144" s="382"/>
      <c r="D144" s="382"/>
      <c r="E144" s="382"/>
      <c r="F144" s="382"/>
      <c r="G144" s="382"/>
      <c r="H144" s="382"/>
    </row>
    <row r="145" spans="1:8" ht="30" customHeight="1">
      <c r="A145" s="382">
        <v>8</v>
      </c>
      <c r="B145" s="382" t="s">
        <v>909</v>
      </c>
      <c r="C145" s="382">
        <v>4180</v>
      </c>
      <c r="D145" s="382">
        <v>148236</v>
      </c>
      <c r="E145" s="382">
        <v>785</v>
      </c>
      <c r="F145" s="382">
        <v>23000</v>
      </c>
      <c r="G145" s="382">
        <v>12000</v>
      </c>
      <c r="H145" s="382"/>
    </row>
    <row r="146" spans="1:8" ht="30" customHeight="1">
      <c r="A146" s="382"/>
      <c r="B146" s="382"/>
      <c r="C146" s="382"/>
      <c r="D146" s="382"/>
      <c r="E146" s="382"/>
      <c r="F146" s="382"/>
      <c r="G146" s="382"/>
      <c r="H146" s="382"/>
    </row>
    <row r="147" spans="1:8" ht="30" customHeight="1">
      <c r="A147" s="382">
        <v>9</v>
      </c>
      <c r="B147" s="382" t="s">
        <v>910</v>
      </c>
      <c r="C147" s="382">
        <v>4180</v>
      </c>
      <c r="D147" s="382">
        <v>148236</v>
      </c>
      <c r="E147" s="382">
        <v>785</v>
      </c>
      <c r="F147" s="382">
        <v>23000</v>
      </c>
      <c r="G147" s="382">
        <v>12000</v>
      </c>
      <c r="H147" s="382"/>
    </row>
    <row r="148" spans="1:8" ht="30" customHeight="1">
      <c r="A148" s="382"/>
      <c r="B148" s="382"/>
      <c r="C148" s="382"/>
      <c r="D148" s="382"/>
      <c r="E148" s="382"/>
      <c r="F148" s="382"/>
      <c r="G148" s="382"/>
      <c r="H148" s="382"/>
    </row>
    <row r="149" spans="1:8" ht="30" customHeight="1">
      <c r="A149" s="382">
        <v>10</v>
      </c>
      <c r="B149" s="382" t="s">
        <v>911</v>
      </c>
      <c r="C149" s="382">
        <v>4180</v>
      </c>
      <c r="D149" s="382">
        <v>148236</v>
      </c>
      <c r="E149" s="382">
        <v>785</v>
      </c>
      <c r="F149" s="382">
        <v>23000</v>
      </c>
      <c r="G149" s="382">
        <v>12000</v>
      </c>
      <c r="H149" s="382"/>
    </row>
    <row r="150" spans="1:8" ht="30" customHeight="1">
      <c r="A150" s="382"/>
      <c r="B150" s="382"/>
      <c r="C150" s="382"/>
      <c r="D150" s="382"/>
      <c r="E150" s="382"/>
      <c r="F150" s="382"/>
      <c r="G150" s="382"/>
      <c r="H150" s="382"/>
    </row>
    <row r="151" spans="1:8" ht="30" customHeight="1">
      <c r="A151" s="382">
        <v>11</v>
      </c>
      <c r="B151" s="382" t="s">
        <v>912</v>
      </c>
      <c r="C151" s="382">
        <v>4180</v>
      </c>
      <c r="D151" s="382">
        <v>150054</v>
      </c>
      <c r="E151" s="382"/>
      <c r="F151" s="382"/>
      <c r="G151" s="382">
        <v>12000</v>
      </c>
      <c r="H151" s="382">
        <v>2100</v>
      </c>
    </row>
    <row r="152" spans="1:8" ht="30" customHeight="1">
      <c r="A152" s="382"/>
      <c r="B152" s="382"/>
      <c r="C152" s="382"/>
      <c r="D152" s="382"/>
      <c r="E152" s="382"/>
      <c r="F152" s="382"/>
      <c r="G152" s="382"/>
      <c r="H152" s="382"/>
    </row>
    <row r="153" spans="1:8" ht="30" customHeight="1">
      <c r="A153" s="382">
        <v>12</v>
      </c>
      <c r="B153" s="382" t="s">
        <v>913</v>
      </c>
      <c r="C153" s="382">
        <v>4180</v>
      </c>
      <c r="D153" s="382">
        <v>150054</v>
      </c>
      <c r="E153" s="382"/>
      <c r="F153" s="382"/>
      <c r="G153" s="382">
        <v>12000</v>
      </c>
      <c r="H153" s="382"/>
    </row>
    <row r="154" spans="1:8" ht="30" customHeight="1">
      <c r="A154" s="81"/>
      <c r="B154" s="382"/>
      <c r="C154" s="382"/>
      <c r="D154" s="382"/>
      <c r="E154" s="382"/>
      <c r="F154" s="382"/>
      <c r="G154" s="382"/>
      <c r="H154" s="382"/>
    </row>
    <row r="155" spans="1:8" ht="30" customHeight="1">
      <c r="A155" s="81"/>
      <c r="B155" s="390" t="s">
        <v>107</v>
      </c>
      <c r="C155" s="382">
        <f t="shared" ref="C155:H155" si="1">SUM(C131:C154)</f>
        <v>48760</v>
      </c>
      <c r="D155" s="382">
        <f t="shared" si="1"/>
        <v>1750004</v>
      </c>
      <c r="E155" s="382">
        <f t="shared" si="1"/>
        <v>8804</v>
      </c>
      <c r="F155" s="382">
        <f t="shared" si="1"/>
        <v>233000</v>
      </c>
      <c r="G155" s="382">
        <f t="shared" si="1"/>
        <v>144000</v>
      </c>
      <c r="H155" s="382">
        <f t="shared" si="1"/>
        <v>4200</v>
      </c>
    </row>
    <row r="156" spans="1:8" ht="30" customHeight="1">
      <c r="A156" s="81"/>
      <c r="B156" s="390"/>
      <c r="C156" s="382"/>
      <c r="D156" s="382"/>
      <c r="E156" s="382"/>
      <c r="F156" s="382"/>
      <c r="G156" s="382"/>
      <c r="H156" s="382"/>
    </row>
    <row r="157" spans="1:8" ht="30" customHeight="1">
      <c r="A157" s="81"/>
      <c r="B157" s="390" t="s">
        <v>914</v>
      </c>
      <c r="C157" s="382"/>
      <c r="D157" s="382"/>
      <c r="E157" s="382"/>
      <c r="F157" s="382"/>
      <c r="G157" s="382"/>
      <c r="H157" s="382"/>
    </row>
    <row r="158" spans="1:8" ht="30" customHeight="1">
      <c r="A158" s="81"/>
      <c r="B158" s="390"/>
      <c r="C158" s="382"/>
      <c r="D158" s="382"/>
      <c r="E158" s="382"/>
      <c r="F158" s="382"/>
      <c r="G158" s="382"/>
      <c r="H158" s="382"/>
    </row>
    <row r="159" spans="1:8" ht="30" customHeight="1">
      <c r="A159" s="81"/>
      <c r="B159" s="390" t="s">
        <v>107</v>
      </c>
      <c r="C159" s="382"/>
      <c r="D159" s="382"/>
      <c r="E159" s="382"/>
      <c r="F159" s="382"/>
      <c r="G159" s="382"/>
      <c r="H159" s="382"/>
    </row>
    <row r="160" spans="1:8" ht="30" customHeight="1">
      <c r="A160" s="81"/>
      <c r="B160" s="390"/>
      <c r="C160" s="382"/>
      <c r="D160" s="382"/>
      <c r="E160" s="382"/>
      <c r="F160" s="382"/>
      <c r="G160" s="382"/>
      <c r="H160" s="382"/>
    </row>
    <row r="161" spans="1:8" ht="30" customHeight="1">
      <c r="A161" s="81"/>
      <c r="B161" s="390" t="s">
        <v>143</v>
      </c>
      <c r="C161" s="382"/>
      <c r="D161" s="382"/>
      <c r="E161" s="382"/>
      <c r="F161" s="382"/>
      <c r="G161" s="382"/>
      <c r="H161" s="382"/>
    </row>
    <row r="162" spans="1:8" s="391" customFormat="1" ht="30" customHeight="1">
      <c r="A162" s="384" t="s">
        <v>898</v>
      </c>
      <c r="B162" s="627" t="s">
        <v>20</v>
      </c>
      <c r="C162" s="627"/>
      <c r="D162" s="627"/>
      <c r="E162" s="627"/>
      <c r="F162" s="627"/>
      <c r="G162" s="627"/>
      <c r="H162" s="627"/>
    </row>
    <row r="163" spans="1:8" s="388" customFormat="1" ht="30" customHeight="1">
      <c r="A163" s="386" t="s">
        <v>899</v>
      </c>
      <c r="B163" s="386" t="s">
        <v>900</v>
      </c>
      <c r="C163" s="386" t="s">
        <v>5</v>
      </c>
      <c r="D163" s="386" t="s">
        <v>395</v>
      </c>
      <c r="E163" s="386" t="s">
        <v>7</v>
      </c>
      <c r="F163" s="386" t="s">
        <v>8</v>
      </c>
      <c r="G163" s="386" t="s">
        <v>10</v>
      </c>
      <c r="H163" s="386" t="s">
        <v>901</v>
      </c>
    </row>
    <row r="164" spans="1:8" ht="30" customHeight="1">
      <c r="A164" s="81"/>
      <c r="B164" s="382"/>
      <c r="C164" s="382"/>
      <c r="D164" s="382"/>
      <c r="E164" s="382"/>
      <c r="F164" s="382"/>
      <c r="G164" s="382"/>
      <c r="H164" s="382"/>
    </row>
    <row r="165" spans="1:8" ht="30" customHeight="1">
      <c r="A165" s="382">
        <v>1</v>
      </c>
      <c r="B165" s="389" t="s">
        <v>902</v>
      </c>
      <c r="C165" s="382">
        <v>3480</v>
      </c>
      <c r="D165" s="382">
        <v>132301</v>
      </c>
      <c r="E165" s="382">
        <v>292</v>
      </c>
      <c r="F165" s="382">
        <v>20000</v>
      </c>
      <c r="G165" s="382">
        <v>6000</v>
      </c>
      <c r="H165" s="382"/>
    </row>
    <row r="166" spans="1:8" ht="30" customHeight="1">
      <c r="A166" s="382"/>
      <c r="B166" s="382"/>
      <c r="C166" s="382"/>
      <c r="D166" s="382"/>
      <c r="E166" s="382"/>
      <c r="F166" s="382"/>
      <c r="G166" s="382"/>
      <c r="H166" s="382"/>
    </row>
    <row r="167" spans="1:8" ht="30" customHeight="1">
      <c r="A167" s="382">
        <v>2</v>
      </c>
      <c r="B167" s="382" t="s">
        <v>903</v>
      </c>
      <c r="C167" s="382">
        <v>3480</v>
      </c>
      <c r="D167" s="382">
        <v>132301</v>
      </c>
      <c r="E167" s="382">
        <v>292</v>
      </c>
      <c r="F167" s="382">
        <v>20000</v>
      </c>
      <c r="G167" s="382">
        <v>6000</v>
      </c>
      <c r="H167" s="382"/>
    </row>
    <row r="168" spans="1:8" ht="30" customHeight="1">
      <c r="A168" s="382"/>
      <c r="B168" s="382"/>
      <c r="C168" s="382"/>
      <c r="D168" s="382"/>
      <c r="E168" s="382"/>
      <c r="F168" s="382"/>
      <c r="G168" s="382"/>
      <c r="H168" s="382"/>
    </row>
    <row r="169" spans="1:8" ht="30" customHeight="1">
      <c r="A169" s="382">
        <v>3</v>
      </c>
      <c r="B169" s="382" t="s">
        <v>904</v>
      </c>
      <c r="C169" s="382">
        <v>4180</v>
      </c>
      <c r="D169" s="382">
        <v>133001</v>
      </c>
      <c r="E169" s="382">
        <v>292</v>
      </c>
      <c r="F169" s="382">
        <v>20000</v>
      </c>
      <c r="G169" s="382">
        <v>6000</v>
      </c>
      <c r="H169" s="382"/>
    </row>
    <row r="170" spans="1:8" ht="30" customHeight="1">
      <c r="A170" s="382"/>
      <c r="B170" s="382"/>
      <c r="C170" s="382"/>
      <c r="D170" s="382"/>
      <c r="E170" s="382"/>
      <c r="F170" s="382"/>
      <c r="G170" s="382"/>
      <c r="H170" s="382"/>
    </row>
    <row r="171" spans="1:8" ht="30" customHeight="1">
      <c r="A171" s="382">
        <v>4</v>
      </c>
      <c r="B171" s="382" t="s">
        <v>905</v>
      </c>
      <c r="C171" s="382">
        <v>4180</v>
      </c>
      <c r="D171" s="382">
        <v>133001</v>
      </c>
      <c r="E171" s="382">
        <v>292</v>
      </c>
      <c r="F171" s="382">
        <v>20000</v>
      </c>
      <c r="G171" s="382">
        <v>6000</v>
      </c>
      <c r="H171" s="382"/>
    </row>
    <row r="172" spans="1:8" ht="30" customHeight="1">
      <c r="A172" s="382"/>
      <c r="B172" s="382"/>
      <c r="C172" s="382"/>
      <c r="D172" s="382"/>
      <c r="E172" s="382"/>
      <c r="F172" s="382"/>
      <c r="G172" s="382"/>
      <c r="H172" s="382"/>
    </row>
    <row r="173" spans="1:8" ht="30" customHeight="1">
      <c r="A173" s="382">
        <v>5</v>
      </c>
      <c r="B173" s="382" t="s">
        <v>906</v>
      </c>
      <c r="C173" s="382">
        <v>4180</v>
      </c>
      <c r="D173" s="382">
        <v>136875</v>
      </c>
      <c r="E173" s="382">
        <v>292</v>
      </c>
      <c r="F173" s="382">
        <v>20000</v>
      </c>
      <c r="G173" s="382">
        <v>6000</v>
      </c>
      <c r="H173" s="382">
        <v>2100</v>
      </c>
    </row>
    <row r="174" spans="1:8" ht="30" customHeight="1">
      <c r="A174" s="382"/>
      <c r="B174" s="382"/>
      <c r="C174" s="382"/>
      <c r="D174" s="382"/>
      <c r="E174" s="382"/>
      <c r="F174" s="382"/>
      <c r="G174" s="382"/>
      <c r="H174" s="382"/>
    </row>
    <row r="175" spans="1:8" ht="30" customHeight="1">
      <c r="A175" s="382">
        <v>6</v>
      </c>
      <c r="B175" s="382" t="s">
        <v>907</v>
      </c>
      <c r="C175" s="382">
        <v>4180</v>
      </c>
      <c r="D175" s="382">
        <v>139160</v>
      </c>
      <c r="E175" s="382">
        <v>292</v>
      </c>
      <c r="F175" s="382">
        <v>20000</v>
      </c>
      <c r="G175" s="382">
        <v>6000</v>
      </c>
      <c r="H175" s="382"/>
    </row>
    <row r="176" spans="1:8" ht="30" customHeight="1">
      <c r="A176" s="382"/>
      <c r="B176" s="382"/>
      <c r="C176" s="382"/>
      <c r="D176" s="382"/>
      <c r="E176" s="382"/>
      <c r="F176" s="382"/>
      <c r="G176" s="382"/>
      <c r="H176" s="382"/>
    </row>
    <row r="177" spans="1:8" ht="30" customHeight="1">
      <c r="A177" s="382">
        <v>7</v>
      </c>
      <c r="B177" s="382" t="s">
        <v>908</v>
      </c>
      <c r="C177" s="382">
        <v>4180</v>
      </c>
      <c r="D177" s="382">
        <v>139160</v>
      </c>
      <c r="E177" s="382">
        <v>292</v>
      </c>
      <c r="F177" s="382">
        <v>20000</v>
      </c>
      <c r="G177" s="382">
        <v>6000</v>
      </c>
      <c r="H177" s="382"/>
    </row>
    <row r="178" spans="1:8" ht="30" customHeight="1">
      <c r="A178" s="382"/>
      <c r="B178" s="382"/>
      <c r="C178" s="382"/>
      <c r="D178" s="382"/>
      <c r="E178" s="382"/>
      <c r="F178" s="382"/>
      <c r="G178" s="382"/>
      <c r="H178" s="382"/>
    </row>
    <row r="179" spans="1:8" ht="30" customHeight="1">
      <c r="A179" s="382">
        <v>8</v>
      </c>
      <c r="B179" s="382" t="s">
        <v>909</v>
      </c>
      <c r="C179" s="382">
        <v>4180</v>
      </c>
      <c r="D179" s="382">
        <v>139160</v>
      </c>
      <c r="E179" s="382">
        <v>292</v>
      </c>
      <c r="F179" s="382">
        <v>20000</v>
      </c>
      <c r="G179" s="382">
        <v>6000</v>
      </c>
      <c r="H179" s="382"/>
    </row>
    <row r="180" spans="1:8" ht="30" customHeight="1">
      <c r="A180" s="382"/>
      <c r="B180" s="382"/>
      <c r="C180" s="382"/>
      <c r="D180" s="382"/>
      <c r="E180" s="382"/>
      <c r="F180" s="382"/>
      <c r="G180" s="382"/>
      <c r="H180" s="382"/>
    </row>
    <row r="181" spans="1:8" ht="30" customHeight="1">
      <c r="A181" s="382">
        <v>9</v>
      </c>
      <c r="B181" s="382" t="s">
        <v>910</v>
      </c>
      <c r="C181" s="382">
        <v>4180</v>
      </c>
      <c r="D181" s="382">
        <v>139160</v>
      </c>
      <c r="E181" s="382">
        <v>292</v>
      </c>
      <c r="F181" s="382">
        <v>20000</v>
      </c>
      <c r="G181" s="382">
        <v>6000</v>
      </c>
      <c r="H181" s="382"/>
    </row>
    <row r="182" spans="1:8" ht="30" customHeight="1">
      <c r="A182" s="382"/>
      <c r="B182" s="382"/>
      <c r="C182" s="382"/>
      <c r="D182" s="382"/>
      <c r="E182" s="382"/>
      <c r="F182" s="382"/>
      <c r="G182" s="382"/>
      <c r="H182" s="382"/>
    </row>
    <row r="183" spans="1:8" ht="30" customHeight="1">
      <c r="A183" s="382">
        <v>10</v>
      </c>
      <c r="B183" s="382" t="s">
        <v>911</v>
      </c>
      <c r="C183" s="382">
        <v>4180</v>
      </c>
      <c r="D183" s="382">
        <v>139160</v>
      </c>
      <c r="E183" s="382">
        <v>292</v>
      </c>
      <c r="F183" s="382">
        <v>20000</v>
      </c>
      <c r="G183" s="382">
        <v>6000</v>
      </c>
      <c r="H183" s="382"/>
    </row>
    <row r="184" spans="1:8" ht="30" customHeight="1">
      <c r="A184" s="382"/>
      <c r="B184" s="382"/>
      <c r="C184" s="382"/>
      <c r="D184" s="382"/>
      <c r="E184" s="382"/>
      <c r="F184" s="382"/>
      <c r="G184" s="382"/>
      <c r="H184" s="382"/>
    </row>
    <row r="185" spans="1:8" ht="30" customHeight="1">
      <c r="A185" s="382">
        <v>11</v>
      </c>
      <c r="B185" s="382" t="s">
        <v>912</v>
      </c>
      <c r="C185" s="382">
        <v>4180</v>
      </c>
      <c r="D185" s="382">
        <v>140873</v>
      </c>
      <c r="E185" s="382"/>
      <c r="F185" s="382"/>
      <c r="G185" s="382">
        <v>6000</v>
      </c>
      <c r="H185" s="382">
        <v>2100</v>
      </c>
    </row>
    <row r="186" spans="1:8" ht="30" customHeight="1">
      <c r="A186" s="382"/>
      <c r="B186" s="382"/>
      <c r="C186" s="382"/>
      <c r="D186" s="382"/>
      <c r="E186" s="382"/>
      <c r="F186" s="382"/>
      <c r="G186" s="382"/>
      <c r="H186" s="382"/>
    </row>
    <row r="187" spans="1:8" ht="30" customHeight="1">
      <c r="A187" s="382">
        <v>12</v>
      </c>
      <c r="B187" s="382" t="s">
        <v>913</v>
      </c>
      <c r="C187" s="382">
        <v>4180</v>
      </c>
      <c r="D187" s="382">
        <v>140873</v>
      </c>
      <c r="E187" s="382"/>
      <c r="F187" s="382"/>
      <c r="G187" s="382">
        <v>6000</v>
      </c>
      <c r="H187" s="382"/>
    </row>
    <row r="188" spans="1:8" ht="30" customHeight="1">
      <c r="A188" s="81"/>
      <c r="B188" s="382"/>
      <c r="C188" s="382"/>
      <c r="D188" s="382"/>
      <c r="E188" s="382"/>
      <c r="F188" s="382"/>
      <c r="G188" s="382"/>
      <c r="H188" s="382"/>
    </row>
    <row r="189" spans="1:8" ht="30" customHeight="1">
      <c r="A189" s="81"/>
      <c r="B189" s="390" t="s">
        <v>107</v>
      </c>
      <c r="C189" s="382">
        <f t="shared" ref="C189:H189" si="2">SUM(C165:C188)</f>
        <v>48760</v>
      </c>
      <c r="D189" s="382">
        <f t="shared" si="2"/>
        <v>1645025</v>
      </c>
      <c r="E189" s="382">
        <f t="shared" si="2"/>
        <v>2920</v>
      </c>
      <c r="F189" s="382">
        <f t="shared" si="2"/>
        <v>200000</v>
      </c>
      <c r="G189" s="382">
        <f t="shared" si="2"/>
        <v>72000</v>
      </c>
      <c r="H189" s="382">
        <f t="shared" si="2"/>
        <v>4200</v>
      </c>
    </row>
    <row r="190" spans="1:8" ht="30" customHeight="1">
      <c r="A190" s="81"/>
      <c r="B190" s="390"/>
      <c r="C190" s="382"/>
      <c r="D190" s="382"/>
      <c r="E190" s="382"/>
      <c r="F190" s="382"/>
      <c r="G190" s="382"/>
      <c r="H190" s="382"/>
    </row>
    <row r="191" spans="1:8" ht="30" customHeight="1">
      <c r="A191" s="81"/>
      <c r="B191" s="390" t="s">
        <v>914</v>
      </c>
      <c r="C191" s="382"/>
      <c r="D191" s="382"/>
      <c r="E191" s="382"/>
      <c r="F191" s="382"/>
      <c r="G191" s="382"/>
      <c r="H191" s="382"/>
    </row>
    <row r="192" spans="1:8" ht="30" customHeight="1">
      <c r="A192" s="81"/>
      <c r="B192" s="390"/>
      <c r="C192" s="382"/>
      <c r="D192" s="382"/>
      <c r="E192" s="382"/>
      <c r="F192" s="382"/>
      <c r="G192" s="382"/>
      <c r="H192" s="382"/>
    </row>
    <row r="193" spans="1:8" ht="30" customHeight="1">
      <c r="A193" s="81"/>
      <c r="B193" s="390" t="s">
        <v>107</v>
      </c>
      <c r="C193" s="382"/>
      <c r="D193" s="382"/>
      <c r="E193" s="382"/>
      <c r="F193" s="382"/>
      <c r="G193" s="382"/>
      <c r="H193" s="382"/>
    </row>
    <row r="194" spans="1:8" ht="30" customHeight="1">
      <c r="A194" s="81"/>
      <c r="B194" s="390"/>
      <c r="C194" s="382"/>
      <c r="D194" s="382"/>
      <c r="E194" s="382"/>
      <c r="F194" s="382"/>
      <c r="G194" s="382"/>
      <c r="H194" s="382"/>
    </row>
    <row r="195" spans="1:8" ht="30" customHeight="1">
      <c r="A195" s="81"/>
      <c r="B195" s="390" t="s">
        <v>143</v>
      </c>
      <c r="C195" s="382"/>
      <c r="D195" s="382"/>
      <c r="E195" s="382"/>
      <c r="F195" s="382"/>
      <c r="G195" s="382"/>
      <c r="H195" s="382"/>
    </row>
    <row r="196" spans="1:8" s="391" customFormat="1" ht="30" customHeight="1">
      <c r="A196" s="384" t="s">
        <v>898</v>
      </c>
      <c r="B196" s="627" t="s">
        <v>22</v>
      </c>
      <c r="C196" s="627"/>
      <c r="D196" s="627"/>
      <c r="E196" s="627"/>
      <c r="F196" s="627"/>
      <c r="G196" s="627"/>
      <c r="H196" s="627"/>
    </row>
    <row r="197" spans="1:8" s="388" customFormat="1" ht="30" customHeight="1">
      <c r="A197" s="386" t="s">
        <v>899</v>
      </c>
      <c r="B197" s="386" t="s">
        <v>900</v>
      </c>
      <c r="C197" s="386" t="s">
        <v>5</v>
      </c>
      <c r="D197" s="386" t="s">
        <v>395</v>
      </c>
      <c r="E197" s="386" t="s">
        <v>7</v>
      </c>
      <c r="F197" s="386" t="s">
        <v>8</v>
      </c>
      <c r="G197" s="386" t="s">
        <v>10</v>
      </c>
      <c r="H197" s="386" t="s">
        <v>901</v>
      </c>
    </row>
    <row r="198" spans="1:8" ht="30" customHeight="1">
      <c r="A198" s="81"/>
      <c r="B198" s="382"/>
      <c r="C198" s="382"/>
      <c r="D198" s="382"/>
      <c r="E198" s="382"/>
      <c r="F198" s="382"/>
      <c r="G198" s="382"/>
      <c r="H198" s="382"/>
    </row>
    <row r="199" spans="1:8" ht="30" customHeight="1">
      <c r="A199" s="382">
        <v>1</v>
      </c>
      <c r="B199" s="389" t="s">
        <v>902</v>
      </c>
      <c r="C199" s="382">
        <v>3480</v>
      </c>
      <c r="D199" s="382">
        <v>140166</v>
      </c>
      <c r="E199" s="382">
        <v>1552</v>
      </c>
      <c r="F199" s="382">
        <v>25000</v>
      </c>
      <c r="G199" s="382">
        <v>24000</v>
      </c>
      <c r="H199" s="382"/>
    </row>
    <row r="200" spans="1:8" ht="30" customHeight="1">
      <c r="A200" s="382"/>
      <c r="B200" s="382"/>
      <c r="C200" s="382"/>
      <c r="D200" s="382"/>
      <c r="E200" s="382"/>
      <c r="F200" s="382"/>
      <c r="G200" s="382"/>
      <c r="H200" s="382"/>
    </row>
    <row r="201" spans="1:8" ht="30" customHeight="1">
      <c r="A201" s="382">
        <v>2</v>
      </c>
      <c r="B201" s="382" t="s">
        <v>903</v>
      </c>
      <c r="C201" s="382">
        <v>3480</v>
      </c>
      <c r="D201" s="382">
        <v>140166</v>
      </c>
      <c r="E201" s="382">
        <v>1552</v>
      </c>
      <c r="F201" s="382">
        <v>25000</v>
      </c>
      <c r="G201" s="382">
        <v>24000</v>
      </c>
      <c r="H201" s="382"/>
    </row>
    <row r="202" spans="1:8" ht="30" customHeight="1">
      <c r="A202" s="382"/>
      <c r="B202" s="382"/>
      <c r="C202" s="382"/>
      <c r="D202" s="382"/>
      <c r="E202" s="382"/>
      <c r="F202" s="382"/>
      <c r="G202" s="382"/>
      <c r="H202" s="382"/>
    </row>
    <row r="203" spans="1:8" ht="30" customHeight="1">
      <c r="A203" s="382">
        <v>3</v>
      </c>
      <c r="B203" s="382" t="s">
        <v>904</v>
      </c>
      <c r="C203" s="382">
        <v>4180</v>
      </c>
      <c r="D203" s="382">
        <v>140866</v>
      </c>
      <c r="E203" s="382">
        <v>1552</v>
      </c>
      <c r="F203" s="382">
        <v>25000</v>
      </c>
      <c r="G203" s="382">
        <v>24000</v>
      </c>
      <c r="H203" s="382"/>
    </row>
    <row r="204" spans="1:8" ht="30" customHeight="1">
      <c r="A204" s="382"/>
      <c r="B204" s="382"/>
      <c r="C204" s="382"/>
      <c r="D204" s="382"/>
      <c r="E204" s="382"/>
      <c r="F204" s="382"/>
      <c r="G204" s="382"/>
      <c r="H204" s="382"/>
    </row>
    <row r="205" spans="1:8" ht="30" customHeight="1">
      <c r="A205" s="382">
        <v>4</v>
      </c>
      <c r="B205" s="382" t="s">
        <v>905</v>
      </c>
      <c r="C205" s="382">
        <v>4180</v>
      </c>
      <c r="D205" s="382">
        <v>141706</v>
      </c>
      <c r="E205" s="382">
        <v>1552</v>
      </c>
      <c r="F205" s="382">
        <v>25000</v>
      </c>
      <c r="G205" s="382">
        <v>24000</v>
      </c>
      <c r="H205" s="382"/>
    </row>
    <row r="206" spans="1:8" ht="30" customHeight="1">
      <c r="A206" s="382"/>
      <c r="B206" s="382"/>
      <c r="C206" s="382"/>
      <c r="D206" s="382"/>
      <c r="E206" s="382"/>
      <c r="F206" s="382"/>
      <c r="G206" s="382"/>
      <c r="H206" s="382"/>
    </row>
    <row r="207" spans="1:8" ht="30" customHeight="1">
      <c r="A207" s="382">
        <v>5</v>
      </c>
      <c r="B207" s="382" t="s">
        <v>906</v>
      </c>
      <c r="C207" s="382">
        <v>4180</v>
      </c>
      <c r="D207" s="382">
        <v>145812</v>
      </c>
      <c r="E207" s="382">
        <v>1552</v>
      </c>
      <c r="F207" s="382">
        <v>25000</v>
      </c>
      <c r="G207" s="382">
        <v>24000</v>
      </c>
      <c r="H207" s="382">
        <v>2100</v>
      </c>
    </row>
    <row r="208" spans="1:8" ht="30" customHeight="1">
      <c r="A208" s="382"/>
      <c r="B208" s="382"/>
      <c r="C208" s="382"/>
      <c r="D208" s="382"/>
      <c r="E208" s="382"/>
      <c r="F208" s="382"/>
      <c r="G208" s="382"/>
      <c r="H208" s="382"/>
    </row>
    <row r="209" spans="1:8" ht="30" customHeight="1">
      <c r="A209" s="382">
        <v>6</v>
      </c>
      <c r="B209" s="382" t="s">
        <v>907</v>
      </c>
      <c r="C209" s="382">
        <v>4180</v>
      </c>
      <c r="D209" s="382">
        <v>148236</v>
      </c>
      <c r="E209" s="382">
        <v>1552</v>
      </c>
      <c r="F209" s="382">
        <v>25000</v>
      </c>
      <c r="G209" s="382">
        <v>24000</v>
      </c>
      <c r="H209" s="382"/>
    </row>
    <row r="210" spans="1:8" ht="30" customHeight="1">
      <c r="A210" s="382"/>
      <c r="B210" s="382"/>
      <c r="C210" s="382"/>
      <c r="D210" s="382"/>
      <c r="E210" s="382"/>
      <c r="F210" s="382"/>
      <c r="G210" s="382"/>
      <c r="H210" s="382"/>
    </row>
    <row r="211" spans="1:8" ht="30" customHeight="1">
      <c r="A211" s="382">
        <v>7</v>
      </c>
      <c r="B211" s="382" t="s">
        <v>908</v>
      </c>
      <c r="C211" s="382">
        <v>4180</v>
      </c>
      <c r="D211" s="382">
        <v>148236</v>
      </c>
      <c r="E211" s="382">
        <v>1552</v>
      </c>
      <c r="F211" s="382">
        <v>25000</v>
      </c>
      <c r="G211" s="382">
        <v>24000</v>
      </c>
      <c r="H211" s="382"/>
    </row>
    <row r="212" spans="1:8" ht="30" customHeight="1">
      <c r="A212" s="382"/>
      <c r="B212" s="382"/>
      <c r="C212" s="382"/>
      <c r="D212" s="382"/>
      <c r="E212" s="382"/>
      <c r="F212" s="382"/>
      <c r="G212" s="382"/>
      <c r="H212" s="382"/>
    </row>
    <row r="213" spans="1:8" ht="30" customHeight="1">
      <c r="A213" s="382">
        <v>8</v>
      </c>
      <c r="B213" s="382" t="s">
        <v>909</v>
      </c>
      <c r="C213" s="382">
        <v>4180</v>
      </c>
      <c r="D213" s="382">
        <v>148236</v>
      </c>
      <c r="E213" s="382">
        <v>1552</v>
      </c>
      <c r="F213" s="382">
        <v>25000</v>
      </c>
      <c r="G213" s="382">
        <v>24000</v>
      </c>
      <c r="H213" s="382"/>
    </row>
    <row r="214" spans="1:8" ht="30" customHeight="1">
      <c r="A214" s="382"/>
      <c r="B214" s="382"/>
      <c r="C214" s="382"/>
      <c r="D214" s="382"/>
      <c r="E214" s="382"/>
      <c r="F214" s="382"/>
      <c r="G214" s="382"/>
      <c r="H214" s="382"/>
    </row>
    <row r="215" spans="1:8" ht="30" customHeight="1">
      <c r="A215" s="382">
        <v>9</v>
      </c>
      <c r="B215" s="382" t="s">
        <v>910</v>
      </c>
      <c r="C215" s="382">
        <v>4180</v>
      </c>
      <c r="D215" s="382">
        <v>148236</v>
      </c>
      <c r="E215" s="382">
        <v>1552</v>
      </c>
      <c r="F215" s="382">
        <v>25000</v>
      </c>
      <c r="G215" s="382">
        <v>24000</v>
      </c>
      <c r="H215" s="382"/>
    </row>
    <row r="216" spans="1:8" ht="30" customHeight="1">
      <c r="A216" s="382"/>
      <c r="B216" s="382"/>
      <c r="C216" s="382"/>
      <c r="D216" s="382"/>
      <c r="E216" s="382"/>
      <c r="F216" s="382"/>
      <c r="G216" s="382"/>
      <c r="H216" s="382"/>
    </row>
    <row r="217" spans="1:8" ht="30" customHeight="1">
      <c r="A217" s="382">
        <v>10</v>
      </c>
      <c r="B217" s="382" t="s">
        <v>911</v>
      </c>
      <c r="C217" s="382">
        <v>4180</v>
      </c>
      <c r="D217" s="382">
        <v>148236</v>
      </c>
      <c r="E217" s="382">
        <v>1552</v>
      </c>
      <c r="F217" s="382">
        <v>25000</v>
      </c>
      <c r="G217" s="382">
        <v>24000</v>
      </c>
      <c r="H217" s="382"/>
    </row>
    <row r="218" spans="1:8" ht="30" customHeight="1">
      <c r="A218" s="382"/>
      <c r="B218" s="382"/>
      <c r="C218" s="382"/>
      <c r="D218" s="382"/>
      <c r="E218" s="382"/>
      <c r="F218" s="382"/>
      <c r="G218" s="382"/>
      <c r="H218" s="382"/>
    </row>
    <row r="219" spans="1:8" ht="30" customHeight="1">
      <c r="A219" s="382">
        <v>11</v>
      </c>
      <c r="B219" s="382" t="s">
        <v>912</v>
      </c>
      <c r="C219" s="382">
        <v>4180</v>
      </c>
      <c r="D219" s="382">
        <v>150054</v>
      </c>
      <c r="E219" s="382"/>
      <c r="F219" s="382"/>
      <c r="G219" s="382">
        <v>24000</v>
      </c>
      <c r="H219" s="382">
        <v>2100</v>
      </c>
    </row>
    <row r="220" spans="1:8" ht="30" customHeight="1">
      <c r="A220" s="382"/>
      <c r="B220" s="382"/>
      <c r="C220" s="382"/>
      <c r="D220" s="382"/>
      <c r="E220" s="382"/>
      <c r="F220" s="382"/>
      <c r="G220" s="382"/>
      <c r="H220" s="382"/>
    </row>
    <row r="221" spans="1:8" ht="30" customHeight="1">
      <c r="A221" s="382">
        <v>12</v>
      </c>
      <c r="B221" s="382" t="s">
        <v>913</v>
      </c>
      <c r="C221" s="382">
        <v>4180</v>
      </c>
      <c r="D221" s="382">
        <v>150054</v>
      </c>
      <c r="E221" s="382"/>
      <c r="F221" s="382"/>
      <c r="G221" s="382">
        <v>24000</v>
      </c>
      <c r="H221" s="382"/>
    </row>
    <row r="222" spans="1:8" ht="30" customHeight="1">
      <c r="A222" s="81"/>
      <c r="B222" s="382"/>
      <c r="C222" s="382"/>
      <c r="D222" s="382"/>
      <c r="E222" s="382"/>
      <c r="F222" s="382"/>
      <c r="G222" s="382"/>
      <c r="H222" s="382"/>
    </row>
    <row r="223" spans="1:8" ht="30" customHeight="1">
      <c r="A223" s="81"/>
      <c r="B223" s="390" t="s">
        <v>107</v>
      </c>
      <c r="C223" s="382">
        <f t="shared" ref="C223:H223" si="3">SUM(C199:C222)</f>
        <v>48760</v>
      </c>
      <c r="D223" s="382">
        <f t="shared" si="3"/>
        <v>1750004</v>
      </c>
      <c r="E223" s="382">
        <f t="shared" si="3"/>
        <v>15520</v>
      </c>
      <c r="F223" s="382">
        <f t="shared" si="3"/>
        <v>250000</v>
      </c>
      <c r="G223" s="382">
        <f t="shared" si="3"/>
        <v>288000</v>
      </c>
      <c r="H223" s="382">
        <f t="shared" si="3"/>
        <v>4200</v>
      </c>
    </row>
    <row r="224" spans="1:8" ht="30" customHeight="1">
      <c r="A224" s="81"/>
      <c r="B224" s="390"/>
      <c r="C224" s="382"/>
      <c r="D224" s="382"/>
      <c r="E224" s="382"/>
      <c r="F224" s="382"/>
      <c r="G224" s="382"/>
      <c r="H224" s="382"/>
    </row>
    <row r="225" spans="1:8" ht="30" customHeight="1">
      <c r="A225" s="81"/>
      <c r="B225" s="390" t="s">
        <v>914</v>
      </c>
      <c r="C225" s="382"/>
      <c r="D225" s="382"/>
      <c r="E225" s="382"/>
      <c r="F225" s="382"/>
      <c r="G225" s="382"/>
      <c r="H225" s="382"/>
    </row>
    <row r="226" spans="1:8" ht="30" customHeight="1">
      <c r="A226" s="81"/>
      <c r="B226" s="390"/>
      <c r="C226" s="382"/>
      <c r="D226" s="382"/>
      <c r="E226" s="382"/>
      <c r="F226" s="382"/>
      <c r="G226" s="382"/>
      <c r="H226" s="382"/>
    </row>
    <row r="227" spans="1:8" ht="30" customHeight="1">
      <c r="A227" s="81"/>
      <c r="B227" s="390" t="s">
        <v>107</v>
      </c>
      <c r="C227" s="382"/>
      <c r="D227" s="382"/>
      <c r="E227" s="382"/>
      <c r="F227" s="382"/>
      <c r="G227" s="382"/>
      <c r="H227" s="382"/>
    </row>
    <row r="228" spans="1:8" ht="30" customHeight="1">
      <c r="A228" s="81"/>
      <c r="B228" s="390"/>
      <c r="C228" s="382"/>
      <c r="D228" s="382"/>
      <c r="E228" s="382"/>
      <c r="F228" s="382"/>
      <c r="G228" s="382"/>
      <c r="H228" s="382"/>
    </row>
    <row r="229" spans="1:8" ht="30" customHeight="1">
      <c r="A229" s="81"/>
      <c r="B229" s="390" t="s">
        <v>143</v>
      </c>
      <c r="C229" s="382"/>
      <c r="D229" s="382"/>
      <c r="E229" s="382"/>
      <c r="F229" s="382"/>
      <c r="G229" s="382"/>
      <c r="H229" s="382"/>
    </row>
    <row r="230" spans="1:8" s="391" customFormat="1" ht="30" customHeight="1">
      <c r="A230" s="384" t="s">
        <v>898</v>
      </c>
      <c r="B230" s="627" t="s">
        <v>915</v>
      </c>
      <c r="C230" s="627"/>
      <c r="D230" s="627"/>
      <c r="E230" s="627"/>
      <c r="F230" s="627"/>
      <c r="G230" s="627"/>
      <c r="H230" s="627"/>
    </row>
    <row r="231" spans="1:8" s="388" customFormat="1" ht="30" customHeight="1">
      <c r="A231" s="386" t="s">
        <v>899</v>
      </c>
      <c r="B231" s="386" t="s">
        <v>900</v>
      </c>
      <c r="C231" s="386" t="s">
        <v>5</v>
      </c>
      <c r="D231" s="386" t="s">
        <v>395</v>
      </c>
      <c r="E231" s="386" t="s">
        <v>7</v>
      </c>
      <c r="F231" s="386" t="s">
        <v>8</v>
      </c>
      <c r="G231" s="386" t="s">
        <v>10</v>
      </c>
      <c r="H231" s="386" t="s">
        <v>901</v>
      </c>
    </row>
    <row r="232" spans="1:8" ht="30" customHeight="1">
      <c r="A232" s="81"/>
      <c r="B232" s="382"/>
      <c r="C232" s="382"/>
      <c r="D232" s="382"/>
      <c r="E232" s="382"/>
      <c r="F232" s="382"/>
      <c r="G232" s="382"/>
      <c r="H232" s="382"/>
    </row>
    <row r="233" spans="1:8" ht="30" customHeight="1">
      <c r="A233" s="382">
        <v>1</v>
      </c>
      <c r="B233" s="389" t="s">
        <v>902</v>
      </c>
      <c r="C233" s="382">
        <v>1920</v>
      </c>
      <c r="D233" s="382">
        <v>79724</v>
      </c>
      <c r="E233" s="382">
        <v>3301</v>
      </c>
      <c r="F233" s="382">
        <v>8000</v>
      </c>
      <c r="G233" s="382">
        <v>3500</v>
      </c>
      <c r="H233" s="382"/>
    </row>
    <row r="234" spans="1:8" ht="30" customHeight="1">
      <c r="A234" s="382"/>
      <c r="B234" s="382"/>
      <c r="C234" s="382"/>
      <c r="D234" s="382"/>
      <c r="E234" s="382"/>
      <c r="F234" s="382"/>
      <c r="G234" s="382"/>
      <c r="H234" s="382"/>
    </row>
    <row r="235" spans="1:8" ht="30" customHeight="1">
      <c r="A235" s="382">
        <v>2</v>
      </c>
      <c r="B235" s="382" t="s">
        <v>903</v>
      </c>
      <c r="C235" s="382">
        <v>1920</v>
      </c>
      <c r="D235" s="382">
        <v>79724</v>
      </c>
      <c r="E235" s="382">
        <v>3301</v>
      </c>
      <c r="F235" s="382">
        <v>8000</v>
      </c>
      <c r="G235" s="382">
        <v>3500</v>
      </c>
      <c r="H235" s="382"/>
    </row>
    <row r="236" spans="1:8" ht="30" customHeight="1">
      <c r="A236" s="382"/>
      <c r="B236" s="382"/>
      <c r="C236" s="382"/>
      <c r="D236" s="382"/>
      <c r="E236" s="382"/>
      <c r="F236" s="382"/>
      <c r="G236" s="382"/>
      <c r="H236" s="382"/>
    </row>
    <row r="237" spans="1:8" ht="30" customHeight="1">
      <c r="A237" s="382">
        <v>3</v>
      </c>
      <c r="B237" s="382" t="s">
        <v>904</v>
      </c>
      <c r="C237" s="382">
        <v>2310</v>
      </c>
      <c r="D237" s="382">
        <v>80114</v>
      </c>
      <c r="E237" s="382">
        <v>3301</v>
      </c>
      <c r="F237" s="382">
        <v>8000</v>
      </c>
      <c r="G237" s="382">
        <v>3500</v>
      </c>
      <c r="H237" s="382"/>
    </row>
    <row r="238" spans="1:8" ht="30" customHeight="1">
      <c r="A238" s="382"/>
      <c r="B238" s="382"/>
      <c r="C238" s="382"/>
      <c r="D238" s="382"/>
      <c r="E238" s="382"/>
      <c r="F238" s="382"/>
      <c r="G238" s="382"/>
      <c r="H238" s="382"/>
    </row>
    <row r="239" spans="1:8" ht="30" customHeight="1">
      <c r="A239" s="382">
        <v>4</v>
      </c>
      <c r="B239" s="382" t="s">
        <v>905</v>
      </c>
      <c r="C239" s="382">
        <v>4180</v>
      </c>
      <c r="D239" s="382">
        <v>115276</v>
      </c>
      <c r="E239" s="382">
        <v>3301</v>
      </c>
      <c r="F239" s="382">
        <v>20000</v>
      </c>
      <c r="G239" s="382">
        <v>4800</v>
      </c>
      <c r="H239" s="382"/>
    </row>
    <row r="240" spans="1:8" ht="30" customHeight="1">
      <c r="A240" s="382"/>
      <c r="B240" s="382"/>
      <c r="C240" s="382"/>
      <c r="D240" s="382"/>
      <c r="E240" s="382"/>
      <c r="F240" s="382"/>
      <c r="G240" s="382"/>
      <c r="H240" s="382"/>
    </row>
    <row r="241" spans="1:8" ht="30" customHeight="1">
      <c r="A241" s="382">
        <v>5</v>
      </c>
      <c r="B241" s="382" t="s">
        <v>906</v>
      </c>
      <c r="C241" s="382">
        <v>4180</v>
      </c>
      <c r="D241" s="382">
        <v>118617</v>
      </c>
      <c r="E241" s="382">
        <v>3301</v>
      </c>
      <c r="F241" s="382">
        <v>20000</v>
      </c>
      <c r="G241" s="382">
        <v>4800</v>
      </c>
      <c r="H241" s="382">
        <v>2100</v>
      </c>
    </row>
    <row r="242" spans="1:8" ht="30" customHeight="1">
      <c r="A242" s="382"/>
      <c r="B242" s="382"/>
      <c r="C242" s="382"/>
      <c r="D242" s="382"/>
      <c r="E242" s="382"/>
      <c r="F242" s="382"/>
      <c r="G242" s="382"/>
      <c r="H242" s="382"/>
    </row>
    <row r="243" spans="1:8" ht="30" customHeight="1">
      <c r="A243" s="382">
        <v>6</v>
      </c>
      <c r="B243" s="382" t="s">
        <v>907</v>
      </c>
      <c r="C243" s="382">
        <v>4180</v>
      </c>
      <c r="D243" s="382">
        <v>120586</v>
      </c>
      <c r="E243" s="382">
        <v>3301</v>
      </c>
      <c r="F243" s="382">
        <v>20000</v>
      </c>
      <c r="G243" s="382">
        <v>4800</v>
      </c>
      <c r="H243" s="382"/>
    </row>
    <row r="244" spans="1:8" ht="30" customHeight="1">
      <c r="A244" s="382"/>
      <c r="B244" s="382"/>
      <c r="C244" s="382"/>
      <c r="D244" s="382"/>
      <c r="E244" s="382"/>
      <c r="F244" s="382"/>
      <c r="G244" s="382"/>
      <c r="H244" s="382"/>
    </row>
    <row r="245" spans="1:8" ht="30" customHeight="1">
      <c r="A245" s="382">
        <v>7</v>
      </c>
      <c r="B245" s="382" t="s">
        <v>908</v>
      </c>
      <c r="C245" s="382">
        <v>4180</v>
      </c>
      <c r="D245" s="382">
        <v>120586</v>
      </c>
      <c r="E245" s="382">
        <v>3301</v>
      </c>
      <c r="F245" s="382">
        <v>20000</v>
      </c>
      <c r="G245" s="382">
        <v>5000</v>
      </c>
      <c r="H245" s="382"/>
    </row>
    <row r="246" spans="1:8" ht="30" customHeight="1">
      <c r="A246" s="382"/>
      <c r="B246" s="382"/>
      <c r="C246" s="382"/>
      <c r="D246" s="382"/>
      <c r="E246" s="382"/>
      <c r="F246" s="382"/>
      <c r="G246" s="382"/>
      <c r="H246" s="382"/>
    </row>
    <row r="247" spans="1:8" ht="30" customHeight="1">
      <c r="A247" s="382">
        <v>8</v>
      </c>
      <c r="B247" s="382" t="s">
        <v>909</v>
      </c>
      <c r="C247" s="382">
        <v>4180</v>
      </c>
      <c r="D247" s="382">
        <v>120586</v>
      </c>
      <c r="E247" s="382">
        <v>3301</v>
      </c>
      <c r="F247" s="382">
        <v>20000</v>
      </c>
      <c r="G247" s="382">
        <v>5000</v>
      </c>
      <c r="H247" s="382"/>
    </row>
    <row r="248" spans="1:8" ht="30" customHeight="1">
      <c r="A248" s="382"/>
      <c r="B248" s="382"/>
      <c r="C248" s="382"/>
      <c r="D248" s="382"/>
      <c r="E248" s="382"/>
      <c r="F248" s="382"/>
      <c r="G248" s="382"/>
      <c r="H248" s="382"/>
    </row>
    <row r="249" spans="1:8" ht="30" customHeight="1">
      <c r="A249" s="382">
        <v>9</v>
      </c>
      <c r="B249" s="382" t="s">
        <v>910</v>
      </c>
      <c r="C249" s="382">
        <v>4180</v>
      </c>
      <c r="D249" s="382">
        <v>120586</v>
      </c>
      <c r="E249" s="382">
        <v>3301</v>
      </c>
      <c r="F249" s="382">
        <v>20000</v>
      </c>
      <c r="G249" s="382">
        <v>5000</v>
      </c>
      <c r="H249" s="382"/>
    </row>
    <row r="250" spans="1:8" ht="30" customHeight="1">
      <c r="A250" s="382"/>
      <c r="B250" s="382"/>
      <c r="C250" s="382"/>
      <c r="D250" s="382"/>
      <c r="E250" s="382"/>
      <c r="F250" s="382"/>
      <c r="G250" s="382"/>
      <c r="H250" s="382"/>
    </row>
    <row r="251" spans="1:8" ht="30" customHeight="1">
      <c r="A251" s="382">
        <v>10</v>
      </c>
      <c r="B251" s="382" t="s">
        <v>911</v>
      </c>
      <c r="C251" s="382">
        <v>4180</v>
      </c>
      <c r="D251" s="382">
        <v>120586</v>
      </c>
      <c r="E251" s="382">
        <v>3301</v>
      </c>
      <c r="F251" s="382">
        <v>20000</v>
      </c>
      <c r="G251" s="382">
        <v>5000</v>
      </c>
      <c r="H251" s="382"/>
    </row>
    <row r="252" spans="1:8" ht="30" customHeight="1">
      <c r="A252" s="382"/>
      <c r="B252" s="382"/>
      <c r="C252" s="382"/>
      <c r="D252" s="382"/>
      <c r="E252" s="382"/>
      <c r="F252" s="382"/>
      <c r="G252" s="382"/>
      <c r="H252" s="382"/>
    </row>
    <row r="253" spans="1:8" ht="30" customHeight="1">
      <c r="A253" s="382">
        <v>11</v>
      </c>
      <c r="B253" s="382" t="s">
        <v>912</v>
      </c>
      <c r="C253" s="382">
        <v>4180</v>
      </c>
      <c r="D253" s="382">
        <v>122064</v>
      </c>
      <c r="E253" s="382"/>
      <c r="F253" s="382"/>
      <c r="G253" s="382">
        <v>5000</v>
      </c>
      <c r="H253" s="382">
        <v>2100</v>
      </c>
    </row>
    <row r="254" spans="1:8" ht="30" customHeight="1">
      <c r="A254" s="382"/>
      <c r="B254" s="382"/>
      <c r="C254" s="382"/>
      <c r="D254" s="382"/>
      <c r="E254" s="382"/>
      <c r="F254" s="382"/>
      <c r="G254" s="382"/>
      <c r="H254" s="382"/>
    </row>
    <row r="255" spans="1:8" ht="30" customHeight="1">
      <c r="A255" s="382">
        <v>12</v>
      </c>
      <c r="B255" s="382" t="s">
        <v>913</v>
      </c>
      <c r="C255" s="382">
        <v>4180</v>
      </c>
      <c r="D255" s="382">
        <v>122064</v>
      </c>
      <c r="E255" s="382"/>
      <c r="F255" s="382"/>
      <c r="G255" s="382">
        <v>5000</v>
      </c>
      <c r="H255" s="382"/>
    </row>
    <row r="256" spans="1:8" ht="30" customHeight="1">
      <c r="A256" s="81"/>
      <c r="B256" s="382"/>
      <c r="C256" s="382"/>
      <c r="D256" s="382"/>
      <c r="E256" s="382"/>
      <c r="F256" s="382"/>
      <c r="G256" s="382"/>
      <c r="H256" s="382"/>
    </row>
    <row r="257" spans="1:8" ht="30" customHeight="1">
      <c r="A257" s="81"/>
      <c r="B257" s="390" t="s">
        <v>107</v>
      </c>
      <c r="C257" s="382">
        <f t="shared" ref="C257:H257" si="4">SUM(C233:C256)</f>
        <v>43770</v>
      </c>
      <c r="D257" s="382">
        <f t="shared" si="4"/>
        <v>1320513</v>
      </c>
      <c r="E257" s="382">
        <f t="shared" si="4"/>
        <v>33010</v>
      </c>
      <c r="F257" s="382">
        <f t="shared" si="4"/>
        <v>164000</v>
      </c>
      <c r="G257" s="382">
        <f t="shared" si="4"/>
        <v>54900</v>
      </c>
      <c r="H257" s="382">
        <f t="shared" si="4"/>
        <v>4200</v>
      </c>
    </row>
    <row r="258" spans="1:8" ht="30" customHeight="1">
      <c r="A258" s="81"/>
      <c r="B258" s="390"/>
      <c r="C258" s="382"/>
      <c r="D258" s="382"/>
      <c r="E258" s="382"/>
      <c r="F258" s="382"/>
      <c r="G258" s="382"/>
      <c r="H258" s="382"/>
    </row>
    <row r="259" spans="1:8" ht="30" customHeight="1">
      <c r="A259" s="81"/>
      <c r="B259" s="390" t="s">
        <v>914</v>
      </c>
      <c r="C259" s="382"/>
      <c r="D259" s="382"/>
      <c r="E259" s="382"/>
      <c r="F259" s="382"/>
      <c r="G259" s="382"/>
      <c r="H259" s="382"/>
    </row>
    <row r="260" spans="1:8" ht="30" customHeight="1">
      <c r="A260" s="81"/>
      <c r="B260" s="390"/>
      <c r="C260" s="382"/>
      <c r="D260" s="382"/>
      <c r="E260" s="382"/>
      <c r="F260" s="382"/>
      <c r="G260" s="382"/>
      <c r="H260" s="382"/>
    </row>
    <row r="261" spans="1:8" ht="30" customHeight="1">
      <c r="A261" s="81"/>
      <c r="B261" s="390" t="s">
        <v>107</v>
      </c>
      <c r="C261" s="382"/>
      <c r="D261" s="382"/>
      <c r="E261" s="382"/>
      <c r="F261" s="382"/>
      <c r="G261" s="382"/>
      <c r="H261" s="382"/>
    </row>
    <row r="262" spans="1:8" ht="30" customHeight="1">
      <c r="A262" s="81"/>
      <c r="B262" s="390"/>
      <c r="C262" s="382"/>
      <c r="D262" s="382"/>
      <c r="E262" s="382"/>
      <c r="F262" s="382"/>
      <c r="G262" s="382"/>
      <c r="H262" s="382"/>
    </row>
    <row r="263" spans="1:8" ht="30" customHeight="1">
      <c r="A263" s="81"/>
      <c r="B263" s="390" t="s">
        <v>143</v>
      </c>
      <c r="C263" s="382"/>
      <c r="D263" s="382"/>
      <c r="E263" s="382"/>
      <c r="F263" s="382"/>
      <c r="G263" s="382"/>
      <c r="H263" s="382"/>
    </row>
    <row r="264" spans="1:8" s="391" customFormat="1" ht="30" customHeight="1">
      <c r="A264" s="384" t="s">
        <v>898</v>
      </c>
      <c r="B264" s="627" t="s">
        <v>916</v>
      </c>
      <c r="C264" s="627"/>
      <c r="D264" s="627"/>
      <c r="E264" s="627"/>
      <c r="F264" s="627"/>
      <c r="G264" s="627"/>
      <c r="H264" s="627"/>
    </row>
    <row r="265" spans="1:8" s="388" customFormat="1" ht="30" customHeight="1">
      <c r="A265" s="386" t="s">
        <v>899</v>
      </c>
      <c r="B265" s="386" t="s">
        <v>900</v>
      </c>
      <c r="C265" s="386" t="s">
        <v>5</v>
      </c>
      <c r="D265" s="386" t="s">
        <v>395</v>
      </c>
      <c r="E265" s="386" t="s">
        <v>7</v>
      </c>
      <c r="F265" s="386" t="s">
        <v>8</v>
      </c>
      <c r="G265" s="386" t="s">
        <v>10</v>
      </c>
      <c r="H265" s="386" t="s">
        <v>901</v>
      </c>
    </row>
    <row r="266" spans="1:8" ht="30" customHeight="1">
      <c r="A266" s="81"/>
      <c r="B266" s="382"/>
      <c r="C266" s="382"/>
      <c r="D266" s="382"/>
      <c r="E266" s="382"/>
      <c r="F266" s="382"/>
      <c r="G266" s="382"/>
      <c r="H266" s="382"/>
    </row>
    <row r="267" spans="1:8" ht="30" customHeight="1">
      <c r="A267" s="382">
        <v>1</v>
      </c>
      <c r="B267" s="389" t="s">
        <v>902</v>
      </c>
      <c r="C267" s="382">
        <v>0</v>
      </c>
      <c r="D267" s="382">
        <v>145014</v>
      </c>
      <c r="E267" s="382">
        <v>208</v>
      </c>
      <c r="F267" s="382">
        <v>22000</v>
      </c>
      <c r="G267" s="382">
        <v>19000</v>
      </c>
      <c r="H267" s="382"/>
    </row>
    <row r="268" spans="1:8" ht="30" customHeight="1">
      <c r="A268" s="382"/>
      <c r="B268" s="382"/>
      <c r="C268" s="382"/>
      <c r="D268" s="382"/>
      <c r="E268" s="382"/>
      <c r="F268" s="382"/>
      <c r="G268" s="382"/>
      <c r="H268" s="382"/>
    </row>
    <row r="269" spans="1:8" ht="30" customHeight="1">
      <c r="A269" s="382">
        <v>2</v>
      </c>
      <c r="B269" s="382" t="s">
        <v>903</v>
      </c>
      <c r="C269" s="382">
        <v>0</v>
      </c>
      <c r="D269" s="382">
        <v>145014</v>
      </c>
      <c r="E269" s="382">
        <v>208</v>
      </c>
      <c r="F269" s="382">
        <v>22000</v>
      </c>
      <c r="G269" s="382">
        <v>19000</v>
      </c>
      <c r="H269" s="382"/>
    </row>
    <row r="270" spans="1:8" ht="30" customHeight="1">
      <c r="A270" s="382"/>
      <c r="B270" s="382"/>
      <c r="C270" s="382"/>
      <c r="D270" s="382"/>
      <c r="E270" s="382"/>
      <c r="F270" s="382"/>
      <c r="G270" s="382"/>
      <c r="H270" s="382"/>
    </row>
    <row r="271" spans="1:8" ht="30" customHeight="1">
      <c r="A271" s="382">
        <v>3</v>
      </c>
      <c r="B271" s="382" t="s">
        <v>904</v>
      </c>
      <c r="C271" s="382">
        <v>0</v>
      </c>
      <c r="D271" s="382">
        <v>145014</v>
      </c>
      <c r="E271" s="382">
        <v>208</v>
      </c>
      <c r="F271" s="382">
        <v>22000</v>
      </c>
      <c r="G271" s="382">
        <v>19000</v>
      </c>
      <c r="H271" s="382"/>
    </row>
    <row r="272" spans="1:8" ht="30" customHeight="1">
      <c r="A272" s="382"/>
      <c r="B272" s="382"/>
      <c r="C272" s="382"/>
      <c r="D272" s="382"/>
      <c r="E272" s="382"/>
      <c r="F272" s="382"/>
      <c r="G272" s="382"/>
      <c r="H272" s="382"/>
    </row>
    <row r="273" spans="1:8" ht="30" customHeight="1">
      <c r="A273" s="382">
        <v>4</v>
      </c>
      <c r="B273" s="382" t="s">
        <v>905</v>
      </c>
      <c r="C273" s="382">
        <v>0</v>
      </c>
      <c r="D273" s="382">
        <v>145854</v>
      </c>
      <c r="E273" s="382">
        <v>208</v>
      </c>
      <c r="F273" s="382">
        <v>22000</v>
      </c>
      <c r="G273" s="382">
        <v>19000</v>
      </c>
      <c r="H273" s="382"/>
    </row>
    <row r="274" spans="1:8" ht="30" customHeight="1">
      <c r="A274" s="382"/>
      <c r="B274" s="382"/>
      <c r="C274" s="382"/>
      <c r="D274" s="382"/>
      <c r="E274" s="382"/>
      <c r="F274" s="382"/>
      <c r="G274" s="382"/>
      <c r="H274" s="382"/>
    </row>
    <row r="275" spans="1:8" ht="30" customHeight="1">
      <c r="A275" s="382">
        <v>5</v>
      </c>
      <c r="B275" s="382" t="s">
        <v>906</v>
      </c>
      <c r="C275" s="382">
        <v>0</v>
      </c>
      <c r="D275" s="382">
        <v>150216</v>
      </c>
      <c r="E275" s="382">
        <v>208</v>
      </c>
      <c r="F275" s="382">
        <v>22000</v>
      </c>
      <c r="G275" s="382">
        <v>19000</v>
      </c>
      <c r="H275" s="382">
        <v>2100</v>
      </c>
    </row>
    <row r="276" spans="1:8" ht="30" customHeight="1">
      <c r="A276" s="382"/>
      <c r="B276" s="382"/>
      <c r="C276" s="382"/>
      <c r="D276" s="382"/>
      <c r="E276" s="382"/>
      <c r="F276" s="382"/>
      <c r="G276" s="382"/>
      <c r="H276" s="382"/>
    </row>
    <row r="277" spans="1:8" ht="30" customHeight="1">
      <c r="A277" s="382">
        <v>6</v>
      </c>
      <c r="B277" s="382" t="s">
        <v>907</v>
      </c>
      <c r="C277" s="382">
        <v>0</v>
      </c>
      <c r="D277" s="382">
        <v>152788</v>
      </c>
      <c r="E277" s="382">
        <v>208</v>
      </c>
      <c r="F277" s="382">
        <v>22000</v>
      </c>
      <c r="G277" s="382">
        <v>19000</v>
      </c>
      <c r="H277" s="382"/>
    </row>
    <row r="278" spans="1:8" ht="30" customHeight="1">
      <c r="A278" s="382"/>
      <c r="B278" s="382"/>
      <c r="C278" s="382"/>
      <c r="D278" s="382"/>
      <c r="E278" s="382"/>
      <c r="F278" s="382"/>
      <c r="G278" s="382"/>
      <c r="H278" s="382"/>
    </row>
    <row r="279" spans="1:8" ht="30" customHeight="1">
      <c r="A279" s="382">
        <v>7</v>
      </c>
      <c r="B279" s="382" t="s">
        <v>908</v>
      </c>
      <c r="C279" s="382">
        <v>0</v>
      </c>
      <c r="D279" s="382">
        <v>152788</v>
      </c>
      <c r="E279" s="382">
        <v>208</v>
      </c>
      <c r="F279" s="382">
        <v>22000</v>
      </c>
      <c r="G279" s="382">
        <v>19000</v>
      </c>
      <c r="H279" s="382"/>
    </row>
    <row r="280" spans="1:8" ht="30" customHeight="1">
      <c r="A280" s="382"/>
      <c r="B280" s="382"/>
      <c r="C280" s="382"/>
      <c r="D280" s="382"/>
      <c r="E280" s="382"/>
      <c r="F280" s="382"/>
      <c r="G280" s="382"/>
      <c r="H280" s="382"/>
    </row>
    <row r="281" spans="1:8" ht="30" customHeight="1">
      <c r="A281" s="382">
        <v>8</v>
      </c>
      <c r="B281" s="382" t="s">
        <v>909</v>
      </c>
      <c r="C281" s="382">
        <v>0</v>
      </c>
      <c r="D281" s="382">
        <v>152788</v>
      </c>
      <c r="E281" s="382">
        <v>208</v>
      </c>
      <c r="F281" s="382">
        <v>22000</v>
      </c>
      <c r="G281" s="382">
        <v>19000</v>
      </c>
      <c r="H281" s="382"/>
    </row>
    <row r="282" spans="1:8" ht="30" customHeight="1">
      <c r="A282" s="382"/>
      <c r="B282" s="382"/>
      <c r="C282" s="382"/>
      <c r="D282" s="382"/>
      <c r="E282" s="382"/>
      <c r="F282" s="382"/>
      <c r="G282" s="382"/>
      <c r="H282" s="382"/>
    </row>
    <row r="283" spans="1:8" ht="30" customHeight="1">
      <c r="A283" s="382">
        <v>9</v>
      </c>
      <c r="B283" s="382" t="s">
        <v>910</v>
      </c>
      <c r="C283" s="382">
        <v>0</v>
      </c>
      <c r="D283" s="382">
        <v>152788</v>
      </c>
      <c r="E283" s="382">
        <v>208</v>
      </c>
      <c r="F283" s="382">
        <v>22000</v>
      </c>
      <c r="G283" s="382">
        <v>19000</v>
      </c>
      <c r="H283" s="382"/>
    </row>
    <row r="284" spans="1:8" ht="30" customHeight="1">
      <c r="A284" s="382"/>
      <c r="B284" s="382"/>
      <c r="C284" s="382"/>
      <c r="D284" s="382"/>
      <c r="E284" s="382"/>
      <c r="F284" s="382"/>
      <c r="G284" s="382"/>
      <c r="H284" s="382"/>
    </row>
    <row r="285" spans="1:8" ht="30" customHeight="1">
      <c r="A285" s="382">
        <v>10</v>
      </c>
      <c r="B285" s="382" t="s">
        <v>911</v>
      </c>
      <c r="C285" s="382">
        <v>0</v>
      </c>
      <c r="D285" s="382">
        <v>152788</v>
      </c>
      <c r="E285" s="382">
        <v>208</v>
      </c>
      <c r="F285" s="382">
        <v>22000</v>
      </c>
      <c r="G285" s="382">
        <v>19000</v>
      </c>
      <c r="H285" s="382"/>
    </row>
    <row r="286" spans="1:8" ht="30" customHeight="1">
      <c r="A286" s="382"/>
      <c r="B286" s="382"/>
      <c r="C286" s="382"/>
      <c r="D286" s="382"/>
      <c r="E286" s="382"/>
      <c r="F286" s="382"/>
      <c r="G286" s="382"/>
      <c r="H286" s="382"/>
    </row>
    <row r="287" spans="1:8" ht="30" customHeight="1">
      <c r="A287" s="382">
        <v>11</v>
      </c>
      <c r="B287" s="382" t="s">
        <v>912</v>
      </c>
      <c r="C287" s="382">
        <v>0</v>
      </c>
      <c r="D287" s="382">
        <v>154717</v>
      </c>
      <c r="E287" s="382"/>
      <c r="F287" s="382"/>
      <c r="G287" s="382">
        <v>19000</v>
      </c>
      <c r="H287" s="382">
        <v>2100</v>
      </c>
    </row>
    <row r="288" spans="1:8" ht="30" customHeight="1">
      <c r="A288" s="382"/>
      <c r="B288" s="382"/>
      <c r="C288" s="382"/>
      <c r="D288" s="382"/>
      <c r="E288" s="382"/>
      <c r="F288" s="382"/>
      <c r="G288" s="382"/>
      <c r="H288" s="382"/>
    </row>
    <row r="289" spans="1:8" ht="30" customHeight="1">
      <c r="A289" s="382">
        <v>12</v>
      </c>
      <c r="B289" s="382" t="s">
        <v>913</v>
      </c>
      <c r="C289" s="382">
        <v>0</v>
      </c>
      <c r="D289" s="382">
        <v>154717</v>
      </c>
      <c r="E289" s="382"/>
      <c r="F289" s="382"/>
      <c r="G289" s="382">
        <v>19000</v>
      </c>
      <c r="H289" s="382"/>
    </row>
    <row r="290" spans="1:8" ht="30" customHeight="1">
      <c r="A290" s="81"/>
      <c r="B290" s="382"/>
      <c r="C290" s="382"/>
      <c r="D290" s="382"/>
      <c r="E290" s="382"/>
      <c r="F290" s="382"/>
      <c r="G290" s="382"/>
      <c r="H290" s="382"/>
    </row>
    <row r="291" spans="1:8" ht="30" customHeight="1">
      <c r="A291" s="81"/>
      <c r="B291" s="390" t="s">
        <v>107</v>
      </c>
      <c r="C291" s="382">
        <f t="shared" ref="C291:H291" si="5">SUM(C267:C290)</f>
        <v>0</v>
      </c>
      <c r="D291" s="382">
        <f t="shared" si="5"/>
        <v>1804486</v>
      </c>
      <c r="E291" s="382">
        <f t="shared" si="5"/>
        <v>2080</v>
      </c>
      <c r="F291" s="382">
        <f t="shared" si="5"/>
        <v>220000</v>
      </c>
      <c r="G291" s="382">
        <f t="shared" si="5"/>
        <v>228000</v>
      </c>
      <c r="H291" s="382">
        <f t="shared" si="5"/>
        <v>4200</v>
      </c>
    </row>
    <row r="292" spans="1:8" ht="30" customHeight="1">
      <c r="A292" s="81"/>
      <c r="B292" s="390"/>
      <c r="C292" s="382"/>
      <c r="D292" s="382"/>
      <c r="E292" s="382"/>
      <c r="F292" s="382"/>
      <c r="G292" s="382"/>
      <c r="H292" s="382"/>
    </row>
    <row r="293" spans="1:8" ht="30" customHeight="1">
      <c r="A293" s="81"/>
      <c r="B293" s="390" t="s">
        <v>914</v>
      </c>
      <c r="C293" s="382"/>
      <c r="D293" s="382"/>
      <c r="E293" s="382"/>
      <c r="F293" s="382"/>
      <c r="G293" s="382"/>
      <c r="H293" s="382"/>
    </row>
    <row r="294" spans="1:8" ht="30" customHeight="1">
      <c r="A294" s="81"/>
      <c r="B294" s="390"/>
      <c r="C294" s="382"/>
      <c r="D294" s="382"/>
      <c r="E294" s="382"/>
      <c r="F294" s="382"/>
      <c r="G294" s="382"/>
      <c r="H294" s="382"/>
    </row>
    <row r="295" spans="1:8" ht="30" customHeight="1">
      <c r="A295" s="81"/>
      <c r="B295" s="390" t="s">
        <v>107</v>
      </c>
      <c r="C295" s="382"/>
      <c r="D295" s="382"/>
      <c r="E295" s="382"/>
      <c r="F295" s="382"/>
      <c r="G295" s="382"/>
      <c r="H295" s="382"/>
    </row>
    <row r="296" spans="1:8" ht="30" customHeight="1">
      <c r="A296" s="81"/>
      <c r="B296" s="390"/>
      <c r="C296" s="382"/>
      <c r="D296" s="382"/>
      <c r="E296" s="382"/>
      <c r="F296" s="382"/>
      <c r="G296" s="382"/>
      <c r="H296" s="382"/>
    </row>
    <row r="297" spans="1:8" ht="30" customHeight="1">
      <c r="A297" s="81"/>
      <c r="B297" s="390" t="s">
        <v>143</v>
      </c>
      <c r="C297" s="382"/>
      <c r="D297" s="382"/>
      <c r="E297" s="382"/>
      <c r="F297" s="382"/>
      <c r="G297" s="382"/>
      <c r="H297" s="382"/>
    </row>
    <row r="298" spans="1:8" s="391" customFormat="1" ht="30" customHeight="1">
      <c r="A298" s="384" t="s">
        <v>898</v>
      </c>
      <c r="B298" s="627" t="s">
        <v>917</v>
      </c>
      <c r="C298" s="627"/>
      <c r="D298" s="627"/>
      <c r="E298" s="627"/>
      <c r="F298" s="627"/>
      <c r="G298" s="627"/>
      <c r="H298" s="627"/>
    </row>
    <row r="299" spans="1:8" s="388" customFormat="1" ht="30" customHeight="1">
      <c r="A299" s="386" t="s">
        <v>899</v>
      </c>
      <c r="B299" s="386" t="s">
        <v>900</v>
      </c>
      <c r="C299" s="386" t="s">
        <v>5</v>
      </c>
      <c r="D299" s="386" t="s">
        <v>395</v>
      </c>
      <c r="E299" s="386" t="s">
        <v>7</v>
      </c>
      <c r="F299" s="386" t="s">
        <v>8</v>
      </c>
      <c r="G299" s="386" t="s">
        <v>10</v>
      </c>
      <c r="H299" s="386" t="s">
        <v>901</v>
      </c>
    </row>
    <row r="300" spans="1:8" ht="30" customHeight="1">
      <c r="A300" s="81"/>
      <c r="B300" s="382"/>
      <c r="C300" s="382"/>
      <c r="D300" s="382"/>
      <c r="E300" s="382"/>
      <c r="F300" s="382"/>
      <c r="G300" s="382"/>
      <c r="H300" s="382"/>
    </row>
    <row r="301" spans="1:8" ht="30" customHeight="1">
      <c r="A301" s="382">
        <v>1</v>
      </c>
      <c r="B301" s="389" t="s">
        <v>902</v>
      </c>
      <c r="C301" s="382">
        <v>3480</v>
      </c>
      <c r="D301" s="382">
        <v>140166</v>
      </c>
      <c r="E301" s="382">
        <v>0</v>
      </c>
      <c r="F301" s="382">
        <v>24000</v>
      </c>
      <c r="G301" s="382">
        <v>29500</v>
      </c>
      <c r="H301" s="382"/>
    </row>
    <row r="302" spans="1:8" ht="30" customHeight="1">
      <c r="A302" s="382"/>
      <c r="B302" s="382"/>
      <c r="C302" s="382"/>
      <c r="D302" s="382"/>
      <c r="E302" s="382"/>
      <c r="F302" s="382"/>
      <c r="G302" s="382"/>
      <c r="H302" s="382"/>
    </row>
    <row r="303" spans="1:8" ht="30" customHeight="1">
      <c r="A303" s="382">
        <v>2</v>
      </c>
      <c r="B303" s="382" t="s">
        <v>903</v>
      </c>
      <c r="C303" s="382">
        <v>3480</v>
      </c>
      <c r="D303" s="382">
        <v>140166</v>
      </c>
      <c r="E303" s="382">
        <v>0</v>
      </c>
      <c r="F303" s="382">
        <v>24000</v>
      </c>
      <c r="G303" s="382">
        <v>29500</v>
      </c>
      <c r="H303" s="382"/>
    </row>
    <row r="304" spans="1:8" ht="30" customHeight="1">
      <c r="A304" s="382"/>
      <c r="B304" s="382"/>
      <c r="C304" s="382"/>
      <c r="D304" s="382"/>
      <c r="E304" s="382"/>
      <c r="F304" s="382"/>
      <c r="G304" s="382"/>
      <c r="H304" s="382"/>
    </row>
    <row r="305" spans="1:8" ht="30" customHeight="1">
      <c r="A305" s="382">
        <v>3</v>
      </c>
      <c r="B305" s="382" t="s">
        <v>904</v>
      </c>
      <c r="C305" s="382">
        <v>4180</v>
      </c>
      <c r="D305" s="382">
        <v>140866</v>
      </c>
      <c r="E305" s="382">
        <v>0</v>
      </c>
      <c r="F305" s="382">
        <v>24000</v>
      </c>
      <c r="G305" s="382">
        <v>29500</v>
      </c>
      <c r="H305" s="382"/>
    </row>
    <row r="306" spans="1:8" ht="30" customHeight="1">
      <c r="A306" s="382"/>
      <c r="B306" s="382"/>
      <c r="C306" s="382"/>
      <c r="D306" s="382"/>
      <c r="E306" s="382"/>
      <c r="F306" s="382"/>
      <c r="G306" s="382"/>
      <c r="H306" s="382"/>
    </row>
    <row r="307" spans="1:8" ht="30" customHeight="1">
      <c r="A307" s="382">
        <v>4</v>
      </c>
      <c r="B307" s="382" t="s">
        <v>905</v>
      </c>
      <c r="C307" s="382">
        <v>4180</v>
      </c>
      <c r="D307" s="382">
        <v>141706</v>
      </c>
      <c r="E307" s="382">
        <v>0</v>
      </c>
      <c r="F307" s="382">
        <v>24000</v>
      </c>
      <c r="G307" s="382">
        <v>29500</v>
      </c>
      <c r="H307" s="382"/>
    </row>
    <row r="308" spans="1:8" ht="30" customHeight="1">
      <c r="A308" s="382"/>
      <c r="B308" s="382"/>
      <c r="C308" s="382"/>
      <c r="D308" s="382"/>
      <c r="E308" s="382"/>
      <c r="F308" s="382"/>
      <c r="G308" s="382"/>
      <c r="H308" s="382"/>
    </row>
    <row r="309" spans="1:8" ht="30" customHeight="1">
      <c r="A309" s="382">
        <v>5</v>
      </c>
      <c r="B309" s="382" t="s">
        <v>906</v>
      </c>
      <c r="C309" s="382">
        <v>4180</v>
      </c>
      <c r="D309" s="382">
        <v>145812</v>
      </c>
      <c r="E309" s="382">
        <v>0</v>
      </c>
      <c r="F309" s="382">
        <v>24000</v>
      </c>
      <c r="G309" s="382">
        <v>29500</v>
      </c>
      <c r="H309" s="382">
        <v>2100</v>
      </c>
    </row>
    <row r="310" spans="1:8" ht="30" customHeight="1">
      <c r="A310" s="382"/>
      <c r="B310" s="382"/>
      <c r="C310" s="382"/>
      <c r="D310" s="382"/>
      <c r="E310" s="382"/>
      <c r="F310" s="382"/>
      <c r="G310" s="382"/>
      <c r="H310" s="382"/>
    </row>
    <row r="311" spans="1:8" ht="30" customHeight="1">
      <c r="A311" s="382">
        <v>6</v>
      </c>
      <c r="B311" s="382" t="s">
        <v>907</v>
      </c>
      <c r="C311" s="382">
        <v>4180</v>
      </c>
      <c r="D311" s="382">
        <v>148236</v>
      </c>
      <c r="E311" s="382">
        <v>0</v>
      </c>
      <c r="F311" s="382">
        <v>24000</v>
      </c>
      <c r="G311" s="382">
        <v>29500</v>
      </c>
      <c r="H311" s="382"/>
    </row>
    <row r="312" spans="1:8" ht="30" customHeight="1">
      <c r="A312" s="382"/>
      <c r="B312" s="382"/>
      <c r="C312" s="382"/>
      <c r="D312" s="382"/>
      <c r="E312" s="382"/>
      <c r="F312" s="382"/>
      <c r="G312" s="382"/>
      <c r="H312" s="382"/>
    </row>
    <row r="313" spans="1:8" ht="30" customHeight="1">
      <c r="A313" s="382">
        <v>7</v>
      </c>
      <c r="B313" s="382" t="s">
        <v>908</v>
      </c>
      <c r="C313" s="382">
        <v>4180</v>
      </c>
      <c r="D313" s="382">
        <v>148236</v>
      </c>
      <c r="E313" s="382">
        <v>0</v>
      </c>
      <c r="F313" s="382">
        <v>24000</v>
      </c>
      <c r="G313" s="382">
        <v>29500</v>
      </c>
      <c r="H313" s="382"/>
    </row>
    <row r="314" spans="1:8" ht="30" customHeight="1">
      <c r="A314" s="382"/>
      <c r="B314" s="382"/>
      <c r="C314" s="382"/>
      <c r="D314" s="382"/>
      <c r="E314" s="382"/>
      <c r="F314" s="382"/>
      <c r="G314" s="382"/>
      <c r="H314" s="382"/>
    </row>
    <row r="315" spans="1:8" ht="30" customHeight="1">
      <c r="A315" s="382">
        <v>8</v>
      </c>
      <c r="B315" s="382" t="s">
        <v>909</v>
      </c>
      <c r="C315" s="382">
        <v>4180</v>
      </c>
      <c r="D315" s="382">
        <v>148236</v>
      </c>
      <c r="E315" s="382">
        <v>0</v>
      </c>
      <c r="F315" s="382">
        <v>24000</v>
      </c>
      <c r="G315" s="382">
        <v>29500</v>
      </c>
      <c r="H315" s="382"/>
    </row>
    <row r="316" spans="1:8" ht="30" customHeight="1">
      <c r="A316" s="382"/>
      <c r="B316" s="382"/>
      <c r="C316" s="382"/>
      <c r="D316" s="382"/>
      <c r="E316" s="382"/>
      <c r="F316" s="382"/>
      <c r="G316" s="382"/>
      <c r="H316" s="382"/>
    </row>
    <row r="317" spans="1:8" ht="30" customHeight="1">
      <c r="A317" s="382">
        <v>9</v>
      </c>
      <c r="B317" s="382" t="s">
        <v>910</v>
      </c>
      <c r="C317" s="382">
        <v>4180</v>
      </c>
      <c r="D317" s="382">
        <v>148236</v>
      </c>
      <c r="E317" s="382">
        <v>0</v>
      </c>
      <c r="F317" s="382">
        <v>24000</v>
      </c>
      <c r="G317" s="382">
        <v>29500</v>
      </c>
      <c r="H317" s="382"/>
    </row>
    <row r="318" spans="1:8" ht="30" customHeight="1">
      <c r="A318" s="382"/>
      <c r="B318" s="382"/>
      <c r="C318" s="382"/>
      <c r="D318" s="382"/>
      <c r="E318" s="382"/>
      <c r="F318" s="382"/>
      <c r="G318" s="382"/>
      <c r="H318" s="382"/>
    </row>
    <row r="319" spans="1:8" ht="30" customHeight="1">
      <c r="A319" s="382">
        <v>10</v>
      </c>
      <c r="B319" s="382" t="s">
        <v>911</v>
      </c>
      <c r="C319" s="382">
        <v>4180</v>
      </c>
      <c r="D319" s="382">
        <v>148236</v>
      </c>
      <c r="E319" s="382">
        <v>0</v>
      </c>
      <c r="F319" s="382">
        <v>24000</v>
      </c>
      <c r="G319" s="382">
        <v>29500</v>
      </c>
      <c r="H319" s="382"/>
    </row>
    <row r="320" spans="1:8" ht="30" customHeight="1">
      <c r="A320" s="382"/>
      <c r="B320" s="382"/>
      <c r="C320" s="382"/>
      <c r="D320" s="382"/>
      <c r="E320" s="382"/>
      <c r="F320" s="382"/>
      <c r="G320" s="382"/>
      <c r="H320" s="382"/>
    </row>
    <row r="321" spans="1:8" ht="30" customHeight="1">
      <c r="A321" s="382">
        <v>11</v>
      </c>
      <c r="B321" s="382" t="s">
        <v>912</v>
      </c>
      <c r="C321" s="382">
        <v>4180</v>
      </c>
      <c r="D321" s="382">
        <v>150054</v>
      </c>
      <c r="E321" s="382">
        <v>0</v>
      </c>
      <c r="F321" s="382"/>
      <c r="G321" s="382">
        <v>29500</v>
      </c>
      <c r="H321" s="382">
        <v>2100</v>
      </c>
    </row>
    <row r="322" spans="1:8" ht="30" customHeight="1">
      <c r="A322" s="382"/>
      <c r="B322" s="382"/>
      <c r="C322" s="382"/>
      <c r="D322" s="382"/>
      <c r="E322" s="382"/>
      <c r="F322" s="382"/>
      <c r="G322" s="382"/>
      <c r="H322" s="382"/>
    </row>
    <row r="323" spans="1:8" ht="30" customHeight="1">
      <c r="A323" s="382">
        <v>12</v>
      </c>
      <c r="B323" s="382" t="s">
        <v>913</v>
      </c>
      <c r="C323" s="382">
        <v>4180</v>
      </c>
      <c r="D323" s="382">
        <v>150054</v>
      </c>
      <c r="E323" s="382">
        <v>0</v>
      </c>
      <c r="F323" s="382"/>
      <c r="G323" s="382">
        <v>29500</v>
      </c>
      <c r="H323" s="382"/>
    </row>
    <row r="324" spans="1:8" ht="30" customHeight="1">
      <c r="A324" s="81"/>
      <c r="B324" s="382"/>
      <c r="C324" s="382"/>
      <c r="D324" s="382"/>
      <c r="E324" s="382"/>
      <c r="F324" s="382"/>
      <c r="G324" s="382"/>
      <c r="H324" s="382"/>
    </row>
    <row r="325" spans="1:8" ht="30" customHeight="1">
      <c r="A325" s="81"/>
      <c r="B325" s="390" t="s">
        <v>107</v>
      </c>
      <c r="C325" s="382">
        <f t="shared" ref="C325:H325" si="6">SUM(C301:C324)</f>
        <v>48760</v>
      </c>
      <c r="D325" s="382">
        <f t="shared" si="6"/>
        <v>1750004</v>
      </c>
      <c r="E325" s="382">
        <f t="shared" si="6"/>
        <v>0</v>
      </c>
      <c r="F325" s="382">
        <f t="shared" si="6"/>
        <v>240000</v>
      </c>
      <c r="G325" s="382">
        <f t="shared" si="6"/>
        <v>354000</v>
      </c>
      <c r="H325" s="382">
        <f t="shared" si="6"/>
        <v>4200</v>
      </c>
    </row>
    <row r="326" spans="1:8" ht="30" customHeight="1">
      <c r="A326" s="81"/>
      <c r="B326" s="390"/>
      <c r="C326" s="382"/>
      <c r="D326" s="382"/>
      <c r="E326" s="382"/>
      <c r="F326" s="382"/>
      <c r="G326" s="382"/>
      <c r="H326" s="382"/>
    </row>
    <row r="327" spans="1:8" ht="30" customHeight="1">
      <c r="A327" s="81"/>
      <c r="B327" s="390" t="s">
        <v>914</v>
      </c>
      <c r="C327" s="382"/>
      <c r="D327" s="382"/>
      <c r="E327" s="382"/>
      <c r="F327" s="382"/>
      <c r="G327" s="382"/>
      <c r="H327" s="382"/>
    </row>
    <row r="328" spans="1:8" ht="30" customHeight="1">
      <c r="A328" s="81"/>
      <c r="B328" s="390"/>
      <c r="C328" s="382"/>
      <c r="D328" s="382"/>
      <c r="E328" s="382"/>
      <c r="F328" s="382"/>
      <c r="G328" s="382"/>
      <c r="H328" s="382"/>
    </row>
    <row r="329" spans="1:8" ht="30" customHeight="1">
      <c r="A329" s="81"/>
      <c r="B329" s="390" t="s">
        <v>107</v>
      </c>
      <c r="C329" s="382"/>
      <c r="D329" s="382"/>
      <c r="E329" s="382"/>
      <c r="F329" s="382"/>
      <c r="G329" s="382"/>
      <c r="H329" s="382"/>
    </row>
    <row r="330" spans="1:8" ht="30" customHeight="1">
      <c r="A330" s="81"/>
      <c r="B330" s="390"/>
      <c r="C330" s="382"/>
      <c r="D330" s="382"/>
      <c r="E330" s="382"/>
      <c r="F330" s="382"/>
      <c r="G330" s="382"/>
      <c r="H330" s="382"/>
    </row>
    <row r="331" spans="1:8" ht="30" customHeight="1">
      <c r="A331" s="81"/>
      <c r="B331" s="390" t="s">
        <v>143</v>
      </c>
      <c r="C331" s="382"/>
      <c r="D331" s="382"/>
      <c r="E331" s="382"/>
      <c r="F331" s="382"/>
      <c r="G331" s="382"/>
      <c r="H331" s="382"/>
    </row>
    <row r="332" spans="1:8" s="391" customFormat="1" ht="30" customHeight="1">
      <c r="A332" s="384" t="s">
        <v>898</v>
      </c>
      <c r="B332" s="631" t="s">
        <v>326</v>
      </c>
      <c r="C332" s="631"/>
      <c r="D332" s="631"/>
      <c r="E332" s="631"/>
      <c r="F332" s="631"/>
      <c r="G332" s="631"/>
      <c r="H332" s="631"/>
    </row>
    <row r="333" spans="1:8" s="388" customFormat="1" ht="30" customHeight="1">
      <c r="A333" s="386" t="s">
        <v>899</v>
      </c>
      <c r="B333" s="386" t="s">
        <v>900</v>
      </c>
      <c r="C333" s="386" t="s">
        <v>5</v>
      </c>
      <c r="D333" s="386" t="s">
        <v>395</v>
      </c>
      <c r="E333" s="386" t="s">
        <v>7</v>
      </c>
      <c r="F333" s="386" t="s">
        <v>8</v>
      </c>
      <c r="G333" s="386" t="s">
        <v>533</v>
      </c>
      <c r="H333" s="386" t="s">
        <v>901</v>
      </c>
    </row>
    <row r="334" spans="1:8" ht="30" customHeight="1">
      <c r="A334" s="81"/>
      <c r="B334" s="382"/>
      <c r="C334" s="382"/>
      <c r="D334" s="382"/>
      <c r="E334" s="382"/>
      <c r="F334" s="382"/>
      <c r="G334" s="382"/>
      <c r="H334" s="382"/>
    </row>
    <row r="335" spans="1:8" ht="30" customHeight="1">
      <c r="A335" s="382">
        <v>1</v>
      </c>
      <c r="B335" s="389" t="s">
        <v>902</v>
      </c>
      <c r="C335" s="382">
        <v>2730</v>
      </c>
      <c r="D335" s="382">
        <v>79960</v>
      </c>
      <c r="E335" s="382">
        <v>0</v>
      </c>
      <c r="F335" s="382">
        <v>6000</v>
      </c>
      <c r="G335" s="382"/>
      <c r="H335" s="382"/>
    </row>
    <row r="336" spans="1:8" ht="30" customHeight="1">
      <c r="A336" s="382"/>
      <c r="B336" s="382"/>
      <c r="C336" s="382"/>
      <c r="D336" s="382"/>
      <c r="E336" s="382"/>
      <c r="F336" s="382"/>
      <c r="G336" s="382"/>
      <c r="H336" s="382"/>
    </row>
    <row r="337" spans="1:8" ht="30" customHeight="1">
      <c r="A337" s="382">
        <v>2</v>
      </c>
      <c r="B337" s="382" t="s">
        <v>903</v>
      </c>
      <c r="C337" s="382">
        <v>2730</v>
      </c>
      <c r="D337" s="382">
        <v>80927</v>
      </c>
      <c r="E337" s="382">
        <v>0</v>
      </c>
      <c r="F337" s="382">
        <v>6000</v>
      </c>
      <c r="G337" s="382"/>
      <c r="H337" s="382"/>
    </row>
    <row r="338" spans="1:8" ht="30" customHeight="1">
      <c r="A338" s="382"/>
      <c r="B338" s="382"/>
      <c r="C338" s="382"/>
      <c r="D338" s="382"/>
      <c r="E338" s="382"/>
      <c r="F338" s="382"/>
      <c r="G338" s="382"/>
      <c r="H338" s="382"/>
    </row>
    <row r="339" spans="1:8" ht="30" customHeight="1">
      <c r="A339" s="382">
        <v>3</v>
      </c>
      <c r="B339" s="382" t="s">
        <v>904</v>
      </c>
      <c r="C339" s="382">
        <v>3151</v>
      </c>
      <c r="D339" s="382">
        <v>91303</v>
      </c>
      <c r="E339" s="382">
        <v>0</v>
      </c>
      <c r="F339" s="382">
        <v>15000</v>
      </c>
      <c r="G339" s="382"/>
      <c r="H339" s="382"/>
    </row>
    <row r="340" spans="1:8" ht="30" customHeight="1">
      <c r="A340" s="382"/>
      <c r="B340" s="382"/>
      <c r="C340" s="382"/>
      <c r="D340" s="382"/>
      <c r="E340" s="382"/>
      <c r="F340" s="382"/>
      <c r="G340" s="382"/>
      <c r="H340" s="382"/>
    </row>
    <row r="341" spans="1:8" ht="30" customHeight="1">
      <c r="A341" s="382">
        <v>4</v>
      </c>
      <c r="B341" s="382" t="s">
        <v>905</v>
      </c>
      <c r="C341" s="382">
        <v>4180</v>
      </c>
      <c r="D341" s="382">
        <v>116668</v>
      </c>
      <c r="E341" s="382">
        <v>0</v>
      </c>
      <c r="F341" s="382">
        <v>15000</v>
      </c>
      <c r="G341" s="382"/>
      <c r="H341" s="382"/>
    </row>
    <row r="342" spans="1:8" ht="30" customHeight="1">
      <c r="A342" s="382"/>
      <c r="B342" s="382"/>
      <c r="C342" s="382"/>
      <c r="D342" s="382"/>
      <c r="E342" s="382"/>
      <c r="F342" s="382"/>
      <c r="G342" s="382"/>
      <c r="H342" s="382"/>
    </row>
    <row r="343" spans="1:8" ht="30" customHeight="1">
      <c r="A343" s="382">
        <v>5</v>
      </c>
      <c r="B343" s="382" t="s">
        <v>906</v>
      </c>
      <c r="C343" s="382">
        <v>4180</v>
      </c>
      <c r="D343" s="382">
        <v>116668</v>
      </c>
      <c r="E343" s="382">
        <v>0</v>
      </c>
      <c r="F343" s="382">
        <v>15000</v>
      </c>
      <c r="G343" s="382"/>
      <c r="H343" s="382">
        <v>2100</v>
      </c>
    </row>
    <row r="344" spans="1:8" ht="30" customHeight="1">
      <c r="A344" s="382"/>
      <c r="B344" s="382"/>
      <c r="C344" s="382"/>
      <c r="D344" s="382"/>
      <c r="E344" s="382"/>
      <c r="F344" s="382"/>
      <c r="G344" s="382"/>
      <c r="H344" s="382"/>
    </row>
    <row r="345" spans="1:8" ht="30" customHeight="1">
      <c r="A345" s="382">
        <v>6</v>
      </c>
      <c r="B345" s="382" t="s">
        <v>907</v>
      </c>
      <c r="C345" s="382">
        <v>4180</v>
      </c>
      <c r="D345" s="382">
        <v>116668</v>
      </c>
      <c r="E345" s="382">
        <v>0</v>
      </c>
      <c r="F345" s="382">
        <v>15000</v>
      </c>
      <c r="G345" s="382"/>
      <c r="H345" s="382"/>
    </row>
    <row r="346" spans="1:8" ht="30" customHeight="1">
      <c r="A346" s="382"/>
      <c r="B346" s="382"/>
      <c r="C346" s="382"/>
      <c r="D346" s="382"/>
      <c r="E346" s="382"/>
      <c r="F346" s="382"/>
      <c r="G346" s="382"/>
      <c r="H346" s="382"/>
    </row>
    <row r="347" spans="1:8" ht="30" customHeight="1">
      <c r="A347" s="382">
        <v>7</v>
      </c>
      <c r="B347" s="382" t="s">
        <v>908</v>
      </c>
      <c r="C347" s="382">
        <v>4180</v>
      </c>
      <c r="D347" s="382">
        <v>116668</v>
      </c>
      <c r="E347" s="382">
        <v>0</v>
      </c>
      <c r="F347" s="382">
        <v>15000</v>
      </c>
      <c r="G347" s="382"/>
      <c r="H347" s="382"/>
    </row>
    <row r="348" spans="1:8" ht="30" customHeight="1">
      <c r="A348" s="382"/>
      <c r="B348" s="382"/>
      <c r="C348" s="382"/>
      <c r="D348" s="382"/>
      <c r="E348" s="382"/>
      <c r="F348" s="382"/>
      <c r="G348" s="382"/>
      <c r="H348" s="382"/>
    </row>
    <row r="349" spans="1:8" ht="30" customHeight="1">
      <c r="A349" s="382">
        <v>8</v>
      </c>
      <c r="B349" s="382" t="s">
        <v>909</v>
      </c>
      <c r="C349" s="382">
        <v>4180</v>
      </c>
      <c r="D349" s="382">
        <v>116668</v>
      </c>
      <c r="E349" s="382">
        <v>0</v>
      </c>
      <c r="F349" s="382">
        <v>15000</v>
      </c>
      <c r="G349" s="382"/>
      <c r="H349" s="382"/>
    </row>
    <row r="350" spans="1:8" ht="30" customHeight="1">
      <c r="A350" s="382"/>
      <c r="B350" s="382"/>
      <c r="C350" s="382"/>
      <c r="D350" s="382"/>
      <c r="E350" s="382"/>
      <c r="F350" s="382"/>
      <c r="G350" s="382"/>
      <c r="H350" s="382"/>
    </row>
    <row r="351" spans="1:8" ht="30" customHeight="1">
      <c r="A351" s="382">
        <v>9</v>
      </c>
      <c r="B351" s="382" t="s">
        <v>910</v>
      </c>
      <c r="C351" s="382">
        <v>4180</v>
      </c>
      <c r="D351" s="382">
        <v>119452</v>
      </c>
      <c r="E351" s="382">
        <v>0</v>
      </c>
      <c r="F351" s="382">
        <v>15000</v>
      </c>
      <c r="G351" s="382"/>
      <c r="H351" s="382"/>
    </row>
    <row r="352" spans="1:8" ht="30" customHeight="1">
      <c r="A352" s="382"/>
      <c r="B352" s="382"/>
      <c r="C352" s="382"/>
      <c r="D352" s="382"/>
      <c r="E352" s="382"/>
      <c r="F352" s="382"/>
      <c r="G352" s="382"/>
      <c r="H352" s="382"/>
    </row>
    <row r="353" spans="1:8" ht="30" customHeight="1">
      <c r="A353" s="382">
        <v>10</v>
      </c>
      <c r="B353" s="382" t="s">
        <v>911</v>
      </c>
      <c r="C353" s="382">
        <v>4180</v>
      </c>
      <c r="D353" s="382">
        <v>147606</v>
      </c>
      <c r="E353" s="382">
        <v>0</v>
      </c>
      <c r="F353" s="382">
        <v>25000</v>
      </c>
      <c r="G353" s="382">
        <v>14323</v>
      </c>
      <c r="H353" s="382"/>
    </row>
    <row r="354" spans="1:8" ht="30" customHeight="1">
      <c r="A354" s="382"/>
      <c r="B354" s="382"/>
      <c r="C354" s="382"/>
      <c r="D354" s="382"/>
      <c r="E354" s="382"/>
      <c r="F354" s="382"/>
      <c r="G354" s="382"/>
      <c r="H354" s="382"/>
    </row>
    <row r="355" spans="1:8" ht="30" customHeight="1">
      <c r="A355" s="382">
        <v>11</v>
      </c>
      <c r="B355" s="382" t="s">
        <v>912</v>
      </c>
      <c r="C355" s="382">
        <v>4180</v>
      </c>
      <c r="D355" s="382">
        <v>151857</v>
      </c>
      <c r="E355" s="382">
        <v>0</v>
      </c>
      <c r="F355" s="382"/>
      <c r="G355" s="382">
        <v>14748</v>
      </c>
      <c r="H355" s="382">
        <v>2100</v>
      </c>
    </row>
    <row r="356" spans="1:8" ht="30" customHeight="1">
      <c r="A356" s="382"/>
      <c r="B356" s="382"/>
      <c r="C356" s="382"/>
      <c r="D356" s="382"/>
      <c r="E356" s="382"/>
      <c r="F356" s="382"/>
      <c r="G356" s="382"/>
      <c r="H356" s="382"/>
    </row>
    <row r="357" spans="1:8" ht="30" customHeight="1">
      <c r="A357" s="382">
        <v>12</v>
      </c>
      <c r="B357" s="382" t="s">
        <v>913</v>
      </c>
      <c r="C357" s="382">
        <v>4180</v>
      </c>
      <c r="D357" s="382">
        <v>151857</v>
      </c>
      <c r="E357" s="382">
        <v>0</v>
      </c>
      <c r="F357" s="382"/>
      <c r="G357" s="382">
        <v>14748</v>
      </c>
      <c r="H357" s="382"/>
    </row>
    <row r="358" spans="1:8" ht="30" customHeight="1">
      <c r="A358" s="81"/>
      <c r="B358" s="382"/>
      <c r="C358" s="382"/>
      <c r="D358" s="382"/>
      <c r="E358" s="382"/>
      <c r="F358" s="382"/>
      <c r="G358" s="382"/>
      <c r="H358" s="382"/>
    </row>
    <row r="359" spans="1:8" ht="30" customHeight="1">
      <c r="A359" s="81"/>
      <c r="B359" s="390" t="s">
        <v>107</v>
      </c>
      <c r="C359" s="382">
        <f t="shared" ref="C359:H359" si="7">SUM(C335:C358)</f>
        <v>46231</v>
      </c>
      <c r="D359" s="382">
        <f t="shared" si="7"/>
        <v>1406302</v>
      </c>
      <c r="E359" s="382">
        <f t="shared" si="7"/>
        <v>0</v>
      </c>
      <c r="F359" s="382">
        <f t="shared" si="7"/>
        <v>142000</v>
      </c>
      <c r="G359" s="382">
        <f t="shared" si="7"/>
        <v>43819</v>
      </c>
      <c r="H359" s="382">
        <f t="shared" si="7"/>
        <v>4200</v>
      </c>
    </row>
    <row r="360" spans="1:8" ht="30" customHeight="1">
      <c r="A360" s="81"/>
      <c r="B360" s="390"/>
      <c r="C360" s="382"/>
      <c r="D360" s="382"/>
      <c r="E360" s="382"/>
      <c r="F360" s="382"/>
      <c r="G360" s="382"/>
      <c r="H360" s="382"/>
    </row>
    <row r="361" spans="1:8" ht="30" customHeight="1">
      <c r="A361" s="81"/>
      <c r="B361" s="390" t="s">
        <v>914</v>
      </c>
      <c r="C361" s="382"/>
      <c r="D361" s="382"/>
      <c r="E361" s="382"/>
      <c r="F361" s="382"/>
      <c r="G361" s="382"/>
      <c r="H361" s="382"/>
    </row>
    <row r="362" spans="1:8" ht="30" customHeight="1">
      <c r="A362" s="81"/>
      <c r="B362" s="390"/>
      <c r="C362" s="382"/>
      <c r="D362" s="382"/>
      <c r="E362" s="382"/>
      <c r="F362" s="382"/>
      <c r="G362" s="382"/>
      <c r="H362" s="382"/>
    </row>
    <row r="363" spans="1:8" ht="30" customHeight="1">
      <c r="A363" s="81"/>
      <c r="B363" s="390" t="s">
        <v>107</v>
      </c>
      <c r="C363" s="382"/>
      <c r="D363" s="382"/>
      <c r="E363" s="382"/>
      <c r="F363" s="382"/>
      <c r="G363" s="382"/>
      <c r="H363" s="382"/>
    </row>
    <row r="364" spans="1:8" ht="30" customHeight="1">
      <c r="A364" s="81"/>
      <c r="B364" s="390"/>
      <c r="C364" s="382"/>
      <c r="D364" s="382"/>
      <c r="E364" s="382"/>
      <c r="F364" s="382"/>
      <c r="G364" s="382"/>
      <c r="H364" s="382"/>
    </row>
    <row r="365" spans="1:8" s="398" customFormat="1" ht="30" customHeight="1">
      <c r="A365" s="396" t="s">
        <v>898</v>
      </c>
      <c r="B365" s="397" t="s">
        <v>287</v>
      </c>
    </row>
    <row r="366" spans="1:8" s="399" customFormat="1" ht="30" customHeight="1">
      <c r="A366" s="387" t="s">
        <v>899</v>
      </c>
      <c r="B366" s="387" t="s">
        <v>900</v>
      </c>
      <c r="C366" s="387" t="s">
        <v>5</v>
      </c>
      <c r="D366" s="387" t="s">
        <v>395</v>
      </c>
      <c r="E366" s="387" t="s">
        <v>7</v>
      </c>
      <c r="F366" s="387" t="s">
        <v>8</v>
      </c>
      <c r="G366" s="387" t="s">
        <v>10</v>
      </c>
      <c r="H366" s="387" t="s">
        <v>901</v>
      </c>
    </row>
    <row r="367" spans="1:8" ht="30" customHeight="1">
      <c r="A367" s="400"/>
      <c r="B367" s="383"/>
      <c r="C367" s="383"/>
      <c r="D367" s="383"/>
      <c r="E367" s="383"/>
      <c r="F367" s="383"/>
      <c r="G367" s="383"/>
      <c r="H367" s="383"/>
    </row>
    <row r="368" spans="1:8" ht="30" customHeight="1">
      <c r="A368" s="382">
        <v>1</v>
      </c>
      <c r="B368" s="389" t="s">
        <v>902</v>
      </c>
      <c r="C368" s="382">
        <v>3480</v>
      </c>
      <c r="D368" s="382">
        <v>152856</v>
      </c>
      <c r="E368" s="382">
        <v>0</v>
      </c>
      <c r="F368" s="382">
        <v>28000</v>
      </c>
      <c r="G368" s="382">
        <v>6500</v>
      </c>
      <c r="H368" s="382"/>
    </row>
    <row r="369" spans="1:8" ht="30" customHeight="1">
      <c r="A369" s="382"/>
      <c r="B369" s="382"/>
      <c r="C369" s="382"/>
      <c r="D369" s="382"/>
      <c r="E369" s="382"/>
      <c r="F369" s="382"/>
      <c r="G369" s="382"/>
      <c r="H369" s="382"/>
    </row>
    <row r="370" spans="1:8" ht="30" customHeight="1">
      <c r="A370" s="382">
        <v>2</v>
      </c>
      <c r="B370" s="382" t="s">
        <v>903</v>
      </c>
      <c r="C370" s="382">
        <v>3480</v>
      </c>
      <c r="D370" s="382">
        <v>153696</v>
      </c>
      <c r="E370" s="382">
        <v>0</v>
      </c>
      <c r="F370" s="382">
        <v>28000</v>
      </c>
      <c r="G370" s="382">
        <v>6500</v>
      </c>
      <c r="H370" s="382"/>
    </row>
    <row r="371" spans="1:8" ht="30" customHeight="1">
      <c r="A371" s="382"/>
      <c r="B371" s="382"/>
      <c r="C371" s="382"/>
      <c r="D371" s="382"/>
      <c r="E371" s="382"/>
      <c r="F371" s="382"/>
      <c r="G371" s="382"/>
      <c r="H371" s="382"/>
    </row>
    <row r="372" spans="1:8" ht="30" customHeight="1">
      <c r="A372" s="382">
        <v>3</v>
      </c>
      <c r="B372" s="382" t="s">
        <v>904</v>
      </c>
      <c r="C372" s="382">
        <v>4180</v>
      </c>
      <c r="D372" s="382">
        <v>154396</v>
      </c>
      <c r="E372" s="382">
        <v>0</v>
      </c>
      <c r="F372" s="382">
        <v>28000</v>
      </c>
      <c r="G372" s="382">
        <v>6500</v>
      </c>
      <c r="H372" s="382"/>
    </row>
    <row r="373" spans="1:8" ht="30" customHeight="1">
      <c r="A373" s="382"/>
      <c r="B373" s="382"/>
      <c r="C373" s="382"/>
      <c r="D373" s="382"/>
      <c r="E373" s="382"/>
      <c r="F373" s="382"/>
      <c r="G373" s="382"/>
      <c r="H373" s="382"/>
    </row>
    <row r="374" spans="1:8" ht="30" customHeight="1">
      <c r="A374" s="382">
        <v>4</v>
      </c>
      <c r="B374" s="382" t="s">
        <v>905</v>
      </c>
      <c r="C374" s="382">
        <v>4180</v>
      </c>
      <c r="D374" s="382">
        <v>154396</v>
      </c>
      <c r="E374" s="382">
        <v>0</v>
      </c>
      <c r="F374" s="382">
        <v>28000</v>
      </c>
      <c r="G374" s="382">
        <v>6500</v>
      </c>
      <c r="H374" s="382"/>
    </row>
    <row r="375" spans="1:8" ht="30" customHeight="1">
      <c r="A375" s="382"/>
      <c r="B375" s="382"/>
      <c r="C375" s="382"/>
      <c r="D375" s="382"/>
      <c r="E375" s="382"/>
      <c r="F375" s="382"/>
      <c r="G375" s="382"/>
      <c r="H375" s="382"/>
    </row>
    <row r="376" spans="1:8" ht="30" customHeight="1">
      <c r="A376" s="382">
        <v>5</v>
      </c>
      <c r="B376" s="382" t="s">
        <v>906</v>
      </c>
      <c r="C376" s="382">
        <v>4180</v>
      </c>
      <c r="D376" s="382">
        <v>158874</v>
      </c>
      <c r="E376" s="382">
        <v>0</v>
      </c>
      <c r="F376" s="382">
        <v>28000</v>
      </c>
      <c r="G376" s="382">
        <v>6500</v>
      </c>
      <c r="H376" s="382">
        <v>2100</v>
      </c>
    </row>
    <row r="377" spans="1:8" ht="30" customHeight="1">
      <c r="A377" s="382"/>
      <c r="B377" s="382"/>
      <c r="C377" s="382"/>
      <c r="D377" s="382"/>
      <c r="E377" s="382"/>
      <c r="F377" s="382"/>
      <c r="G377" s="382"/>
      <c r="H377" s="382"/>
    </row>
    <row r="378" spans="1:8" ht="30" customHeight="1">
      <c r="A378" s="382">
        <v>6</v>
      </c>
      <c r="B378" s="382" t="s">
        <v>907</v>
      </c>
      <c r="C378" s="382">
        <v>4180</v>
      </c>
      <c r="D378" s="382">
        <v>161523</v>
      </c>
      <c r="E378" s="382">
        <v>0</v>
      </c>
      <c r="F378" s="382">
        <v>28000</v>
      </c>
      <c r="G378" s="382">
        <v>6500</v>
      </c>
      <c r="H378" s="382"/>
    </row>
    <row r="379" spans="1:8" ht="30" customHeight="1">
      <c r="A379" s="382"/>
      <c r="B379" s="382"/>
      <c r="C379" s="382"/>
      <c r="D379" s="382"/>
      <c r="E379" s="382"/>
      <c r="F379" s="382"/>
      <c r="G379" s="382"/>
      <c r="H379" s="382"/>
    </row>
    <row r="380" spans="1:8" ht="30" customHeight="1">
      <c r="A380" s="382">
        <v>7</v>
      </c>
      <c r="B380" s="382" t="s">
        <v>908</v>
      </c>
      <c r="C380" s="382">
        <v>4180</v>
      </c>
      <c r="D380" s="382">
        <v>161523</v>
      </c>
      <c r="E380" s="382">
        <v>0</v>
      </c>
      <c r="F380" s="382">
        <v>28000</v>
      </c>
      <c r="G380" s="382">
        <v>6500</v>
      </c>
      <c r="H380" s="382"/>
    </row>
    <row r="381" spans="1:8" ht="30" customHeight="1">
      <c r="A381" s="382"/>
      <c r="B381" s="382"/>
      <c r="C381" s="382"/>
      <c r="D381" s="382"/>
      <c r="E381" s="382"/>
      <c r="F381" s="382"/>
      <c r="G381" s="382"/>
      <c r="H381" s="382"/>
    </row>
    <row r="382" spans="1:8" ht="30" customHeight="1">
      <c r="A382" s="382">
        <v>8</v>
      </c>
      <c r="B382" s="382" t="s">
        <v>909</v>
      </c>
      <c r="C382" s="382">
        <v>4180</v>
      </c>
      <c r="D382" s="382">
        <v>161523</v>
      </c>
      <c r="E382" s="382">
        <v>0</v>
      </c>
      <c r="F382" s="382">
        <v>28000</v>
      </c>
      <c r="G382" s="382">
        <v>6500</v>
      </c>
      <c r="H382" s="382"/>
    </row>
    <row r="383" spans="1:8" ht="30" customHeight="1">
      <c r="A383" s="382"/>
      <c r="B383" s="382"/>
      <c r="C383" s="382"/>
      <c r="D383" s="382"/>
      <c r="E383" s="382"/>
      <c r="F383" s="382"/>
      <c r="G383" s="382"/>
      <c r="H383" s="382"/>
    </row>
    <row r="384" spans="1:8" ht="30" customHeight="1">
      <c r="A384" s="382">
        <v>9</v>
      </c>
      <c r="B384" s="382" t="s">
        <v>910</v>
      </c>
      <c r="C384" s="382">
        <v>4180</v>
      </c>
      <c r="D384" s="382">
        <v>161523</v>
      </c>
      <c r="E384" s="382">
        <v>0</v>
      </c>
      <c r="F384" s="382">
        <v>28000</v>
      </c>
      <c r="G384" s="382">
        <v>6500</v>
      </c>
      <c r="H384" s="382"/>
    </row>
    <row r="385" spans="1:8" ht="30" customHeight="1">
      <c r="A385" s="382"/>
      <c r="B385" s="382"/>
      <c r="C385" s="382"/>
      <c r="D385" s="382"/>
      <c r="E385" s="382"/>
      <c r="F385" s="382"/>
      <c r="G385" s="382"/>
      <c r="H385" s="382"/>
    </row>
    <row r="386" spans="1:8" ht="30" customHeight="1">
      <c r="A386" s="382">
        <v>10</v>
      </c>
      <c r="B386" s="382" t="s">
        <v>911</v>
      </c>
      <c r="C386" s="382">
        <v>4180</v>
      </c>
      <c r="D386" s="382">
        <v>161523</v>
      </c>
      <c r="E386" s="382">
        <v>0</v>
      </c>
      <c r="F386" s="382">
        <v>28000</v>
      </c>
      <c r="G386" s="382">
        <v>6500</v>
      </c>
      <c r="H386" s="382"/>
    </row>
    <row r="387" spans="1:8" ht="30" customHeight="1">
      <c r="A387" s="382"/>
      <c r="B387" s="382"/>
      <c r="C387" s="382"/>
      <c r="D387" s="382"/>
      <c r="E387" s="382"/>
      <c r="F387" s="382"/>
      <c r="G387" s="382"/>
      <c r="H387" s="382"/>
    </row>
    <row r="388" spans="1:8" ht="30" customHeight="1">
      <c r="A388" s="382">
        <v>11</v>
      </c>
      <c r="B388" s="382" t="s">
        <v>912</v>
      </c>
      <c r="C388" s="382">
        <v>4180</v>
      </c>
      <c r="D388" s="382">
        <v>163510</v>
      </c>
      <c r="E388" s="382">
        <v>0</v>
      </c>
      <c r="F388" s="382"/>
      <c r="G388" s="382">
        <v>6500</v>
      </c>
      <c r="H388" s="382">
        <v>2100</v>
      </c>
    </row>
    <row r="389" spans="1:8" ht="30" customHeight="1">
      <c r="A389" s="382"/>
      <c r="B389" s="382"/>
      <c r="C389" s="382"/>
      <c r="D389" s="382"/>
      <c r="E389" s="382"/>
      <c r="F389" s="382"/>
      <c r="G389" s="382"/>
      <c r="H389" s="382"/>
    </row>
    <row r="390" spans="1:8" ht="30" customHeight="1">
      <c r="A390" s="382">
        <v>12</v>
      </c>
      <c r="B390" s="382" t="s">
        <v>913</v>
      </c>
      <c r="C390" s="382">
        <v>4180</v>
      </c>
      <c r="D390" s="382">
        <v>163510</v>
      </c>
      <c r="E390" s="382">
        <v>0</v>
      </c>
      <c r="F390" s="382"/>
      <c r="G390" s="382">
        <v>6500</v>
      </c>
      <c r="H390" s="382"/>
    </row>
    <row r="391" spans="1:8" ht="30" customHeight="1">
      <c r="A391" s="81"/>
      <c r="B391" s="382"/>
      <c r="C391" s="382"/>
      <c r="D391" s="382"/>
      <c r="E391" s="382"/>
      <c r="F391" s="382"/>
      <c r="G391" s="382"/>
      <c r="H391" s="382"/>
    </row>
    <row r="392" spans="1:8" ht="30" customHeight="1">
      <c r="A392" s="81"/>
      <c r="B392" s="390" t="s">
        <v>107</v>
      </c>
      <c r="C392" s="382">
        <f t="shared" ref="C392:H392" si="8">SUM(C368:C391)</f>
        <v>48760</v>
      </c>
      <c r="D392" s="382">
        <f t="shared" si="8"/>
        <v>1908853</v>
      </c>
      <c r="E392" s="382">
        <f t="shared" si="8"/>
        <v>0</v>
      </c>
      <c r="F392" s="382">
        <f t="shared" si="8"/>
        <v>280000</v>
      </c>
      <c r="G392" s="382">
        <f t="shared" si="8"/>
        <v>78000</v>
      </c>
      <c r="H392" s="382">
        <f t="shared" si="8"/>
        <v>4200</v>
      </c>
    </row>
    <row r="393" spans="1:8" ht="30" customHeight="1">
      <c r="A393" s="81"/>
      <c r="B393" s="390"/>
      <c r="C393" s="382"/>
      <c r="D393" s="382"/>
      <c r="E393" s="382"/>
      <c r="F393" s="382"/>
      <c r="G393" s="382"/>
      <c r="H393" s="382"/>
    </row>
    <row r="394" spans="1:8" ht="30" customHeight="1">
      <c r="A394" s="81"/>
      <c r="B394" s="390" t="s">
        <v>914</v>
      </c>
      <c r="C394" s="382"/>
      <c r="D394" s="382"/>
      <c r="E394" s="382"/>
      <c r="F394" s="382"/>
      <c r="G394" s="382"/>
      <c r="H394" s="382"/>
    </row>
    <row r="395" spans="1:8" ht="30" customHeight="1">
      <c r="A395" s="81"/>
      <c r="B395" s="390"/>
      <c r="C395" s="382"/>
      <c r="D395" s="382"/>
      <c r="E395" s="382"/>
      <c r="F395" s="382"/>
      <c r="G395" s="382"/>
      <c r="H395" s="382"/>
    </row>
    <row r="396" spans="1:8" ht="30" customHeight="1">
      <c r="A396" s="81"/>
      <c r="B396" s="390" t="s">
        <v>107</v>
      </c>
      <c r="C396" s="382"/>
      <c r="D396" s="382"/>
      <c r="E396" s="382"/>
      <c r="F396" s="382"/>
      <c r="G396" s="382"/>
      <c r="H396" s="382"/>
    </row>
    <row r="397" spans="1:8" ht="30" customHeight="1">
      <c r="A397" s="81"/>
      <c r="B397" s="390"/>
      <c r="C397" s="382"/>
      <c r="D397" s="382"/>
      <c r="E397" s="382"/>
      <c r="F397" s="382"/>
      <c r="G397" s="382"/>
      <c r="H397" s="382"/>
    </row>
    <row r="398" spans="1:8" ht="30" customHeight="1">
      <c r="A398" s="81"/>
      <c r="B398" s="390" t="s">
        <v>143</v>
      </c>
      <c r="C398" s="382"/>
      <c r="D398" s="382"/>
      <c r="E398" s="382"/>
      <c r="F398" s="382"/>
      <c r="G398" s="382"/>
      <c r="H398" s="382"/>
    </row>
    <row r="399" spans="1:8" s="402" customFormat="1" ht="30" customHeight="1">
      <c r="A399" s="401" t="s">
        <v>898</v>
      </c>
      <c r="B399" s="630" t="s">
        <v>518</v>
      </c>
      <c r="C399" s="630"/>
      <c r="D399" s="630"/>
      <c r="E399" s="630"/>
      <c r="F399" s="630"/>
      <c r="G399" s="630"/>
      <c r="H399" s="630"/>
    </row>
    <row r="400" spans="1:8" s="388" customFormat="1" ht="30" customHeight="1">
      <c r="A400" s="387" t="s">
        <v>899</v>
      </c>
      <c r="B400" s="387" t="s">
        <v>900</v>
      </c>
      <c r="C400" s="387" t="s">
        <v>5</v>
      </c>
      <c r="D400" s="387" t="s">
        <v>395</v>
      </c>
      <c r="E400" s="387" t="s">
        <v>7</v>
      </c>
      <c r="F400" s="387" t="s">
        <v>8</v>
      </c>
      <c r="G400" s="387" t="s">
        <v>10</v>
      </c>
      <c r="H400" s="387" t="s">
        <v>901</v>
      </c>
    </row>
    <row r="401" spans="1:8" ht="30" customHeight="1">
      <c r="A401" s="81"/>
      <c r="B401" s="382"/>
      <c r="C401" s="382"/>
      <c r="D401" s="382"/>
      <c r="E401" s="382"/>
      <c r="F401" s="382"/>
      <c r="G401" s="382"/>
      <c r="H401" s="382"/>
    </row>
    <row r="402" spans="1:8" ht="30" customHeight="1">
      <c r="A402" s="382">
        <v>1</v>
      </c>
      <c r="B402" s="389" t="s">
        <v>902</v>
      </c>
      <c r="C402" s="382">
        <v>3480</v>
      </c>
      <c r="D402" s="382">
        <v>132301</v>
      </c>
      <c r="E402" s="382">
        <v>0</v>
      </c>
      <c r="F402" s="382">
        <v>21000</v>
      </c>
      <c r="G402" s="382">
        <v>6000</v>
      </c>
      <c r="H402" s="382"/>
    </row>
    <row r="403" spans="1:8" ht="30" customHeight="1">
      <c r="A403" s="382"/>
      <c r="B403" s="382"/>
      <c r="C403" s="382"/>
      <c r="D403" s="382"/>
      <c r="E403" s="382"/>
      <c r="F403" s="382"/>
      <c r="G403" s="382"/>
      <c r="H403" s="382"/>
    </row>
    <row r="404" spans="1:8" ht="30" customHeight="1">
      <c r="A404" s="382">
        <v>2</v>
      </c>
      <c r="B404" s="382" t="s">
        <v>903</v>
      </c>
      <c r="C404" s="382">
        <v>3480</v>
      </c>
      <c r="D404" s="382">
        <v>132301</v>
      </c>
      <c r="E404" s="382">
        <v>0</v>
      </c>
      <c r="F404" s="382">
        <v>21000</v>
      </c>
      <c r="G404" s="382">
        <v>6000</v>
      </c>
      <c r="H404" s="382"/>
    </row>
    <row r="405" spans="1:8" ht="30" customHeight="1">
      <c r="A405" s="382"/>
      <c r="B405" s="382"/>
      <c r="C405" s="382"/>
      <c r="D405" s="382"/>
      <c r="E405" s="382"/>
      <c r="F405" s="382"/>
      <c r="G405" s="382"/>
      <c r="H405" s="382"/>
    </row>
    <row r="406" spans="1:8" ht="30" customHeight="1">
      <c r="A406" s="382">
        <v>3</v>
      </c>
      <c r="B406" s="382" t="s">
        <v>904</v>
      </c>
      <c r="C406" s="382">
        <v>4180</v>
      </c>
      <c r="D406" s="382">
        <v>133001</v>
      </c>
      <c r="E406" s="382">
        <v>0</v>
      </c>
      <c r="F406" s="382">
        <v>21000</v>
      </c>
      <c r="G406" s="382">
        <v>6000</v>
      </c>
      <c r="H406" s="382"/>
    </row>
    <row r="407" spans="1:8" ht="30" customHeight="1">
      <c r="A407" s="382"/>
      <c r="B407" s="382"/>
      <c r="C407" s="382"/>
      <c r="D407" s="382"/>
      <c r="E407" s="382"/>
      <c r="F407" s="382"/>
      <c r="G407" s="382"/>
      <c r="H407" s="382"/>
    </row>
    <row r="408" spans="1:8" ht="30" customHeight="1">
      <c r="A408" s="382">
        <v>4</v>
      </c>
      <c r="B408" s="382" t="s">
        <v>905</v>
      </c>
      <c r="C408" s="382">
        <v>4180</v>
      </c>
      <c r="D408" s="382">
        <v>133001</v>
      </c>
      <c r="E408" s="382">
        <v>0</v>
      </c>
      <c r="F408" s="382">
        <v>21000</v>
      </c>
      <c r="G408" s="382">
        <v>6000</v>
      </c>
      <c r="H408" s="382"/>
    </row>
    <row r="409" spans="1:8" ht="30" customHeight="1">
      <c r="A409" s="382"/>
      <c r="B409" s="382"/>
      <c r="C409" s="382"/>
      <c r="D409" s="382"/>
      <c r="E409" s="382"/>
      <c r="F409" s="382"/>
      <c r="G409" s="382"/>
      <c r="H409" s="382"/>
    </row>
    <row r="410" spans="1:8" ht="30" customHeight="1">
      <c r="A410" s="382">
        <v>5</v>
      </c>
      <c r="B410" s="382" t="s">
        <v>906</v>
      </c>
      <c r="C410" s="382">
        <v>4180</v>
      </c>
      <c r="D410" s="382">
        <v>136875</v>
      </c>
      <c r="E410" s="382">
        <v>0</v>
      </c>
      <c r="F410" s="382">
        <v>21000</v>
      </c>
      <c r="G410" s="382">
        <v>6000</v>
      </c>
      <c r="H410" s="382">
        <v>2100</v>
      </c>
    </row>
    <row r="411" spans="1:8" ht="30" customHeight="1">
      <c r="A411" s="382"/>
      <c r="B411" s="382"/>
      <c r="C411" s="382"/>
      <c r="D411" s="382"/>
      <c r="E411" s="382"/>
      <c r="F411" s="382"/>
      <c r="G411" s="382"/>
      <c r="H411" s="382"/>
    </row>
    <row r="412" spans="1:8" ht="30" customHeight="1">
      <c r="A412" s="382">
        <v>6</v>
      </c>
      <c r="B412" s="382" t="s">
        <v>907</v>
      </c>
      <c r="C412" s="382">
        <v>4180</v>
      </c>
      <c r="D412" s="382">
        <v>139160</v>
      </c>
      <c r="E412" s="382">
        <v>0</v>
      </c>
      <c r="F412" s="382">
        <v>21000</v>
      </c>
      <c r="G412" s="382">
        <v>6000</v>
      </c>
      <c r="H412" s="382"/>
    </row>
    <row r="413" spans="1:8" ht="30" customHeight="1">
      <c r="A413" s="382"/>
      <c r="B413" s="382"/>
      <c r="C413" s="382"/>
      <c r="D413" s="382"/>
      <c r="E413" s="382"/>
      <c r="F413" s="382"/>
      <c r="G413" s="382"/>
      <c r="H413" s="382"/>
    </row>
    <row r="414" spans="1:8" ht="30" customHeight="1">
      <c r="A414" s="382">
        <v>7</v>
      </c>
      <c r="B414" s="382" t="s">
        <v>908</v>
      </c>
      <c r="C414" s="382">
        <v>4180</v>
      </c>
      <c r="D414" s="382">
        <v>139160</v>
      </c>
      <c r="E414" s="382">
        <v>0</v>
      </c>
      <c r="F414" s="382">
        <v>21000</v>
      </c>
      <c r="G414" s="382">
        <v>6000</v>
      </c>
      <c r="H414" s="382"/>
    </row>
    <row r="415" spans="1:8" ht="30" customHeight="1">
      <c r="A415" s="382"/>
      <c r="B415" s="382"/>
      <c r="C415" s="382"/>
      <c r="D415" s="382"/>
      <c r="E415" s="382"/>
      <c r="F415" s="382"/>
      <c r="G415" s="382"/>
      <c r="H415" s="382"/>
    </row>
    <row r="416" spans="1:8" ht="30" customHeight="1">
      <c r="A416" s="382">
        <v>8</v>
      </c>
      <c r="B416" s="382" t="s">
        <v>909</v>
      </c>
      <c r="C416" s="382">
        <v>4180</v>
      </c>
      <c r="D416" s="382">
        <v>139160</v>
      </c>
      <c r="E416" s="382">
        <v>0</v>
      </c>
      <c r="F416" s="382">
        <v>21000</v>
      </c>
      <c r="G416" s="382">
        <v>6000</v>
      </c>
      <c r="H416" s="382"/>
    </row>
    <row r="417" spans="1:8" ht="30" customHeight="1">
      <c r="A417" s="382"/>
      <c r="B417" s="382"/>
      <c r="C417" s="382"/>
      <c r="D417" s="382"/>
      <c r="E417" s="382"/>
      <c r="F417" s="382"/>
      <c r="G417" s="382"/>
      <c r="H417" s="382"/>
    </row>
    <row r="418" spans="1:8" ht="30" customHeight="1">
      <c r="A418" s="382">
        <v>9</v>
      </c>
      <c r="B418" s="382" t="s">
        <v>910</v>
      </c>
      <c r="C418" s="382">
        <v>4180</v>
      </c>
      <c r="D418" s="382">
        <v>139160</v>
      </c>
      <c r="E418" s="382">
        <v>0</v>
      </c>
      <c r="F418" s="382">
        <v>21000</v>
      </c>
      <c r="G418" s="382">
        <v>6000</v>
      </c>
      <c r="H418" s="382"/>
    </row>
    <row r="419" spans="1:8" ht="30" customHeight="1">
      <c r="A419" s="382"/>
      <c r="B419" s="382"/>
      <c r="C419" s="382"/>
      <c r="D419" s="382"/>
      <c r="E419" s="382"/>
      <c r="F419" s="382"/>
      <c r="G419" s="382"/>
      <c r="H419" s="382"/>
    </row>
    <row r="420" spans="1:8" ht="30" customHeight="1">
      <c r="A420" s="382">
        <v>10</v>
      </c>
      <c r="B420" s="382" t="s">
        <v>911</v>
      </c>
      <c r="C420" s="382">
        <v>4180</v>
      </c>
      <c r="D420" s="382">
        <v>139160</v>
      </c>
      <c r="E420" s="382">
        <v>0</v>
      </c>
      <c r="F420" s="382">
        <v>21000</v>
      </c>
      <c r="G420" s="382">
        <v>6000</v>
      </c>
      <c r="H420" s="382"/>
    </row>
    <row r="421" spans="1:8" ht="30" customHeight="1">
      <c r="A421" s="382"/>
      <c r="B421" s="382"/>
      <c r="C421" s="382"/>
      <c r="D421" s="382"/>
      <c r="E421" s="382"/>
      <c r="F421" s="382"/>
      <c r="G421" s="382"/>
      <c r="H421" s="382"/>
    </row>
    <row r="422" spans="1:8" ht="30" customHeight="1">
      <c r="A422" s="382">
        <v>11</v>
      </c>
      <c r="B422" s="382" t="s">
        <v>912</v>
      </c>
      <c r="C422" s="382">
        <v>4180</v>
      </c>
      <c r="D422" s="382">
        <v>140873</v>
      </c>
      <c r="E422" s="382">
        <v>0</v>
      </c>
      <c r="F422" s="382"/>
      <c r="G422" s="382">
        <v>6000</v>
      </c>
      <c r="H422" s="382">
        <v>2100</v>
      </c>
    </row>
    <row r="423" spans="1:8" ht="30" customHeight="1">
      <c r="A423" s="382"/>
      <c r="B423" s="382"/>
      <c r="C423" s="382"/>
      <c r="D423" s="382"/>
      <c r="E423" s="382"/>
      <c r="F423" s="382"/>
      <c r="G423" s="382"/>
      <c r="H423" s="382"/>
    </row>
    <row r="424" spans="1:8" ht="30" customHeight="1">
      <c r="A424" s="382">
        <v>12</v>
      </c>
      <c r="B424" s="382" t="s">
        <v>913</v>
      </c>
      <c r="C424" s="382">
        <v>4180</v>
      </c>
      <c r="D424" s="382">
        <v>140873</v>
      </c>
      <c r="E424" s="382">
        <v>0</v>
      </c>
      <c r="F424" s="382"/>
      <c r="G424" s="382">
        <v>6000</v>
      </c>
      <c r="H424" s="382"/>
    </row>
    <row r="425" spans="1:8" ht="30" customHeight="1">
      <c r="A425" s="81"/>
      <c r="B425" s="382"/>
      <c r="C425" s="382"/>
      <c r="D425" s="382"/>
      <c r="E425" s="382"/>
      <c r="F425" s="382"/>
      <c r="G425" s="382"/>
      <c r="H425" s="382"/>
    </row>
    <row r="426" spans="1:8" ht="30" customHeight="1">
      <c r="A426" s="81"/>
      <c r="B426" s="390" t="s">
        <v>107</v>
      </c>
      <c r="C426" s="382">
        <f t="shared" ref="C426:H426" si="9">SUM(C402:C425)</f>
        <v>48760</v>
      </c>
      <c r="D426" s="382">
        <f t="shared" si="9"/>
        <v>1645025</v>
      </c>
      <c r="E426" s="382">
        <f t="shared" si="9"/>
        <v>0</v>
      </c>
      <c r="F426" s="382">
        <f t="shared" si="9"/>
        <v>210000</v>
      </c>
      <c r="G426" s="382">
        <f t="shared" si="9"/>
        <v>72000</v>
      </c>
      <c r="H426" s="382">
        <f t="shared" si="9"/>
        <v>4200</v>
      </c>
    </row>
    <row r="427" spans="1:8" ht="30" customHeight="1">
      <c r="A427" s="81"/>
      <c r="B427" s="390"/>
      <c r="C427" s="382"/>
      <c r="D427" s="382"/>
      <c r="E427" s="382"/>
      <c r="F427" s="382"/>
      <c r="G427" s="382"/>
      <c r="H427" s="382"/>
    </row>
    <row r="428" spans="1:8" ht="30" customHeight="1">
      <c r="A428" s="81"/>
      <c r="B428" s="390" t="s">
        <v>914</v>
      </c>
      <c r="C428" s="382"/>
      <c r="D428" s="382"/>
      <c r="E428" s="382"/>
      <c r="F428" s="382"/>
      <c r="G428" s="382"/>
      <c r="H428" s="382"/>
    </row>
    <row r="429" spans="1:8" ht="30" customHeight="1">
      <c r="A429" s="81"/>
      <c r="B429" s="390"/>
      <c r="C429" s="382"/>
      <c r="D429" s="382"/>
      <c r="E429" s="382"/>
      <c r="F429" s="382"/>
      <c r="G429" s="382"/>
      <c r="H429" s="382"/>
    </row>
    <row r="430" spans="1:8" ht="30" customHeight="1">
      <c r="A430" s="81"/>
      <c r="B430" s="390" t="s">
        <v>107</v>
      </c>
      <c r="C430" s="382"/>
      <c r="D430" s="382"/>
      <c r="E430" s="382"/>
      <c r="F430" s="382"/>
      <c r="G430" s="382"/>
      <c r="H430" s="382"/>
    </row>
    <row r="431" spans="1:8" ht="30" customHeight="1">
      <c r="A431" s="81"/>
      <c r="B431" s="390"/>
      <c r="C431" s="382"/>
      <c r="D431" s="382"/>
      <c r="E431" s="382"/>
      <c r="F431" s="382"/>
      <c r="G431" s="382"/>
      <c r="H431" s="382"/>
    </row>
    <row r="432" spans="1:8" ht="30" customHeight="1">
      <c r="A432" s="81"/>
      <c r="B432" s="390" t="s">
        <v>143</v>
      </c>
      <c r="C432" s="382"/>
      <c r="D432" s="382"/>
      <c r="E432" s="382"/>
      <c r="F432" s="382"/>
      <c r="G432" s="382"/>
      <c r="H432" s="382"/>
    </row>
    <row r="433" spans="1:8" ht="30" customHeight="1">
      <c r="A433" s="81"/>
      <c r="B433" s="390"/>
      <c r="C433" s="382"/>
      <c r="D433" s="382"/>
      <c r="E433" s="382"/>
      <c r="F433" s="382"/>
      <c r="G433" s="382"/>
      <c r="H433" s="382"/>
    </row>
    <row r="434" spans="1:8" s="402" customFormat="1" ht="30" customHeight="1">
      <c r="A434" s="403" t="s">
        <v>898</v>
      </c>
      <c r="B434" s="628" t="s">
        <v>491</v>
      </c>
      <c r="C434" s="626"/>
      <c r="D434" s="626"/>
      <c r="E434" s="626"/>
      <c r="F434" s="626"/>
      <c r="G434" s="626"/>
      <c r="H434" s="626"/>
    </row>
    <row r="435" spans="1:8" s="388" customFormat="1" ht="30" customHeight="1">
      <c r="A435" s="387" t="s">
        <v>899</v>
      </c>
      <c r="B435" s="387" t="s">
        <v>900</v>
      </c>
      <c r="C435" s="387" t="s">
        <v>5</v>
      </c>
      <c r="D435" s="387" t="s">
        <v>395</v>
      </c>
      <c r="E435" s="387" t="s">
        <v>7</v>
      </c>
      <c r="F435" s="387" t="s">
        <v>8</v>
      </c>
      <c r="G435" s="387" t="s">
        <v>10</v>
      </c>
      <c r="H435" s="387" t="s">
        <v>901</v>
      </c>
    </row>
    <row r="436" spans="1:8" ht="30" customHeight="1">
      <c r="A436" s="81"/>
      <c r="B436" s="382"/>
      <c r="C436" s="382"/>
      <c r="D436" s="382"/>
      <c r="E436" s="382"/>
      <c r="F436" s="382"/>
      <c r="G436" s="382"/>
      <c r="H436" s="382"/>
    </row>
    <row r="437" spans="1:8" ht="30" customHeight="1">
      <c r="A437" s="382">
        <v>1</v>
      </c>
      <c r="B437" s="389" t="s">
        <v>902</v>
      </c>
      <c r="C437" s="382">
        <v>1620</v>
      </c>
      <c r="D437" s="382">
        <v>51932</v>
      </c>
      <c r="E437" s="382">
        <v>0</v>
      </c>
      <c r="F437" s="382">
        <v>3000</v>
      </c>
      <c r="G437" s="382"/>
      <c r="H437" s="382"/>
    </row>
    <row r="438" spans="1:8" ht="30" customHeight="1">
      <c r="A438" s="382"/>
      <c r="B438" s="382"/>
      <c r="C438" s="382"/>
      <c r="D438" s="382"/>
      <c r="E438" s="382"/>
      <c r="F438" s="382"/>
      <c r="G438" s="382"/>
      <c r="H438" s="382"/>
    </row>
    <row r="439" spans="1:8" ht="30" customHeight="1">
      <c r="A439" s="382">
        <v>2</v>
      </c>
      <c r="B439" s="382" t="s">
        <v>903</v>
      </c>
      <c r="C439" s="382">
        <v>1620</v>
      </c>
      <c r="D439" s="382">
        <v>51932</v>
      </c>
      <c r="E439" s="382">
        <v>0</v>
      </c>
      <c r="F439" s="382">
        <v>3000</v>
      </c>
      <c r="G439" s="382"/>
      <c r="H439" s="382"/>
    </row>
    <row r="440" spans="1:8" ht="30" customHeight="1">
      <c r="A440" s="382"/>
      <c r="B440" s="382"/>
      <c r="C440" s="382"/>
      <c r="D440" s="382"/>
      <c r="E440" s="382"/>
      <c r="F440" s="382"/>
      <c r="G440" s="382"/>
      <c r="H440" s="382"/>
    </row>
    <row r="441" spans="1:8" ht="30" customHeight="1">
      <c r="A441" s="382">
        <v>3</v>
      </c>
      <c r="B441" s="382" t="s">
        <v>904</v>
      </c>
      <c r="C441" s="382">
        <v>1950</v>
      </c>
      <c r="D441" s="382">
        <v>52262</v>
      </c>
      <c r="E441" s="382">
        <v>0</v>
      </c>
      <c r="F441" s="382">
        <v>3000</v>
      </c>
      <c r="G441" s="382"/>
      <c r="H441" s="382"/>
    </row>
    <row r="442" spans="1:8" ht="30" customHeight="1">
      <c r="A442" s="382"/>
      <c r="B442" s="382"/>
      <c r="C442" s="382"/>
      <c r="D442" s="382"/>
      <c r="E442" s="382"/>
      <c r="F442" s="382"/>
      <c r="G442" s="382"/>
      <c r="H442" s="382"/>
    </row>
    <row r="443" spans="1:8" ht="30" customHeight="1">
      <c r="A443" s="382">
        <v>4</v>
      </c>
      <c r="B443" s="382" t="s">
        <v>905</v>
      </c>
      <c r="C443" s="382">
        <v>1950</v>
      </c>
      <c r="D443" s="382">
        <v>52262</v>
      </c>
      <c r="E443" s="382">
        <v>0</v>
      </c>
      <c r="F443" s="382">
        <v>3000</v>
      </c>
      <c r="G443" s="382"/>
      <c r="H443" s="382"/>
    </row>
    <row r="444" spans="1:8" ht="30" customHeight="1">
      <c r="A444" s="382"/>
      <c r="B444" s="382"/>
      <c r="C444" s="382"/>
      <c r="D444" s="382"/>
      <c r="E444" s="382"/>
      <c r="F444" s="382"/>
      <c r="G444" s="382"/>
      <c r="H444" s="382"/>
    </row>
    <row r="445" spans="1:8" ht="30" customHeight="1">
      <c r="A445" s="382">
        <v>5</v>
      </c>
      <c r="B445" s="382" t="s">
        <v>906</v>
      </c>
      <c r="C445" s="382">
        <v>1950</v>
      </c>
      <c r="D445" s="382">
        <v>53770</v>
      </c>
      <c r="E445" s="382">
        <v>0</v>
      </c>
      <c r="F445" s="382">
        <v>3000</v>
      </c>
      <c r="G445" s="382"/>
      <c r="H445" s="382">
        <v>2100</v>
      </c>
    </row>
    <row r="446" spans="1:8" ht="30" customHeight="1">
      <c r="A446" s="382"/>
      <c r="B446" s="382"/>
      <c r="C446" s="382"/>
      <c r="D446" s="382"/>
      <c r="E446" s="382"/>
      <c r="F446" s="382"/>
      <c r="G446" s="382"/>
      <c r="H446" s="382"/>
    </row>
    <row r="447" spans="1:8" ht="30" customHeight="1">
      <c r="A447" s="382">
        <v>6</v>
      </c>
      <c r="B447" s="382" t="s">
        <v>907</v>
      </c>
      <c r="C447" s="382">
        <v>1950</v>
      </c>
      <c r="D447" s="382">
        <v>54660</v>
      </c>
      <c r="E447" s="382">
        <v>0</v>
      </c>
      <c r="F447" s="382">
        <v>2000</v>
      </c>
      <c r="G447" s="382"/>
      <c r="H447" s="382"/>
    </row>
    <row r="448" spans="1:8" ht="30" customHeight="1">
      <c r="A448" s="382"/>
      <c r="B448" s="382"/>
      <c r="C448" s="382"/>
      <c r="D448" s="382"/>
      <c r="E448" s="382"/>
      <c r="F448" s="382"/>
      <c r="G448" s="382"/>
      <c r="H448" s="382"/>
    </row>
    <row r="449" spans="1:8" ht="30" customHeight="1">
      <c r="A449" s="382">
        <v>7</v>
      </c>
      <c r="B449" s="382" t="s">
        <v>908</v>
      </c>
      <c r="C449" s="382">
        <v>1950</v>
      </c>
      <c r="D449" s="382">
        <v>54660</v>
      </c>
      <c r="E449" s="382">
        <v>0</v>
      </c>
      <c r="F449" s="382">
        <v>2000</v>
      </c>
      <c r="G449" s="382"/>
      <c r="H449" s="382"/>
    </row>
    <row r="450" spans="1:8" ht="30" customHeight="1">
      <c r="A450" s="382"/>
      <c r="B450" s="382"/>
      <c r="C450" s="382"/>
      <c r="D450" s="382"/>
      <c r="E450" s="382"/>
      <c r="F450" s="382"/>
      <c r="G450" s="382"/>
      <c r="H450" s="382"/>
    </row>
    <row r="451" spans="1:8" ht="30" customHeight="1">
      <c r="A451" s="382">
        <v>8</v>
      </c>
      <c r="B451" s="382" t="s">
        <v>909</v>
      </c>
      <c r="C451" s="382">
        <v>1950</v>
      </c>
      <c r="D451" s="382">
        <v>54660</v>
      </c>
      <c r="E451" s="382">
        <v>0</v>
      </c>
      <c r="F451" s="382">
        <v>2000</v>
      </c>
      <c r="G451" s="382"/>
      <c r="H451" s="382"/>
    </row>
    <row r="452" spans="1:8" ht="30" customHeight="1">
      <c r="A452" s="382"/>
      <c r="B452" s="382"/>
      <c r="C452" s="382"/>
      <c r="D452" s="382"/>
      <c r="E452" s="382"/>
      <c r="F452" s="382"/>
      <c r="G452" s="382"/>
      <c r="H452" s="382"/>
    </row>
    <row r="453" spans="1:8" ht="30" customHeight="1">
      <c r="A453" s="382">
        <v>9</v>
      </c>
      <c r="B453" s="382" t="s">
        <v>910</v>
      </c>
      <c r="C453" s="382">
        <v>1950</v>
      </c>
      <c r="D453" s="382">
        <v>91500</v>
      </c>
      <c r="E453" s="382">
        <v>0</v>
      </c>
      <c r="F453" s="382">
        <v>2000</v>
      </c>
      <c r="G453" s="382"/>
      <c r="H453" s="382"/>
    </row>
    <row r="454" spans="1:8" ht="30" customHeight="1">
      <c r="A454" s="382"/>
      <c r="B454" s="382"/>
      <c r="C454" s="382"/>
      <c r="D454" s="382"/>
      <c r="E454" s="382"/>
      <c r="F454" s="382"/>
      <c r="G454" s="382"/>
      <c r="H454" s="382"/>
    </row>
    <row r="455" spans="1:8" ht="30" customHeight="1">
      <c r="A455" s="382">
        <v>10</v>
      </c>
      <c r="B455" s="382" t="s">
        <v>911</v>
      </c>
      <c r="C455" s="382">
        <v>1950</v>
      </c>
      <c r="D455" s="382">
        <v>91500</v>
      </c>
      <c r="E455" s="382">
        <v>0</v>
      </c>
      <c r="F455" s="382">
        <v>2000</v>
      </c>
      <c r="G455" s="382"/>
      <c r="H455" s="382"/>
    </row>
    <row r="456" spans="1:8" ht="30" customHeight="1">
      <c r="A456" s="382"/>
      <c r="B456" s="382"/>
      <c r="C456" s="382"/>
      <c r="D456" s="382"/>
      <c r="E456" s="382"/>
      <c r="F456" s="382"/>
      <c r="G456" s="382"/>
      <c r="H456" s="382"/>
    </row>
    <row r="457" spans="1:8" ht="30" customHeight="1">
      <c r="A457" s="382">
        <v>11</v>
      </c>
      <c r="B457" s="382" t="s">
        <v>912</v>
      </c>
      <c r="C457" s="382">
        <v>1950</v>
      </c>
      <c r="D457" s="382">
        <v>92635</v>
      </c>
      <c r="E457" s="382">
        <v>0</v>
      </c>
      <c r="F457" s="382"/>
      <c r="G457" s="382">
        <v>22500</v>
      </c>
      <c r="H457" s="382">
        <v>2100</v>
      </c>
    </row>
    <row r="458" spans="1:8" ht="30" customHeight="1">
      <c r="A458" s="382"/>
      <c r="B458" s="382"/>
      <c r="C458" s="382"/>
      <c r="D458" s="382"/>
      <c r="E458" s="382"/>
      <c r="F458" s="382"/>
      <c r="G458" s="382"/>
      <c r="H458" s="382"/>
    </row>
    <row r="459" spans="1:8" ht="30" customHeight="1">
      <c r="A459" s="382">
        <v>12</v>
      </c>
      <c r="B459" s="382" t="s">
        <v>913</v>
      </c>
      <c r="C459" s="382">
        <v>1950</v>
      </c>
      <c r="D459" s="382">
        <v>92635</v>
      </c>
      <c r="E459" s="382">
        <v>0</v>
      </c>
      <c r="F459" s="382"/>
      <c r="G459" s="382">
        <v>7500</v>
      </c>
      <c r="H459" s="382"/>
    </row>
    <row r="460" spans="1:8" ht="30" customHeight="1">
      <c r="A460" s="81"/>
      <c r="B460" s="382"/>
      <c r="C460" s="382"/>
      <c r="D460" s="382"/>
      <c r="E460" s="382"/>
      <c r="F460" s="382"/>
      <c r="G460" s="382"/>
      <c r="H460" s="382"/>
    </row>
    <row r="461" spans="1:8" ht="30" customHeight="1">
      <c r="A461" s="81"/>
      <c r="B461" s="390" t="s">
        <v>107</v>
      </c>
      <c r="C461" s="382">
        <f t="shared" ref="C461:H461" si="10">SUM(C437:C460)</f>
        <v>22740</v>
      </c>
      <c r="D461" s="382">
        <f t="shared" si="10"/>
        <v>794408</v>
      </c>
      <c r="E461" s="382">
        <f t="shared" si="10"/>
        <v>0</v>
      </c>
      <c r="F461" s="382">
        <f t="shared" si="10"/>
        <v>25000</v>
      </c>
      <c r="G461" s="382">
        <f t="shared" si="10"/>
        <v>30000</v>
      </c>
      <c r="H461" s="382">
        <f t="shared" si="10"/>
        <v>4200</v>
      </c>
    </row>
    <row r="462" spans="1:8" ht="30" customHeight="1">
      <c r="A462" s="81"/>
      <c r="B462" s="390"/>
      <c r="C462" s="382"/>
      <c r="D462" s="382"/>
      <c r="E462" s="382"/>
      <c r="F462" s="382"/>
      <c r="G462" s="382"/>
      <c r="H462" s="382"/>
    </row>
    <row r="463" spans="1:8" ht="30" customHeight="1">
      <c r="A463" s="81"/>
      <c r="B463" s="390" t="s">
        <v>914</v>
      </c>
      <c r="C463" s="382"/>
      <c r="D463" s="382"/>
      <c r="E463" s="382"/>
      <c r="F463" s="382"/>
      <c r="G463" s="382"/>
      <c r="H463" s="382"/>
    </row>
    <row r="464" spans="1:8" ht="30" customHeight="1">
      <c r="A464" s="81"/>
      <c r="B464" s="390"/>
      <c r="C464" s="382"/>
      <c r="D464" s="382"/>
      <c r="E464" s="382"/>
      <c r="F464" s="382"/>
      <c r="G464" s="382"/>
      <c r="H464" s="382"/>
    </row>
    <row r="465" spans="1:8" ht="30" customHeight="1">
      <c r="A465" s="81"/>
      <c r="B465" s="390" t="s">
        <v>107</v>
      </c>
      <c r="C465" s="382"/>
      <c r="D465" s="382"/>
      <c r="E465" s="382"/>
      <c r="F465" s="382"/>
      <c r="G465" s="382"/>
      <c r="H465" s="382"/>
    </row>
    <row r="466" spans="1:8" ht="30" customHeight="1">
      <c r="A466" s="81"/>
      <c r="B466" s="390"/>
      <c r="C466" s="382"/>
      <c r="D466" s="382"/>
      <c r="E466" s="382"/>
      <c r="F466" s="382"/>
      <c r="G466" s="382"/>
      <c r="H466" s="382"/>
    </row>
    <row r="467" spans="1:8" ht="30" customHeight="1">
      <c r="A467" s="81"/>
      <c r="B467" s="390"/>
      <c r="C467" s="382"/>
      <c r="D467" s="382"/>
      <c r="E467" s="382"/>
      <c r="F467" s="382"/>
      <c r="G467" s="382"/>
      <c r="H467" s="382"/>
    </row>
    <row r="468" spans="1:8" ht="30" customHeight="1">
      <c r="A468" s="81"/>
      <c r="B468" s="390" t="s">
        <v>143</v>
      </c>
      <c r="C468" s="382"/>
      <c r="D468" s="382"/>
      <c r="E468" s="382"/>
      <c r="F468" s="382"/>
      <c r="G468" s="382"/>
      <c r="H468" s="382"/>
    </row>
    <row r="469" spans="1:8" s="405" customFormat="1" ht="30" customHeight="1">
      <c r="A469" s="404" t="s">
        <v>898</v>
      </c>
      <c r="B469" s="629" t="s">
        <v>95</v>
      </c>
      <c r="C469" s="629"/>
      <c r="D469" s="629"/>
      <c r="E469" s="629"/>
      <c r="F469" s="629"/>
      <c r="G469" s="629"/>
      <c r="H469" s="629"/>
    </row>
    <row r="470" spans="1:8" s="399" customFormat="1" ht="30" customHeight="1">
      <c r="A470" s="387" t="s">
        <v>899</v>
      </c>
      <c r="B470" s="387" t="s">
        <v>900</v>
      </c>
      <c r="C470" s="387" t="s">
        <v>5</v>
      </c>
      <c r="D470" s="387" t="s">
        <v>395</v>
      </c>
      <c r="E470" s="387" t="s">
        <v>7</v>
      </c>
      <c r="F470" s="387" t="s">
        <v>8</v>
      </c>
      <c r="G470" s="387" t="s">
        <v>10</v>
      </c>
      <c r="H470" s="387" t="s">
        <v>901</v>
      </c>
    </row>
    <row r="471" spans="1:8" ht="30" customHeight="1">
      <c r="A471" s="400"/>
      <c r="B471" s="383"/>
      <c r="C471" s="383"/>
      <c r="D471" s="383"/>
      <c r="E471" s="383"/>
      <c r="F471" s="383"/>
      <c r="G471" s="383"/>
      <c r="H471" s="383"/>
    </row>
    <row r="472" spans="1:8" ht="30" customHeight="1">
      <c r="A472" s="382">
        <v>1</v>
      </c>
      <c r="B472" s="389" t="s">
        <v>902</v>
      </c>
      <c r="C472" s="382">
        <v>0</v>
      </c>
      <c r="D472" s="382">
        <v>0</v>
      </c>
      <c r="E472" s="382">
        <v>0</v>
      </c>
      <c r="F472" s="382">
        <v>0</v>
      </c>
      <c r="G472" s="382">
        <v>0</v>
      </c>
      <c r="H472" s="382">
        <v>0</v>
      </c>
    </row>
    <row r="473" spans="1:8" ht="30" customHeight="1">
      <c r="A473" s="382"/>
      <c r="B473" s="382"/>
      <c r="C473" s="382"/>
      <c r="D473" s="382"/>
      <c r="E473" s="382"/>
      <c r="F473" s="382"/>
      <c r="G473" s="382"/>
      <c r="H473" s="382"/>
    </row>
    <row r="474" spans="1:8" ht="30" customHeight="1">
      <c r="A474" s="382">
        <v>2</v>
      </c>
      <c r="B474" s="382" t="s">
        <v>903</v>
      </c>
      <c r="C474" s="382">
        <v>0</v>
      </c>
      <c r="D474" s="382">
        <v>0</v>
      </c>
      <c r="E474" s="382">
        <v>0</v>
      </c>
      <c r="F474" s="382">
        <v>0</v>
      </c>
      <c r="G474" s="382">
        <v>0</v>
      </c>
      <c r="H474" s="382">
        <v>0</v>
      </c>
    </row>
    <row r="475" spans="1:8" ht="30" customHeight="1">
      <c r="A475" s="382"/>
      <c r="B475" s="382"/>
      <c r="C475" s="382"/>
      <c r="D475" s="382"/>
      <c r="E475" s="382"/>
      <c r="F475" s="382"/>
      <c r="G475" s="382"/>
      <c r="H475" s="382"/>
    </row>
    <row r="476" spans="1:8" ht="30" customHeight="1">
      <c r="A476" s="382">
        <v>3</v>
      </c>
      <c r="B476" s="382" t="s">
        <v>904</v>
      </c>
      <c r="C476" s="382">
        <v>0</v>
      </c>
      <c r="D476" s="382">
        <v>0</v>
      </c>
      <c r="E476" s="382">
        <v>0</v>
      </c>
      <c r="F476" s="382">
        <v>0</v>
      </c>
      <c r="G476" s="382">
        <v>0</v>
      </c>
      <c r="H476" s="382">
        <v>0</v>
      </c>
    </row>
    <row r="477" spans="1:8" ht="30" customHeight="1">
      <c r="A477" s="382"/>
      <c r="B477" s="382"/>
      <c r="C477" s="382"/>
      <c r="D477" s="382"/>
      <c r="E477" s="382"/>
      <c r="F477" s="382"/>
      <c r="G477" s="382"/>
      <c r="H477" s="382"/>
    </row>
    <row r="478" spans="1:8" ht="30" customHeight="1">
      <c r="A478" s="382">
        <v>4</v>
      </c>
      <c r="B478" s="382" t="s">
        <v>905</v>
      </c>
      <c r="C478" s="382">
        <v>0</v>
      </c>
      <c r="D478" s="382">
        <v>0</v>
      </c>
      <c r="E478" s="382">
        <v>0</v>
      </c>
      <c r="F478" s="382">
        <v>0</v>
      </c>
      <c r="G478" s="382">
        <v>0</v>
      </c>
      <c r="H478" s="382">
        <v>0</v>
      </c>
    </row>
    <row r="479" spans="1:8" ht="30" customHeight="1">
      <c r="A479" s="382"/>
      <c r="B479" s="382"/>
      <c r="C479" s="382"/>
      <c r="D479" s="382"/>
      <c r="E479" s="382"/>
      <c r="F479" s="382"/>
      <c r="G479" s="382"/>
      <c r="H479" s="382"/>
    </row>
    <row r="480" spans="1:8" ht="30" customHeight="1">
      <c r="A480" s="382">
        <v>5</v>
      </c>
      <c r="B480" s="382" t="s">
        <v>906</v>
      </c>
      <c r="C480" s="382">
        <v>0</v>
      </c>
      <c r="D480" s="382">
        <v>0</v>
      </c>
      <c r="E480" s="382">
        <v>0</v>
      </c>
      <c r="F480" s="382">
        <v>0</v>
      </c>
      <c r="G480" s="382">
        <v>0</v>
      </c>
      <c r="H480" s="382">
        <v>0</v>
      </c>
    </row>
    <row r="481" spans="1:8" ht="30" customHeight="1">
      <c r="A481" s="382"/>
      <c r="B481" s="382"/>
      <c r="C481" s="382"/>
      <c r="D481" s="382"/>
      <c r="E481" s="382"/>
      <c r="F481" s="382"/>
      <c r="G481" s="382"/>
      <c r="H481" s="382"/>
    </row>
    <row r="482" spans="1:8" ht="30" customHeight="1">
      <c r="A482" s="382">
        <v>6</v>
      </c>
      <c r="B482" s="382" t="s">
        <v>907</v>
      </c>
      <c r="C482" s="382">
        <v>0</v>
      </c>
      <c r="D482" s="382">
        <v>0</v>
      </c>
      <c r="E482" s="382">
        <v>0</v>
      </c>
      <c r="F482" s="382">
        <v>0</v>
      </c>
      <c r="G482" s="382">
        <v>0</v>
      </c>
      <c r="H482" s="382">
        <v>0</v>
      </c>
    </row>
    <row r="483" spans="1:8" ht="30" customHeight="1">
      <c r="A483" s="382"/>
      <c r="B483" s="382"/>
      <c r="C483" s="382"/>
      <c r="D483" s="382"/>
      <c r="E483" s="382"/>
      <c r="F483" s="382"/>
      <c r="G483" s="382"/>
      <c r="H483" s="382"/>
    </row>
    <row r="484" spans="1:8" ht="30" customHeight="1">
      <c r="A484" s="382">
        <v>7</v>
      </c>
      <c r="B484" s="382" t="s">
        <v>908</v>
      </c>
      <c r="C484" s="382">
        <v>2647</v>
      </c>
      <c r="D484" s="382">
        <v>78584</v>
      </c>
      <c r="E484" s="382"/>
      <c r="F484" s="382">
        <v>10000</v>
      </c>
      <c r="G484" s="382">
        <v>6000</v>
      </c>
      <c r="H484" s="382"/>
    </row>
    <row r="485" spans="1:8" ht="30" customHeight="1">
      <c r="A485" s="382"/>
      <c r="B485" s="382"/>
      <c r="C485" s="382"/>
      <c r="D485" s="382"/>
      <c r="E485" s="382"/>
      <c r="F485" s="382"/>
      <c r="G485" s="382"/>
      <c r="H485" s="382"/>
    </row>
    <row r="486" spans="1:8" ht="30" customHeight="1">
      <c r="A486" s="382">
        <v>8</v>
      </c>
      <c r="B486" s="382" t="s">
        <v>909</v>
      </c>
      <c r="C486" s="382">
        <v>4180</v>
      </c>
      <c r="D486" s="382">
        <v>124079</v>
      </c>
      <c r="E486" s="382"/>
      <c r="F486" s="382">
        <v>10000</v>
      </c>
      <c r="G486" s="382">
        <v>6000</v>
      </c>
      <c r="H486" s="382"/>
    </row>
    <row r="487" spans="1:8" ht="30" customHeight="1">
      <c r="A487" s="382"/>
      <c r="B487" s="382"/>
      <c r="C487" s="382"/>
      <c r="D487" s="382"/>
      <c r="E487" s="382"/>
      <c r="F487" s="382"/>
      <c r="G487" s="382"/>
      <c r="H487" s="382"/>
    </row>
    <row r="488" spans="1:8" ht="30" customHeight="1">
      <c r="A488" s="382">
        <v>9</v>
      </c>
      <c r="B488" s="382" t="s">
        <v>910</v>
      </c>
      <c r="C488" s="382">
        <v>4180</v>
      </c>
      <c r="D488" s="382">
        <v>124079</v>
      </c>
      <c r="E488" s="382"/>
      <c r="F488" s="382">
        <v>10000</v>
      </c>
      <c r="G488" s="382">
        <v>6000</v>
      </c>
      <c r="H488" s="382"/>
    </row>
    <row r="489" spans="1:8" ht="30" customHeight="1">
      <c r="A489" s="382"/>
      <c r="B489" s="382"/>
      <c r="C489" s="382"/>
      <c r="D489" s="382"/>
      <c r="E489" s="382"/>
      <c r="F489" s="382"/>
      <c r="G489" s="382"/>
      <c r="H489" s="382"/>
    </row>
    <row r="490" spans="1:8" ht="30" customHeight="1">
      <c r="A490" s="382">
        <v>10</v>
      </c>
      <c r="B490" s="382" t="s">
        <v>911</v>
      </c>
      <c r="C490" s="382">
        <v>4180</v>
      </c>
      <c r="D490" s="382">
        <v>124079</v>
      </c>
      <c r="E490" s="382"/>
      <c r="F490" s="382">
        <v>10000</v>
      </c>
      <c r="G490" s="382">
        <v>6000</v>
      </c>
      <c r="H490" s="382"/>
    </row>
    <row r="491" spans="1:8" ht="30" customHeight="1">
      <c r="A491" s="382"/>
      <c r="B491" s="382"/>
      <c r="C491" s="382"/>
      <c r="D491" s="382"/>
      <c r="E491" s="382"/>
      <c r="F491" s="382"/>
      <c r="G491" s="382"/>
      <c r="H491" s="382"/>
    </row>
    <row r="492" spans="1:8" ht="30" customHeight="1">
      <c r="A492" s="382">
        <v>11</v>
      </c>
      <c r="B492" s="382" t="s">
        <v>912</v>
      </c>
      <c r="C492" s="382">
        <v>4180</v>
      </c>
      <c r="D492" s="382">
        <v>125601</v>
      </c>
      <c r="E492" s="382"/>
      <c r="F492" s="382"/>
      <c r="G492" s="382">
        <v>6000</v>
      </c>
      <c r="H492" s="382">
        <v>2100</v>
      </c>
    </row>
    <row r="493" spans="1:8" ht="30" customHeight="1">
      <c r="A493" s="382"/>
      <c r="B493" s="382"/>
      <c r="C493" s="382"/>
      <c r="D493" s="382"/>
      <c r="E493" s="382"/>
      <c r="F493" s="382"/>
      <c r="G493" s="382"/>
      <c r="H493" s="382"/>
    </row>
    <row r="494" spans="1:8" ht="30" customHeight="1">
      <c r="A494" s="382">
        <v>12</v>
      </c>
      <c r="B494" s="382" t="s">
        <v>913</v>
      </c>
      <c r="C494" s="382">
        <v>4180</v>
      </c>
      <c r="D494" s="382">
        <v>125601</v>
      </c>
      <c r="E494" s="382"/>
      <c r="F494" s="382"/>
      <c r="G494" s="382">
        <v>6000</v>
      </c>
      <c r="H494" s="382"/>
    </row>
    <row r="495" spans="1:8" ht="30" customHeight="1">
      <c r="A495" s="81"/>
      <c r="B495" s="382"/>
      <c r="C495" s="382"/>
      <c r="D495" s="382"/>
      <c r="E495" s="382"/>
      <c r="F495" s="382"/>
      <c r="G495" s="382"/>
      <c r="H495" s="382"/>
    </row>
    <row r="496" spans="1:8" ht="30" customHeight="1">
      <c r="A496" s="81"/>
      <c r="B496" s="390" t="s">
        <v>107</v>
      </c>
      <c r="C496" s="382">
        <f t="shared" ref="C496:H496" si="11">SUM(C472:C495)</f>
        <v>23547</v>
      </c>
      <c r="D496" s="382">
        <f t="shared" si="11"/>
        <v>702023</v>
      </c>
      <c r="E496" s="382">
        <f t="shared" si="11"/>
        <v>0</v>
      </c>
      <c r="F496" s="382">
        <f t="shared" si="11"/>
        <v>40000</v>
      </c>
      <c r="G496" s="382">
        <f t="shared" si="11"/>
        <v>36000</v>
      </c>
      <c r="H496" s="382">
        <f t="shared" si="11"/>
        <v>2100</v>
      </c>
    </row>
    <row r="497" spans="1:8" ht="30" customHeight="1">
      <c r="A497" s="81"/>
      <c r="B497" s="390"/>
      <c r="C497" s="382"/>
      <c r="D497" s="382"/>
      <c r="E497" s="382"/>
      <c r="F497" s="382"/>
      <c r="G497" s="382"/>
      <c r="H497" s="382"/>
    </row>
    <row r="498" spans="1:8" ht="30" customHeight="1">
      <c r="A498" s="81"/>
      <c r="B498" s="390" t="s">
        <v>914</v>
      </c>
      <c r="C498" s="382"/>
      <c r="D498" s="382"/>
      <c r="E498" s="382"/>
      <c r="F498" s="382"/>
      <c r="G498" s="382"/>
      <c r="H498" s="382"/>
    </row>
    <row r="499" spans="1:8" ht="30" customHeight="1">
      <c r="A499" s="81"/>
      <c r="B499" s="390"/>
      <c r="C499" s="382"/>
      <c r="D499" s="382"/>
      <c r="E499" s="382"/>
      <c r="F499" s="382"/>
      <c r="G499" s="382"/>
      <c r="H499" s="382"/>
    </row>
    <row r="500" spans="1:8" ht="30" customHeight="1">
      <c r="A500" s="81"/>
      <c r="B500" s="390" t="s">
        <v>107</v>
      </c>
      <c r="C500" s="382"/>
      <c r="D500" s="382"/>
      <c r="E500" s="382"/>
      <c r="F500" s="382"/>
      <c r="G500" s="382"/>
      <c r="H500" s="382"/>
    </row>
    <row r="501" spans="1:8" ht="30" customHeight="1">
      <c r="A501" s="81"/>
      <c r="B501" s="390"/>
      <c r="C501" s="382"/>
      <c r="D501" s="382"/>
      <c r="E501" s="382"/>
      <c r="F501" s="382"/>
      <c r="G501" s="382"/>
      <c r="H501" s="382"/>
    </row>
    <row r="502" spans="1:8" ht="30" customHeight="1">
      <c r="A502" s="81"/>
      <c r="B502" s="390" t="s">
        <v>143</v>
      </c>
      <c r="C502" s="382"/>
      <c r="D502" s="382"/>
      <c r="E502" s="382"/>
      <c r="F502" s="382"/>
      <c r="G502" s="382"/>
      <c r="H502" s="382"/>
    </row>
    <row r="503" spans="1:8" s="407" customFormat="1" ht="30" customHeight="1">
      <c r="A503" s="406" t="s">
        <v>898</v>
      </c>
      <c r="B503" s="630" t="s">
        <v>31</v>
      </c>
      <c r="C503" s="630"/>
      <c r="D503" s="630"/>
      <c r="E503" s="630"/>
      <c r="F503" s="630"/>
      <c r="G503" s="630"/>
      <c r="H503" s="630"/>
    </row>
    <row r="504" spans="1:8" s="399" customFormat="1" ht="30" customHeight="1">
      <c r="A504" s="387" t="s">
        <v>899</v>
      </c>
      <c r="B504" s="387" t="s">
        <v>900</v>
      </c>
      <c r="C504" s="387" t="s">
        <v>5</v>
      </c>
      <c r="D504" s="387" t="s">
        <v>395</v>
      </c>
      <c r="E504" s="387" t="s">
        <v>7</v>
      </c>
      <c r="F504" s="387" t="s">
        <v>8</v>
      </c>
      <c r="G504" s="387" t="s">
        <v>10</v>
      </c>
      <c r="H504" s="387" t="s">
        <v>901</v>
      </c>
    </row>
    <row r="505" spans="1:8" ht="30" customHeight="1">
      <c r="A505" s="400"/>
      <c r="B505" s="383"/>
      <c r="C505" s="383"/>
      <c r="D505" s="383"/>
      <c r="E505" s="383"/>
      <c r="F505" s="383"/>
      <c r="G505" s="383"/>
      <c r="H505" s="383"/>
    </row>
    <row r="506" spans="1:8" ht="30" customHeight="1">
      <c r="A506" s="382">
        <v>1</v>
      </c>
      <c r="B506" s="389" t="s">
        <v>902</v>
      </c>
      <c r="C506" s="382">
        <v>0</v>
      </c>
      <c r="D506" s="382">
        <v>0</v>
      </c>
      <c r="E506" s="382">
        <v>0</v>
      </c>
      <c r="F506" s="382">
        <v>0</v>
      </c>
      <c r="G506" s="382">
        <v>0</v>
      </c>
      <c r="H506" s="382"/>
    </row>
    <row r="507" spans="1:8" ht="30" customHeight="1">
      <c r="A507" s="382"/>
      <c r="B507" s="382"/>
      <c r="C507" s="382"/>
      <c r="D507" s="382"/>
      <c r="E507" s="382"/>
      <c r="F507" s="382"/>
      <c r="G507" s="382"/>
      <c r="H507" s="382"/>
    </row>
    <row r="508" spans="1:8" ht="30" customHeight="1">
      <c r="A508" s="382">
        <v>2</v>
      </c>
      <c r="B508" s="382" t="s">
        <v>903</v>
      </c>
      <c r="C508" s="382">
        <v>0</v>
      </c>
      <c r="D508" s="382">
        <v>0</v>
      </c>
      <c r="E508" s="382">
        <v>0</v>
      </c>
      <c r="F508" s="382">
        <v>0</v>
      </c>
      <c r="G508" s="382">
        <v>0</v>
      </c>
      <c r="H508" s="382"/>
    </row>
    <row r="509" spans="1:8" ht="30" customHeight="1">
      <c r="A509" s="382"/>
      <c r="B509" s="382"/>
      <c r="C509" s="382"/>
      <c r="D509" s="382"/>
      <c r="E509" s="382"/>
      <c r="F509" s="382"/>
      <c r="G509" s="382"/>
      <c r="H509" s="382"/>
    </row>
    <row r="510" spans="1:8" ht="30" customHeight="1">
      <c r="A510" s="382">
        <v>3</v>
      </c>
      <c r="B510" s="382" t="s">
        <v>904</v>
      </c>
      <c r="C510" s="382">
        <v>0</v>
      </c>
      <c r="D510" s="382">
        <v>0</v>
      </c>
      <c r="E510" s="382">
        <v>0</v>
      </c>
      <c r="F510" s="382">
        <v>0</v>
      </c>
      <c r="G510" s="382">
        <v>0</v>
      </c>
      <c r="H510" s="382"/>
    </row>
    <row r="511" spans="1:8" ht="30" customHeight="1">
      <c r="A511" s="382"/>
      <c r="B511" s="382"/>
      <c r="C511" s="382"/>
      <c r="D511" s="382"/>
      <c r="E511" s="382"/>
      <c r="F511" s="382"/>
      <c r="G511" s="382"/>
      <c r="H511" s="382"/>
    </row>
    <row r="512" spans="1:8" ht="30" customHeight="1">
      <c r="A512" s="382">
        <v>4</v>
      </c>
      <c r="B512" s="382" t="s">
        <v>905</v>
      </c>
      <c r="C512" s="382">
        <v>0</v>
      </c>
      <c r="D512" s="382">
        <v>0</v>
      </c>
      <c r="E512" s="382">
        <v>0</v>
      </c>
      <c r="F512" s="382">
        <v>0</v>
      </c>
      <c r="G512" s="382">
        <v>0</v>
      </c>
      <c r="H512" s="382"/>
    </row>
    <row r="513" spans="1:8" ht="30" customHeight="1">
      <c r="A513" s="382"/>
      <c r="B513" s="382"/>
      <c r="C513" s="382"/>
      <c r="D513" s="382"/>
      <c r="E513" s="382"/>
      <c r="F513" s="382"/>
      <c r="G513" s="382"/>
      <c r="H513" s="382"/>
    </row>
    <row r="514" spans="1:8" ht="30" customHeight="1">
      <c r="A514" s="382">
        <v>5</v>
      </c>
      <c r="B514" s="382" t="s">
        <v>906</v>
      </c>
      <c r="C514" s="382">
        <v>0</v>
      </c>
      <c r="D514" s="382">
        <v>0</v>
      </c>
      <c r="E514" s="382">
        <v>0</v>
      </c>
      <c r="F514" s="382">
        <v>0</v>
      </c>
      <c r="G514" s="382">
        <v>0</v>
      </c>
      <c r="H514" s="382"/>
    </row>
    <row r="515" spans="1:8" ht="30" customHeight="1">
      <c r="A515" s="382"/>
      <c r="B515" s="382"/>
      <c r="C515" s="382"/>
      <c r="D515" s="382"/>
      <c r="E515" s="382"/>
      <c r="F515" s="382"/>
      <c r="G515" s="382"/>
      <c r="H515" s="382"/>
    </row>
    <row r="516" spans="1:8" ht="30" customHeight="1">
      <c r="A516" s="382">
        <v>6</v>
      </c>
      <c r="B516" s="382" t="s">
        <v>907</v>
      </c>
      <c r="C516" s="382">
        <v>0</v>
      </c>
      <c r="D516" s="382">
        <v>0</v>
      </c>
      <c r="E516" s="382">
        <v>0</v>
      </c>
      <c r="F516" s="382">
        <v>0</v>
      </c>
      <c r="G516" s="382">
        <v>0</v>
      </c>
      <c r="H516" s="382"/>
    </row>
    <row r="517" spans="1:8" ht="30" customHeight="1">
      <c r="A517" s="382"/>
      <c r="B517" s="382"/>
      <c r="C517" s="382"/>
      <c r="D517" s="382"/>
      <c r="E517" s="382"/>
      <c r="F517" s="382"/>
      <c r="G517" s="382"/>
      <c r="H517" s="382"/>
    </row>
    <row r="518" spans="1:8" ht="30" customHeight="1">
      <c r="A518" s="382">
        <v>7</v>
      </c>
      <c r="B518" s="382" t="s">
        <v>908</v>
      </c>
      <c r="C518" s="382">
        <v>1690</v>
      </c>
      <c r="D518" s="382">
        <v>46042</v>
      </c>
      <c r="E518" s="382">
        <v>0</v>
      </c>
      <c r="F518" s="382">
        <v>0</v>
      </c>
      <c r="G518" s="382">
        <v>0</v>
      </c>
      <c r="H518" s="382"/>
    </row>
    <row r="519" spans="1:8" ht="30" customHeight="1">
      <c r="A519" s="382"/>
      <c r="B519" s="382"/>
      <c r="C519" s="382"/>
      <c r="D519" s="382"/>
      <c r="E519" s="382"/>
      <c r="F519" s="382"/>
      <c r="G519" s="382"/>
      <c r="H519" s="382"/>
    </row>
    <row r="520" spans="1:8" ht="30" customHeight="1">
      <c r="A520" s="382">
        <v>8</v>
      </c>
      <c r="B520" s="382" t="s">
        <v>909</v>
      </c>
      <c r="C520" s="382">
        <v>1950</v>
      </c>
      <c r="D520" s="382">
        <v>53126</v>
      </c>
      <c r="E520" s="382">
        <v>0</v>
      </c>
      <c r="F520" s="382">
        <v>0</v>
      </c>
      <c r="G520" s="382">
        <v>0</v>
      </c>
      <c r="H520" s="382"/>
    </row>
    <row r="521" spans="1:8" ht="30" customHeight="1">
      <c r="A521" s="382"/>
      <c r="B521" s="382"/>
      <c r="C521" s="382"/>
      <c r="D521" s="382"/>
      <c r="E521" s="382"/>
      <c r="F521" s="382"/>
      <c r="G521" s="382"/>
      <c r="H521" s="382"/>
    </row>
    <row r="522" spans="1:8" ht="30" customHeight="1">
      <c r="A522" s="382">
        <v>9</v>
      </c>
      <c r="B522" s="382" t="s">
        <v>910</v>
      </c>
      <c r="C522" s="382">
        <v>1950</v>
      </c>
      <c r="D522" s="382">
        <v>53126</v>
      </c>
      <c r="E522" s="382">
        <v>0</v>
      </c>
      <c r="F522" s="382">
        <v>0</v>
      </c>
      <c r="G522" s="382">
        <v>0</v>
      </c>
      <c r="H522" s="382"/>
    </row>
    <row r="523" spans="1:8" ht="30" customHeight="1">
      <c r="A523" s="382"/>
      <c r="B523" s="382"/>
      <c r="C523" s="382"/>
      <c r="D523" s="382"/>
      <c r="E523" s="382"/>
      <c r="F523" s="382"/>
      <c r="G523" s="382"/>
      <c r="H523" s="382"/>
    </row>
    <row r="524" spans="1:8" ht="30" customHeight="1">
      <c r="A524" s="382">
        <v>10</v>
      </c>
      <c r="B524" s="382" t="s">
        <v>911</v>
      </c>
      <c r="C524" s="382">
        <v>1950</v>
      </c>
      <c r="D524" s="382">
        <v>53126</v>
      </c>
      <c r="E524" s="382">
        <v>0</v>
      </c>
      <c r="F524" s="382">
        <v>0</v>
      </c>
      <c r="G524" s="382">
        <v>0</v>
      </c>
      <c r="H524" s="382"/>
    </row>
    <row r="525" spans="1:8" ht="30" customHeight="1">
      <c r="A525" s="382"/>
      <c r="B525" s="382"/>
      <c r="C525" s="382"/>
      <c r="D525" s="382"/>
      <c r="E525" s="382"/>
      <c r="F525" s="382"/>
      <c r="G525" s="382"/>
      <c r="H525" s="382"/>
    </row>
    <row r="526" spans="1:8" ht="30" customHeight="1">
      <c r="A526" s="382">
        <v>11</v>
      </c>
      <c r="B526" s="382" t="s">
        <v>912</v>
      </c>
      <c r="C526" s="382">
        <v>1950</v>
      </c>
      <c r="D526" s="382">
        <v>53774</v>
      </c>
      <c r="E526" s="382">
        <v>0</v>
      </c>
      <c r="F526" s="382">
        <v>0</v>
      </c>
      <c r="G526" s="382">
        <v>0</v>
      </c>
      <c r="H526" s="382">
        <v>2100</v>
      </c>
    </row>
    <row r="527" spans="1:8" ht="30" customHeight="1">
      <c r="A527" s="382"/>
      <c r="B527" s="382"/>
      <c r="C527" s="382"/>
      <c r="D527" s="382"/>
      <c r="E527" s="382"/>
      <c r="F527" s="382"/>
      <c r="G527" s="382"/>
      <c r="H527" s="382"/>
    </row>
    <row r="528" spans="1:8" ht="30" customHeight="1">
      <c r="A528" s="382">
        <v>12</v>
      </c>
      <c r="B528" s="382" t="s">
        <v>913</v>
      </c>
      <c r="C528" s="382">
        <v>1950</v>
      </c>
      <c r="D528" s="382">
        <v>53774</v>
      </c>
      <c r="E528" s="382">
        <v>0</v>
      </c>
      <c r="F528" s="382">
        <v>0</v>
      </c>
      <c r="G528" s="382">
        <v>0</v>
      </c>
      <c r="H528" s="382"/>
    </row>
    <row r="529" spans="1:8" ht="30" customHeight="1">
      <c r="A529" s="81"/>
      <c r="B529" s="382"/>
      <c r="C529" s="382"/>
      <c r="D529" s="382"/>
      <c r="E529" s="382"/>
      <c r="F529" s="382"/>
      <c r="G529" s="382"/>
      <c r="H529" s="382"/>
    </row>
    <row r="530" spans="1:8" ht="30" customHeight="1">
      <c r="A530" s="81"/>
      <c r="B530" s="390" t="s">
        <v>107</v>
      </c>
      <c r="C530" s="382">
        <f t="shared" ref="C530:H530" si="12">SUM(C506:C529)</f>
        <v>11440</v>
      </c>
      <c r="D530" s="382">
        <f t="shared" si="12"/>
        <v>312968</v>
      </c>
      <c r="E530" s="382">
        <f t="shared" si="12"/>
        <v>0</v>
      </c>
      <c r="F530" s="382">
        <f t="shared" si="12"/>
        <v>0</v>
      </c>
      <c r="G530" s="382">
        <f t="shared" si="12"/>
        <v>0</v>
      </c>
      <c r="H530" s="382">
        <f t="shared" si="12"/>
        <v>2100</v>
      </c>
    </row>
    <row r="531" spans="1:8" ht="30" customHeight="1">
      <c r="A531" s="81"/>
      <c r="B531" s="390"/>
      <c r="C531" s="382"/>
      <c r="D531" s="382"/>
      <c r="E531" s="382"/>
      <c r="F531" s="382"/>
      <c r="G531" s="382"/>
      <c r="H531" s="382"/>
    </row>
    <row r="532" spans="1:8" ht="30" customHeight="1">
      <c r="A532" s="81"/>
      <c r="B532" s="390" t="s">
        <v>914</v>
      </c>
      <c r="C532" s="382"/>
      <c r="D532" s="382"/>
      <c r="E532" s="382"/>
      <c r="F532" s="382"/>
      <c r="G532" s="382"/>
      <c r="H532" s="382"/>
    </row>
    <row r="533" spans="1:8" ht="30" customHeight="1">
      <c r="A533" s="81"/>
      <c r="B533" s="390"/>
      <c r="C533" s="382"/>
      <c r="D533" s="382"/>
      <c r="E533" s="382"/>
      <c r="F533" s="382"/>
      <c r="G533" s="382"/>
      <c r="H533" s="382"/>
    </row>
    <row r="534" spans="1:8" ht="30" customHeight="1">
      <c r="A534" s="81"/>
      <c r="B534" s="390" t="s">
        <v>107</v>
      </c>
      <c r="C534" s="382"/>
      <c r="D534" s="382"/>
      <c r="E534" s="382"/>
      <c r="F534" s="382"/>
      <c r="G534" s="382"/>
      <c r="H534" s="382"/>
    </row>
    <row r="535" spans="1:8" ht="30" customHeight="1">
      <c r="A535" s="81"/>
      <c r="B535" s="390"/>
      <c r="C535" s="382"/>
      <c r="D535" s="382"/>
      <c r="E535" s="382"/>
      <c r="F535" s="382"/>
      <c r="G535" s="382"/>
      <c r="H535" s="382"/>
    </row>
    <row r="536" spans="1:8" ht="30" customHeight="1">
      <c r="A536" s="81"/>
      <c r="B536" s="390" t="s">
        <v>143</v>
      </c>
      <c r="C536" s="382"/>
      <c r="D536" s="382"/>
      <c r="E536" s="382"/>
      <c r="F536" s="382"/>
      <c r="G536" s="382"/>
      <c r="H536" s="382"/>
    </row>
    <row r="537" spans="1:8" s="407" customFormat="1" ht="30" customHeight="1">
      <c r="A537" s="406" t="s">
        <v>898</v>
      </c>
      <c r="B537" s="630" t="s">
        <v>32</v>
      </c>
      <c r="C537" s="630"/>
      <c r="D537" s="630"/>
      <c r="E537" s="630"/>
      <c r="F537" s="630"/>
      <c r="G537" s="630"/>
      <c r="H537" s="630"/>
    </row>
    <row r="538" spans="1:8" s="399" customFormat="1" ht="30" customHeight="1">
      <c r="A538" s="387" t="s">
        <v>899</v>
      </c>
      <c r="B538" s="387" t="s">
        <v>900</v>
      </c>
      <c r="C538" s="387" t="s">
        <v>5</v>
      </c>
      <c r="D538" s="387" t="s">
        <v>395</v>
      </c>
      <c r="E538" s="387" t="s">
        <v>7</v>
      </c>
      <c r="F538" s="387" t="s">
        <v>8</v>
      </c>
      <c r="G538" s="387" t="s">
        <v>10</v>
      </c>
      <c r="H538" s="387" t="s">
        <v>901</v>
      </c>
    </row>
    <row r="539" spans="1:8" ht="30" customHeight="1">
      <c r="A539" s="400"/>
      <c r="B539" s="383"/>
      <c r="C539" s="383"/>
      <c r="D539" s="383"/>
      <c r="E539" s="383"/>
      <c r="F539" s="383"/>
      <c r="G539" s="383"/>
      <c r="H539" s="383"/>
    </row>
    <row r="540" spans="1:8" ht="30" customHeight="1">
      <c r="A540" s="382">
        <v>1</v>
      </c>
      <c r="B540" s="389" t="s">
        <v>902</v>
      </c>
      <c r="C540" s="382"/>
      <c r="D540" s="382"/>
      <c r="E540" s="382"/>
      <c r="F540" s="382"/>
      <c r="G540" s="382"/>
      <c r="H540" s="382"/>
    </row>
    <row r="541" spans="1:8" ht="30" customHeight="1">
      <c r="A541" s="382"/>
      <c r="B541" s="382"/>
      <c r="C541" s="382"/>
      <c r="D541" s="382"/>
      <c r="E541" s="382"/>
      <c r="F541" s="382"/>
      <c r="G541" s="382"/>
      <c r="H541" s="382"/>
    </row>
    <row r="542" spans="1:8" ht="30" customHeight="1">
      <c r="A542" s="382">
        <v>2</v>
      </c>
      <c r="B542" s="382" t="s">
        <v>903</v>
      </c>
      <c r="C542" s="382"/>
      <c r="D542" s="382"/>
      <c r="E542" s="382"/>
      <c r="F542" s="382"/>
      <c r="G542" s="382"/>
      <c r="H542" s="382"/>
    </row>
    <row r="543" spans="1:8" ht="30" customHeight="1">
      <c r="A543" s="382"/>
      <c r="B543" s="382"/>
      <c r="C543" s="382"/>
      <c r="D543" s="382"/>
      <c r="E543" s="382"/>
      <c r="F543" s="382"/>
      <c r="G543" s="382"/>
      <c r="H543" s="382"/>
    </row>
    <row r="544" spans="1:8" ht="30" customHeight="1">
      <c r="A544" s="382">
        <v>3</v>
      </c>
      <c r="B544" s="382" t="s">
        <v>904</v>
      </c>
      <c r="C544" s="382"/>
      <c r="D544" s="382"/>
      <c r="E544" s="382"/>
      <c r="F544" s="382"/>
      <c r="G544" s="382"/>
      <c r="H544" s="382"/>
    </row>
    <row r="545" spans="1:8" ht="30" customHeight="1">
      <c r="A545" s="382"/>
      <c r="B545" s="382"/>
      <c r="C545" s="382"/>
      <c r="D545" s="382"/>
      <c r="E545" s="382"/>
      <c r="F545" s="382"/>
      <c r="G545" s="382"/>
      <c r="H545" s="382"/>
    </row>
    <row r="546" spans="1:8" ht="30" customHeight="1">
      <c r="A546" s="382">
        <v>4</v>
      </c>
      <c r="B546" s="382" t="s">
        <v>905</v>
      </c>
      <c r="C546" s="382"/>
      <c r="D546" s="382"/>
      <c r="E546" s="382"/>
      <c r="F546" s="382"/>
      <c r="G546" s="382"/>
      <c r="H546" s="382"/>
    </row>
    <row r="547" spans="1:8" ht="30" customHeight="1">
      <c r="A547" s="382"/>
      <c r="B547" s="382"/>
      <c r="C547" s="382"/>
      <c r="D547" s="382"/>
      <c r="E547" s="382"/>
      <c r="F547" s="382"/>
      <c r="G547" s="382"/>
      <c r="H547" s="382"/>
    </row>
    <row r="548" spans="1:8" ht="30" customHeight="1">
      <c r="A548" s="382">
        <v>5</v>
      </c>
      <c r="B548" s="382" t="s">
        <v>906</v>
      </c>
      <c r="C548" s="382"/>
      <c r="D548" s="382"/>
      <c r="E548" s="382"/>
      <c r="F548" s="382"/>
      <c r="G548" s="382"/>
      <c r="H548" s="382"/>
    </row>
    <row r="549" spans="1:8" ht="30" customHeight="1">
      <c r="A549" s="382"/>
      <c r="B549" s="382"/>
      <c r="C549" s="382"/>
      <c r="D549" s="382"/>
      <c r="E549" s="382"/>
      <c r="F549" s="382"/>
      <c r="G549" s="382"/>
      <c r="H549" s="382"/>
    </row>
    <row r="550" spans="1:8" ht="30" customHeight="1">
      <c r="A550" s="382">
        <v>6</v>
      </c>
      <c r="B550" s="382" t="s">
        <v>907</v>
      </c>
      <c r="C550" s="382"/>
      <c r="D550" s="382"/>
      <c r="E550" s="382"/>
      <c r="F550" s="382"/>
      <c r="G550" s="382"/>
      <c r="H550" s="382"/>
    </row>
    <row r="551" spans="1:8" ht="30" customHeight="1">
      <c r="A551" s="382"/>
      <c r="B551" s="382"/>
      <c r="C551" s="382"/>
      <c r="D551" s="382"/>
      <c r="E551" s="382"/>
      <c r="F551" s="382"/>
      <c r="G551" s="382"/>
      <c r="H551" s="382"/>
    </row>
    <row r="552" spans="1:8" ht="30" customHeight="1">
      <c r="A552" s="382">
        <v>7</v>
      </c>
      <c r="B552" s="382" t="s">
        <v>908</v>
      </c>
      <c r="C552" s="382">
        <v>1105</v>
      </c>
      <c r="D552" s="382">
        <v>30104</v>
      </c>
      <c r="E552" s="382"/>
      <c r="F552" s="382"/>
      <c r="G552" s="382"/>
      <c r="H552" s="382"/>
    </row>
    <row r="553" spans="1:8" ht="30" customHeight="1">
      <c r="A553" s="382"/>
      <c r="B553" s="382"/>
      <c r="C553" s="382"/>
      <c r="D553" s="382"/>
      <c r="E553" s="382"/>
      <c r="F553" s="382"/>
      <c r="G553" s="382"/>
      <c r="H553" s="382"/>
    </row>
    <row r="554" spans="1:8" ht="30" customHeight="1">
      <c r="A554" s="382">
        <v>8</v>
      </c>
      <c r="B554" s="382" t="s">
        <v>909</v>
      </c>
      <c r="C554" s="382">
        <v>1950</v>
      </c>
      <c r="D554" s="382">
        <v>53126</v>
      </c>
      <c r="E554" s="382"/>
      <c r="F554" s="382"/>
      <c r="G554" s="382"/>
      <c r="H554" s="382"/>
    </row>
    <row r="555" spans="1:8" ht="30" customHeight="1">
      <c r="A555" s="382"/>
      <c r="B555" s="382"/>
      <c r="C555" s="382"/>
      <c r="D555" s="382"/>
      <c r="E555" s="382"/>
      <c r="F555" s="382"/>
      <c r="G555" s="382"/>
      <c r="H555" s="382"/>
    </row>
    <row r="556" spans="1:8" ht="30" customHeight="1">
      <c r="A556" s="382">
        <v>9</v>
      </c>
      <c r="B556" s="382" t="s">
        <v>910</v>
      </c>
      <c r="C556" s="382">
        <v>1950</v>
      </c>
      <c r="D556" s="382">
        <v>53126</v>
      </c>
      <c r="E556" s="382"/>
      <c r="F556" s="382"/>
      <c r="G556" s="382"/>
      <c r="H556" s="382"/>
    </row>
    <row r="557" spans="1:8" ht="30" customHeight="1">
      <c r="A557" s="382"/>
      <c r="B557" s="382"/>
      <c r="C557" s="382"/>
      <c r="D557" s="382"/>
      <c r="E557" s="382"/>
      <c r="F557" s="382"/>
      <c r="G557" s="382"/>
      <c r="H557" s="382"/>
    </row>
    <row r="558" spans="1:8" ht="30" customHeight="1">
      <c r="A558" s="382">
        <v>10</v>
      </c>
      <c r="B558" s="382" t="s">
        <v>911</v>
      </c>
      <c r="C558" s="382">
        <v>1950</v>
      </c>
      <c r="D558" s="382">
        <v>53126</v>
      </c>
      <c r="E558" s="382"/>
      <c r="F558" s="382"/>
      <c r="G558" s="382"/>
      <c r="H558" s="382"/>
    </row>
    <row r="559" spans="1:8" ht="30" customHeight="1">
      <c r="A559" s="382"/>
      <c r="B559" s="382"/>
      <c r="C559" s="382"/>
      <c r="D559" s="382"/>
      <c r="E559" s="382"/>
      <c r="F559" s="382"/>
      <c r="G559" s="382"/>
      <c r="H559" s="382"/>
    </row>
    <row r="560" spans="1:8" ht="30" customHeight="1">
      <c r="A560" s="382">
        <v>11</v>
      </c>
      <c r="B560" s="382" t="s">
        <v>912</v>
      </c>
      <c r="C560" s="382">
        <v>1950</v>
      </c>
      <c r="D560" s="382">
        <v>53774</v>
      </c>
      <c r="E560" s="382"/>
      <c r="F560" s="382"/>
      <c r="G560" s="382"/>
      <c r="H560" s="382">
        <v>2100</v>
      </c>
    </row>
    <row r="561" spans="1:8" ht="30" customHeight="1">
      <c r="A561" s="382"/>
      <c r="B561" s="382"/>
      <c r="C561" s="382"/>
      <c r="D561" s="382"/>
      <c r="E561" s="382"/>
      <c r="F561" s="382"/>
      <c r="G561" s="382"/>
      <c r="H561" s="382"/>
    </row>
    <row r="562" spans="1:8" ht="30" customHeight="1">
      <c r="A562" s="382">
        <v>12</v>
      </c>
      <c r="B562" s="382" t="s">
        <v>913</v>
      </c>
      <c r="C562" s="382">
        <v>1950</v>
      </c>
      <c r="D562" s="382">
        <v>53774</v>
      </c>
      <c r="E562" s="382"/>
      <c r="F562" s="382"/>
      <c r="G562" s="382"/>
      <c r="H562" s="382"/>
    </row>
    <row r="563" spans="1:8" ht="30" customHeight="1">
      <c r="A563" s="81"/>
      <c r="B563" s="382"/>
      <c r="C563" s="382"/>
      <c r="D563" s="382"/>
      <c r="E563" s="382"/>
      <c r="F563" s="382"/>
      <c r="G563" s="382"/>
      <c r="H563" s="382"/>
    </row>
    <row r="564" spans="1:8" ht="30" customHeight="1">
      <c r="A564" s="81"/>
      <c r="B564" s="390" t="s">
        <v>107</v>
      </c>
      <c r="C564" s="382">
        <f t="shared" ref="C564:H564" si="13">SUM(C540:C563)</f>
        <v>10855</v>
      </c>
      <c r="D564" s="382">
        <f t="shared" si="13"/>
        <v>297030</v>
      </c>
      <c r="E564" s="382">
        <f t="shared" si="13"/>
        <v>0</v>
      </c>
      <c r="F564" s="382">
        <f t="shared" si="13"/>
        <v>0</v>
      </c>
      <c r="G564" s="382">
        <f t="shared" si="13"/>
        <v>0</v>
      </c>
      <c r="H564" s="382">
        <f t="shared" si="13"/>
        <v>2100</v>
      </c>
    </row>
    <row r="565" spans="1:8" ht="30" customHeight="1">
      <c r="A565" s="81"/>
      <c r="B565" s="390"/>
      <c r="C565" s="382"/>
      <c r="D565" s="382"/>
      <c r="E565" s="382"/>
      <c r="F565" s="382"/>
      <c r="G565" s="382"/>
      <c r="H565" s="382"/>
    </row>
    <row r="566" spans="1:8" ht="30" customHeight="1">
      <c r="A566" s="81"/>
      <c r="B566" s="390" t="s">
        <v>914</v>
      </c>
      <c r="C566" s="382"/>
      <c r="D566" s="382"/>
      <c r="E566" s="382"/>
      <c r="F566" s="382"/>
      <c r="G566" s="382"/>
      <c r="H566" s="382"/>
    </row>
    <row r="567" spans="1:8" ht="30" customHeight="1">
      <c r="A567" s="81"/>
      <c r="B567" s="390"/>
      <c r="C567" s="382"/>
      <c r="D567" s="382"/>
      <c r="E567" s="382"/>
      <c r="F567" s="382"/>
      <c r="G567" s="382"/>
      <c r="H567" s="382"/>
    </row>
    <row r="568" spans="1:8" ht="30" customHeight="1">
      <c r="A568" s="81"/>
      <c r="B568" s="390" t="s">
        <v>107</v>
      </c>
      <c r="C568" s="382"/>
      <c r="D568" s="382"/>
      <c r="E568" s="382"/>
      <c r="F568" s="382"/>
      <c r="G568" s="382"/>
      <c r="H568" s="382"/>
    </row>
    <row r="569" spans="1:8" ht="30" customHeight="1">
      <c r="A569" s="81"/>
      <c r="B569" s="390"/>
      <c r="C569" s="382"/>
      <c r="D569" s="382"/>
      <c r="E569" s="382"/>
      <c r="F569" s="382"/>
      <c r="G569" s="382"/>
      <c r="H569" s="382"/>
    </row>
    <row r="570" spans="1:8" ht="30" customHeight="1">
      <c r="A570" s="81"/>
      <c r="B570" s="390" t="s">
        <v>143</v>
      </c>
      <c r="C570" s="382"/>
      <c r="D570" s="382"/>
      <c r="E570" s="382"/>
      <c r="F570" s="382"/>
      <c r="G570" s="382"/>
      <c r="H570" s="382"/>
    </row>
    <row r="571" spans="1:8" ht="30" customHeight="1">
      <c r="A571" s="392"/>
      <c r="B571" s="393"/>
      <c r="C571" s="89"/>
      <c r="D571" s="89"/>
      <c r="E571" s="89"/>
      <c r="F571" s="89"/>
      <c r="G571" s="89"/>
      <c r="H571" s="89"/>
    </row>
    <row r="572" spans="1:8" s="407" customFormat="1" ht="30" customHeight="1">
      <c r="A572" s="406" t="s">
        <v>898</v>
      </c>
      <c r="B572" s="630" t="s">
        <v>151</v>
      </c>
      <c r="C572" s="630"/>
      <c r="D572" s="630"/>
      <c r="E572" s="630"/>
      <c r="F572" s="630"/>
      <c r="G572" s="630"/>
      <c r="H572" s="630"/>
    </row>
    <row r="573" spans="1:8" s="399" customFormat="1" ht="30" customHeight="1">
      <c r="A573" s="387" t="s">
        <v>899</v>
      </c>
      <c r="B573" s="387" t="s">
        <v>900</v>
      </c>
      <c r="C573" s="387" t="s">
        <v>5</v>
      </c>
      <c r="D573" s="387" t="s">
        <v>395</v>
      </c>
      <c r="E573" s="387" t="s">
        <v>7</v>
      </c>
      <c r="F573" s="387" t="s">
        <v>8</v>
      </c>
      <c r="G573" s="387" t="s">
        <v>10</v>
      </c>
      <c r="H573" s="387" t="s">
        <v>901</v>
      </c>
    </row>
    <row r="574" spans="1:8" ht="30" customHeight="1">
      <c r="A574" s="400"/>
      <c r="B574" s="383"/>
      <c r="C574" s="383"/>
      <c r="D574" s="383"/>
      <c r="E574" s="383"/>
      <c r="F574" s="383"/>
      <c r="G574" s="383"/>
      <c r="H574" s="383"/>
    </row>
    <row r="575" spans="1:8" ht="30" customHeight="1">
      <c r="A575" s="382">
        <v>1</v>
      </c>
      <c r="B575" s="389" t="s">
        <v>902</v>
      </c>
      <c r="C575" s="382">
        <v>3480</v>
      </c>
      <c r="D575" s="382">
        <v>160164</v>
      </c>
      <c r="E575" s="382">
        <v>0</v>
      </c>
      <c r="F575" s="382">
        <v>42000</v>
      </c>
      <c r="G575" s="382">
        <v>7000</v>
      </c>
      <c r="H575" s="382"/>
    </row>
    <row r="576" spans="1:8" ht="30" customHeight="1">
      <c r="A576" s="382"/>
      <c r="B576" s="382"/>
      <c r="C576" s="382"/>
      <c r="D576" s="382"/>
      <c r="E576" s="382"/>
      <c r="F576" s="382"/>
      <c r="G576" s="382"/>
      <c r="H576" s="382"/>
    </row>
    <row r="577" spans="1:8" ht="30" customHeight="1">
      <c r="A577" s="382">
        <v>2</v>
      </c>
      <c r="B577" s="382" t="s">
        <v>903</v>
      </c>
      <c r="C577" s="382">
        <v>3480</v>
      </c>
      <c r="D577" s="382">
        <v>160164</v>
      </c>
      <c r="E577" s="382">
        <v>0</v>
      </c>
      <c r="F577" s="382">
        <v>42000</v>
      </c>
      <c r="G577" s="382">
        <v>7000</v>
      </c>
      <c r="H577" s="382"/>
    </row>
    <row r="578" spans="1:8" ht="30" customHeight="1">
      <c r="A578" s="382"/>
      <c r="B578" s="382"/>
      <c r="C578" s="382"/>
      <c r="D578" s="382"/>
      <c r="E578" s="382"/>
      <c r="F578" s="382"/>
      <c r="G578" s="382"/>
      <c r="H578" s="382"/>
    </row>
    <row r="579" spans="1:8" ht="30" customHeight="1">
      <c r="A579" s="382">
        <v>3</v>
      </c>
      <c r="B579" s="382" t="s">
        <v>904</v>
      </c>
      <c r="C579" s="382">
        <v>4180</v>
      </c>
      <c r="D579" s="382">
        <v>160864</v>
      </c>
      <c r="E579" s="382">
        <v>0</v>
      </c>
      <c r="F579" s="382">
        <v>42000</v>
      </c>
      <c r="G579" s="382">
        <v>7000</v>
      </c>
      <c r="H579" s="382"/>
    </row>
    <row r="580" spans="1:8" ht="30" customHeight="1">
      <c r="A580" s="382"/>
      <c r="B580" s="382"/>
      <c r="C580" s="382"/>
      <c r="D580" s="382"/>
      <c r="E580" s="382"/>
      <c r="F580" s="382"/>
      <c r="G580" s="382"/>
      <c r="H580" s="382"/>
    </row>
    <row r="581" spans="1:8" ht="30" customHeight="1">
      <c r="A581" s="382">
        <v>4</v>
      </c>
      <c r="B581" s="382" t="s">
        <v>905</v>
      </c>
      <c r="C581" s="382">
        <v>4180</v>
      </c>
      <c r="D581" s="382">
        <v>160864</v>
      </c>
      <c r="E581" s="382">
        <v>0</v>
      </c>
      <c r="F581" s="382">
        <v>42000</v>
      </c>
      <c r="G581" s="382">
        <v>7000</v>
      </c>
      <c r="H581" s="382"/>
    </row>
    <row r="582" spans="1:8" ht="30" customHeight="1">
      <c r="A582" s="382"/>
      <c r="B582" s="382"/>
      <c r="C582" s="382"/>
      <c r="D582" s="382"/>
      <c r="E582" s="382"/>
      <c r="F582" s="382"/>
      <c r="G582" s="382"/>
      <c r="H582" s="382"/>
    </row>
    <row r="583" spans="1:8" ht="30" customHeight="1">
      <c r="A583" s="382">
        <v>5</v>
      </c>
      <c r="B583" s="382" t="s">
        <v>906</v>
      </c>
      <c r="C583" s="382">
        <v>4180</v>
      </c>
      <c r="D583" s="382">
        <v>165574</v>
      </c>
      <c r="E583" s="382">
        <v>0</v>
      </c>
      <c r="F583" s="382">
        <v>42000</v>
      </c>
      <c r="G583" s="382">
        <v>7000</v>
      </c>
      <c r="H583" s="382"/>
    </row>
    <row r="584" spans="1:8" ht="30" customHeight="1">
      <c r="A584" s="382"/>
      <c r="B584" s="382"/>
      <c r="C584" s="382"/>
      <c r="D584" s="382"/>
      <c r="E584" s="382"/>
      <c r="F584" s="382"/>
      <c r="G584" s="382"/>
      <c r="H584" s="382"/>
    </row>
    <row r="585" spans="1:8" ht="30" customHeight="1">
      <c r="A585" s="382">
        <v>6</v>
      </c>
      <c r="B585" s="382" t="s">
        <v>907</v>
      </c>
      <c r="C585" s="382">
        <v>4180</v>
      </c>
      <c r="D585" s="382">
        <v>168353</v>
      </c>
      <c r="E585" s="382">
        <v>0</v>
      </c>
      <c r="F585" s="382">
        <v>42000</v>
      </c>
      <c r="G585" s="382">
        <v>7000</v>
      </c>
      <c r="H585" s="382"/>
    </row>
    <row r="586" spans="1:8" ht="30" customHeight="1">
      <c r="A586" s="382"/>
      <c r="B586" s="382"/>
      <c r="C586" s="382"/>
      <c r="D586" s="382"/>
      <c r="E586" s="382"/>
      <c r="F586" s="382"/>
      <c r="G586" s="382"/>
      <c r="H586" s="382"/>
    </row>
    <row r="587" spans="1:8" ht="30" customHeight="1">
      <c r="A587" s="382">
        <v>7</v>
      </c>
      <c r="B587" s="382" t="s">
        <v>908</v>
      </c>
      <c r="C587" s="382">
        <v>4180</v>
      </c>
      <c r="D587" s="382">
        <v>168353</v>
      </c>
      <c r="E587" s="382">
        <v>0</v>
      </c>
      <c r="F587" s="382">
        <v>42000</v>
      </c>
      <c r="G587" s="382">
        <v>7000</v>
      </c>
      <c r="H587" s="382"/>
    </row>
    <row r="588" spans="1:8" ht="30" customHeight="1">
      <c r="A588" s="382"/>
      <c r="B588" s="382"/>
      <c r="C588" s="382"/>
      <c r="D588" s="382"/>
      <c r="E588" s="382"/>
      <c r="F588" s="382"/>
      <c r="G588" s="382"/>
      <c r="H588" s="382"/>
    </row>
    <row r="589" spans="1:8" ht="30" customHeight="1">
      <c r="A589" s="382">
        <v>8</v>
      </c>
      <c r="B589" s="382" t="s">
        <v>909</v>
      </c>
      <c r="C589" s="382">
        <v>4180</v>
      </c>
      <c r="D589" s="382">
        <v>168353</v>
      </c>
      <c r="E589" s="382">
        <v>0</v>
      </c>
      <c r="F589" s="382">
        <v>42000</v>
      </c>
      <c r="G589" s="382">
        <v>7000</v>
      </c>
      <c r="H589" s="382"/>
    </row>
    <row r="590" spans="1:8" ht="30" customHeight="1">
      <c r="A590" s="382"/>
      <c r="B590" s="382"/>
      <c r="C590" s="382"/>
      <c r="D590" s="382"/>
      <c r="E590" s="382"/>
      <c r="F590" s="382"/>
      <c r="G590" s="382"/>
      <c r="H590" s="382"/>
    </row>
    <row r="591" spans="1:8" ht="30" customHeight="1">
      <c r="A591" s="382">
        <v>9</v>
      </c>
      <c r="B591" s="382" t="s">
        <v>910</v>
      </c>
      <c r="C591" s="382">
        <v>4180</v>
      </c>
      <c r="D591" s="382">
        <v>168353</v>
      </c>
      <c r="E591" s="382">
        <v>0</v>
      </c>
      <c r="F591" s="382">
        <v>42000</v>
      </c>
      <c r="G591" s="382">
        <v>7000</v>
      </c>
      <c r="H591" s="382"/>
    </row>
    <row r="592" spans="1:8" ht="30" customHeight="1">
      <c r="A592" s="382"/>
      <c r="B592" s="382"/>
      <c r="C592" s="382"/>
      <c r="D592" s="382"/>
      <c r="E592" s="382"/>
      <c r="F592" s="382"/>
      <c r="G592" s="382"/>
      <c r="H592" s="382"/>
    </row>
    <row r="593" spans="1:8" ht="30" customHeight="1">
      <c r="A593" s="382">
        <v>10</v>
      </c>
      <c r="B593" s="382" t="s">
        <v>911</v>
      </c>
      <c r="C593" s="382">
        <v>4180</v>
      </c>
      <c r="D593" s="382">
        <v>168353</v>
      </c>
      <c r="E593" s="382">
        <v>0</v>
      </c>
      <c r="F593" s="382">
        <v>42000</v>
      </c>
      <c r="G593" s="382">
        <v>7000</v>
      </c>
      <c r="H593" s="382"/>
    </row>
    <row r="594" spans="1:8" ht="30" customHeight="1">
      <c r="A594" s="382"/>
      <c r="B594" s="382"/>
      <c r="C594" s="382"/>
      <c r="D594" s="382"/>
      <c r="E594" s="382"/>
      <c r="F594" s="382"/>
      <c r="G594" s="382"/>
      <c r="H594" s="382"/>
    </row>
    <row r="595" spans="1:8" ht="30" customHeight="1">
      <c r="A595" s="382">
        <v>11</v>
      </c>
      <c r="B595" s="382" t="s">
        <v>912</v>
      </c>
      <c r="C595" s="382">
        <v>4180</v>
      </c>
      <c r="D595" s="382">
        <v>170437</v>
      </c>
      <c r="E595" s="382">
        <v>0</v>
      </c>
      <c r="F595" s="382"/>
      <c r="G595" s="382">
        <v>7000</v>
      </c>
      <c r="H595" s="382"/>
    </row>
    <row r="596" spans="1:8" ht="30" customHeight="1">
      <c r="A596" s="382"/>
      <c r="B596" s="382"/>
      <c r="C596" s="382"/>
      <c r="D596" s="382"/>
      <c r="E596" s="382"/>
      <c r="F596" s="382"/>
      <c r="G596" s="382"/>
      <c r="H596" s="382"/>
    </row>
    <row r="597" spans="1:8" ht="30" customHeight="1">
      <c r="A597" s="382">
        <v>12</v>
      </c>
      <c r="B597" s="382" t="s">
        <v>913</v>
      </c>
      <c r="C597" s="382">
        <v>4180</v>
      </c>
      <c r="D597" s="382">
        <v>170437</v>
      </c>
      <c r="E597" s="382">
        <v>0</v>
      </c>
      <c r="F597" s="382"/>
      <c r="G597" s="382">
        <v>7000</v>
      </c>
      <c r="H597" s="382"/>
    </row>
    <row r="598" spans="1:8" ht="30" customHeight="1">
      <c r="A598" s="81"/>
      <c r="B598" s="382"/>
      <c r="C598" s="382"/>
      <c r="D598" s="382"/>
      <c r="E598" s="382"/>
      <c r="F598" s="382"/>
      <c r="G598" s="382"/>
      <c r="H598" s="382"/>
    </row>
    <row r="599" spans="1:8" ht="30" customHeight="1">
      <c r="A599" s="81"/>
      <c r="B599" s="390" t="s">
        <v>107</v>
      </c>
      <c r="C599" s="382">
        <f>SUM(C575:C598)</f>
        <v>48760</v>
      </c>
      <c r="D599" s="382">
        <f>SUM(D575:D598)</f>
        <v>1990269</v>
      </c>
      <c r="E599" s="382">
        <f>SUM(E575:E598)</f>
        <v>0</v>
      </c>
      <c r="F599" s="382">
        <f>SUM(F575:F598)</f>
        <v>420000</v>
      </c>
      <c r="G599" s="382">
        <f>SUM(G575:G598)</f>
        <v>84000</v>
      </c>
      <c r="H599" s="382"/>
    </row>
    <row r="600" spans="1:8" ht="30" customHeight="1">
      <c r="A600" s="81"/>
      <c r="B600" s="390"/>
      <c r="C600" s="382"/>
      <c r="D600" s="382"/>
      <c r="E600" s="382"/>
      <c r="F600" s="382"/>
      <c r="G600" s="382"/>
      <c r="H600" s="382"/>
    </row>
    <row r="601" spans="1:8" ht="30" customHeight="1">
      <c r="A601" s="81"/>
      <c r="B601" s="390" t="s">
        <v>914</v>
      </c>
      <c r="C601" s="382"/>
      <c r="D601" s="382"/>
      <c r="E601" s="382"/>
      <c r="F601" s="382"/>
      <c r="G601" s="382"/>
      <c r="H601" s="382"/>
    </row>
    <row r="602" spans="1:8" ht="30" customHeight="1">
      <c r="A602" s="81"/>
      <c r="B602" s="390"/>
      <c r="C602" s="382"/>
      <c r="D602" s="382"/>
      <c r="E602" s="382"/>
      <c r="F602" s="382"/>
      <c r="G602" s="382"/>
      <c r="H602" s="382"/>
    </row>
    <row r="603" spans="1:8" ht="30" customHeight="1">
      <c r="A603" s="81"/>
      <c r="B603" s="390" t="s">
        <v>107</v>
      </c>
      <c r="C603" s="382"/>
      <c r="D603" s="382"/>
      <c r="E603" s="382"/>
      <c r="F603" s="382"/>
      <c r="G603" s="382"/>
      <c r="H603" s="382"/>
    </row>
    <row r="604" spans="1:8" ht="30" customHeight="1">
      <c r="A604" s="81"/>
      <c r="B604" s="390"/>
      <c r="C604" s="382"/>
      <c r="D604" s="382"/>
      <c r="E604" s="382"/>
      <c r="F604" s="382"/>
      <c r="G604" s="382"/>
      <c r="H604" s="382"/>
    </row>
    <row r="605" spans="1:8" ht="30" customHeight="1">
      <c r="A605" s="392"/>
      <c r="B605" s="393" t="s">
        <v>143</v>
      </c>
      <c r="C605" s="89"/>
      <c r="D605" s="89"/>
      <c r="E605" s="89"/>
      <c r="F605" s="89"/>
      <c r="G605" s="89"/>
      <c r="H605" s="89"/>
    </row>
    <row r="606" spans="1:8" s="407" customFormat="1" ht="30" customHeight="1">
      <c r="A606" s="406" t="s">
        <v>898</v>
      </c>
      <c r="B606" s="630" t="s">
        <v>359</v>
      </c>
      <c r="C606" s="630"/>
      <c r="D606" s="630"/>
      <c r="E606" s="630"/>
      <c r="F606" s="630"/>
      <c r="G606" s="630"/>
      <c r="H606" s="630"/>
    </row>
    <row r="607" spans="1:8" s="399" customFormat="1" ht="30" customHeight="1">
      <c r="A607" s="387" t="s">
        <v>899</v>
      </c>
      <c r="B607" s="387" t="s">
        <v>900</v>
      </c>
      <c r="C607" s="387" t="s">
        <v>5</v>
      </c>
      <c r="D607" s="387" t="s">
        <v>395</v>
      </c>
      <c r="E607" s="387" t="s">
        <v>7</v>
      </c>
      <c r="F607" s="387" t="s">
        <v>8</v>
      </c>
      <c r="G607" s="387" t="s">
        <v>10</v>
      </c>
      <c r="H607" s="387" t="s">
        <v>901</v>
      </c>
    </row>
    <row r="608" spans="1:8" ht="30" customHeight="1">
      <c r="A608" s="81"/>
      <c r="B608" s="382"/>
      <c r="C608" s="382"/>
      <c r="D608" s="382"/>
      <c r="E608" s="382"/>
      <c r="F608" s="382"/>
      <c r="G608" s="382"/>
      <c r="H608" s="382"/>
    </row>
    <row r="609" spans="1:8" ht="30" customHeight="1">
      <c r="A609" s="382">
        <v>1</v>
      </c>
      <c r="B609" s="389" t="s">
        <v>902</v>
      </c>
      <c r="C609" s="382">
        <v>3480</v>
      </c>
      <c r="D609" s="382">
        <v>153696</v>
      </c>
      <c r="E609" s="382">
        <v>0</v>
      </c>
      <c r="F609" s="382">
        <v>25000</v>
      </c>
      <c r="G609" s="382">
        <v>6500</v>
      </c>
      <c r="H609" s="382"/>
    </row>
    <row r="610" spans="1:8" ht="30" customHeight="1">
      <c r="A610" s="382"/>
      <c r="B610" s="382"/>
      <c r="C610" s="382"/>
      <c r="D610" s="382"/>
      <c r="E610" s="382"/>
      <c r="F610" s="382"/>
      <c r="G610" s="382"/>
      <c r="H610" s="382"/>
    </row>
    <row r="611" spans="1:8" ht="30" customHeight="1">
      <c r="A611" s="382">
        <v>2</v>
      </c>
      <c r="B611" s="382" t="s">
        <v>903</v>
      </c>
      <c r="C611" s="382">
        <v>3480</v>
      </c>
      <c r="D611" s="382">
        <v>153696</v>
      </c>
      <c r="E611" s="382">
        <v>0</v>
      </c>
      <c r="F611" s="382">
        <v>25000</v>
      </c>
      <c r="G611" s="382">
        <v>6500</v>
      </c>
      <c r="H611" s="382"/>
    </row>
    <row r="612" spans="1:8" ht="30" customHeight="1">
      <c r="A612" s="382"/>
      <c r="B612" s="382"/>
      <c r="C612" s="382"/>
      <c r="D612" s="382"/>
      <c r="E612" s="382"/>
      <c r="F612" s="382"/>
      <c r="G612" s="382"/>
      <c r="H612" s="382"/>
    </row>
    <row r="613" spans="1:8" ht="30" customHeight="1">
      <c r="A613" s="382">
        <v>3</v>
      </c>
      <c r="B613" s="382" t="s">
        <v>904</v>
      </c>
      <c r="C613" s="382">
        <v>4180</v>
      </c>
      <c r="D613" s="382">
        <v>154396</v>
      </c>
      <c r="E613" s="382">
        <v>0</v>
      </c>
      <c r="F613" s="382">
        <v>25000</v>
      </c>
      <c r="G613" s="382">
        <v>6500</v>
      </c>
      <c r="H613" s="382"/>
    </row>
    <row r="614" spans="1:8" ht="30" customHeight="1">
      <c r="A614" s="382"/>
      <c r="B614" s="382"/>
      <c r="C614" s="382"/>
      <c r="D614" s="382"/>
      <c r="E614" s="382"/>
      <c r="F614" s="382"/>
      <c r="G614" s="382"/>
      <c r="H614" s="382"/>
    </row>
    <row r="615" spans="1:8" ht="30" customHeight="1">
      <c r="A615" s="382">
        <v>4</v>
      </c>
      <c r="B615" s="382" t="s">
        <v>905</v>
      </c>
      <c r="C615" s="382">
        <v>4180</v>
      </c>
      <c r="D615" s="382">
        <v>154396</v>
      </c>
      <c r="E615" s="382">
        <v>0</v>
      </c>
      <c r="F615" s="382">
        <v>25000</v>
      </c>
      <c r="G615" s="382">
        <v>6500</v>
      </c>
      <c r="H615" s="382"/>
    </row>
    <row r="616" spans="1:8" ht="30" customHeight="1">
      <c r="A616" s="382"/>
      <c r="B616" s="382"/>
      <c r="C616" s="382"/>
      <c r="D616" s="382"/>
      <c r="E616" s="382"/>
      <c r="F616" s="382"/>
      <c r="G616" s="382"/>
      <c r="H616" s="382"/>
    </row>
    <row r="617" spans="1:8" ht="30" customHeight="1">
      <c r="A617" s="382">
        <v>5</v>
      </c>
      <c r="B617" s="382" t="s">
        <v>906</v>
      </c>
      <c r="C617" s="382">
        <v>4180</v>
      </c>
      <c r="D617" s="382">
        <v>158874</v>
      </c>
      <c r="E617" s="382">
        <v>0</v>
      </c>
      <c r="F617" s="382">
        <v>25000</v>
      </c>
      <c r="G617" s="382">
        <v>6500</v>
      </c>
      <c r="H617" s="382">
        <v>2100</v>
      </c>
    </row>
    <row r="618" spans="1:8" ht="30" customHeight="1">
      <c r="A618" s="382"/>
      <c r="B618" s="382"/>
      <c r="C618" s="382"/>
      <c r="D618" s="382"/>
      <c r="E618" s="382"/>
      <c r="F618" s="382"/>
      <c r="G618" s="382"/>
      <c r="H618" s="382"/>
    </row>
    <row r="619" spans="1:8" ht="30" customHeight="1">
      <c r="A619" s="382">
        <v>6</v>
      </c>
      <c r="B619" s="382" t="s">
        <v>907</v>
      </c>
      <c r="C619" s="382">
        <v>4180</v>
      </c>
      <c r="D619" s="382">
        <v>161523</v>
      </c>
      <c r="E619" s="382">
        <v>0</v>
      </c>
      <c r="F619" s="382">
        <v>25000</v>
      </c>
      <c r="G619" s="382">
        <v>6500</v>
      </c>
      <c r="H619" s="382"/>
    </row>
    <row r="620" spans="1:8" ht="30" customHeight="1">
      <c r="A620" s="382"/>
      <c r="B620" s="382"/>
      <c r="C620" s="382"/>
      <c r="D620" s="382"/>
      <c r="E620" s="382"/>
      <c r="F620" s="382"/>
      <c r="G620" s="382"/>
      <c r="H620" s="382"/>
    </row>
    <row r="621" spans="1:8" ht="30" customHeight="1">
      <c r="A621" s="382">
        <v>7</v>
      </c>
      <c r="B621" s="382" t="s">
        <v>908</v>
      </c>
      <c r="C621" s="382">
        <v>4180</v>
      </c>
      <c r="D621" s="382">
        <v>161523</v>
      </c>
      <c r="E621" s="382">
        <v>0</v>
      </c>
      <c r="F621" s="382">
        <v>25000</v>
      </c>
      <c r="G621" s="382">
        <v>6500</v>
      </c>
      <c r="H621" s="382"/>
    </row>
    <row r="622" spans="1:8" ht="30" customHeight="1">
      <c r="A622" s="382"/>
      <c r="B622" s="382"/>
      <c r="C622" s="382"/>
      <c r="D622" s="382"/>
      <c r="E622" s="382"/>
      <c r="F622" s="382"/>
      <c r="G622" s="382"/>
      <c r="H622" s="382"/>
    </row>
    <row r="623" spans="1:8" ht="30" customHeight="1">
      <c r="A623" s="382">
        <v>8</v>
      </c>
      <c r="B623" s="382" t="s">
        <v>909</v>
      </c>
      <c r="C623" s="382">
        <v>4180</v>
      </c>
      <c r="D623" s="382">
        <v>161523</v>
      </c>
      <c r="E623" s="382">
        <v>0</v>
      </c>
      <c r="F623" s="382">
        <v>25000</v>
      </c>
      <c r="G623" s="382">
        <v>6500</v>
      </c>
      <c r="H623" s="382"/>
    </row>
    <row r="624" spans="1:8" ht="30" customHeight="1">
      <c r="A624" s="382"/>
      <c r="B624" s="382"/>
      <c r="C624" s="382"/>
      <c r="D624" s="382"/>
      <c r="E624" s="382"/>
      <c r="F624" s="382"/>
      <c r="G624" s="382"/>
      <c r="H624" s="382"/>
    </row>
    <row r="625" spans="1:8" ht="30" customHeight="1">
      <c r="A625" s="382">
        <v>9</v>
      </c>
      <c r="B625" s="382" t="s">
        <v>910</v>
      </c>
      <c r="C625" s="382">
        <v>4180</v>
      </c>
      <c r="D625" s="382">
        <v>161523</v>
      </c>
      <c r="E625" s="382">
        <v>0</v>
      </c>
      <c r="F625" s="382">
        <v>25000</v>
      </c>
      <c r="G625" s="382">
        <v>6500</v>
      </c>
      <c r="H625" s="382"/>
    </row>
    <row r="626" spans="1:8" ht="30" customHeight="1">
      <c r="A626" s="382"/>
      <c r="B626" s="382"/>
      <c r="C626" s="382"/>
      <c r="D626" s="382"/>
      <c r="E626" s="382"/>
      <c r="F626" s="382"/>
      <c r="G626" s="382"/>
      <c r="H626" s="382"/>
    </row>
    <row r="627" spans="1:8" ht="30" customHeight="1">
      <c r="A627" s="382">
        <v>10</v>
      </c>
      <c r="B627" s="382" t="s">
        <v>911</v>
      </c>
      <c r="C627" s="382">
        <v>4180</v>
      </c>
      <c r="D627" s="382">
        <v>161523</v>
      </c>
      <c r="E627" s="382">
        <v>0</v>
      </c>
      <c r="F627" s="382">
        <v>25000</v>
      </c>
      <c r="G627" s="382">
        <v>6500</v>
      </c>
      <c r="H627" s="382"/>
    </row>
    <row r="628" spans="1:8" ht="30" customHeight="1">
      <c r="A628" s="382"/>
      <c r="B628" s="382"/>
      <c r="C628" s="382"/>
      <c r="D628" s="382"/>
      <c r="E628" s="382"/>
      <c r="F628" s="382"/>
      <c r="G628" s="382"/>
      <c r="H628" s="382"/>
    </row>
    <row r="629" spans="1:8" ht="30" customHeight="1">
      <c r="A629" s="382">
        <v>11</v>
      </c>
      <c r="B629" s="382" t="s">
        <v>912</v>
      </c>
      <c r="C629" s="382">
        <v>4180</v>
      </c>
      <c r="D629" s="382">
        <v>163510</v>
      </c>
      <c r="E629" s="382">
        <v>0</v>
      </c>
      <c r="F629" s="382"/>
      <c r="G629" s="382">
        <v>6500</v>
      </c>
      <c r="H629" s="382">
        <v>2100</v>
      </c>
    </row>
    <row r="630" spans="1:8" ht="30" customHeight="1">
      <c r="A630" s="382"/>
      <c r="B630" s="382"/>
      <c r="C630" s="382"/>
      <c r="D630" s="382"/>
      <c r="E630" s="382"/>
      <c r="F630" s="382"/>
      <c r="G630" s="382"/>
      <c r="H630" s="382"/>
    </row>
    <row r="631" spans="1:8" ht="30" customHeight="1">
      <c r="A631" s="382">
        <v>12</v>
      </c>
      <c r="B631" s="382" t="s">
        <v>913</v>
      </c>
      <c r="C631" s="382">
        <v>4180</v>
      </c>
      <c r="D631" s="382">
        <v>163510</v>
      </c>
      <c r="E631" s="382">
        <v>0</v>
      </c>
      <c r="F631" s="382"/>
      <c r="G631" s="382">
        <v>6500</v>
      </c>
      <c r="H631" s="382"/>
    </row>
    <row r="632" spans="1:8" ht="30" customHeight="1">
      <c r="A632" s="81"/>
      <c r="B632" s="382"/>
      <c r="C632" s="382"/>
      <c r="D632" s="382"/>
      <c r="E632" s="382"/>
      <c r="F632" s="382"/>
      <c r="G632" s="382"/>
      <c r="H632" s="382"/>
    </row>
    <row r="633" spans="1:8" ht="30" customHeight="1">
      <c r="A633" s="81"/>
      <c r="B633" s="390" t="s">
        <v>107</v>
      </c>
      <c r="C633" s="382">
        <f t="shared" ref="C633:H633" si="14">SUM(C609:C632)</f>
        <v>48760</v>
      </c>
      <c r="D633" s="382">
        <f t="shared" si="14"/>
        <v>1909693</v>
      </c>
      <c r="E633" s="382">
        <f t="shared" si="14"/>
        <v>0</v>
      </c>
      <c r="F633" s="382">
        <f t="shared" si="14"/>
        <v>250000</v>
      </c>
      <c r="G633" s="382">
        <f t="shared" si="14"/>
        <v>78000</v>
      </c>
      <c r="H633" s="382">
        <f t="shared" si="14"/>
        <v>4200</v>
      </c>
    </row>
    <row r="634" spans="1:8" ht="30" customHeight="1">
      <c r="A634" s="81"/>
      <c r="B634" s="390"/>
      <c r="C634" s="382"/>
      <c r="D634" s="382"/>
      <c r="E634" s="382"/>
      <c r="F634" s="382"/>
      <c r="G634" s="382"/>
      <c r="H634" s="382"/>
    </row>
    <row r="635" spans="1:8" ht="30" customHeight="1">
      <c r="A635" s="81"/>
      <c r="B635" s="390" t="s">
        <v>914</v>
      </c>
      <c r="C635" s="382"/>
      <c r="D635" s="382"/>
      <c r="E635" s="382"/>
      <c r="F635" s="382"/>
      <c r="G635" s="382"/>
      <c r="H635" s="382"/>
    </row>
    <row r="636" spans="1:8" ht="30" customHeight="1">
      <c r="A636" s="81"/>
      <c r="B636" s="390"/>
      <c r="C636" s="382"/>
      <c r="D636" s="382"/>
      <c r="E636" s="382"/>
      <c r="F636" s="382"/>
      <c r="G636" s="382"/>
      <c r="H636" s="382"/>
    </row>
    <row r="637" spans="1:8" ht="30" customHeight="1">
      <c r="A637" s="81"/>
      <c r="B637" s="390" t="s">
        <v>107</v>
      </c>
      <c r="C637" s="382"/>
      <c r="D637" s="382"/>
      <c r="E637" s="382"/>
      <c r="F637" s="382"/>
      <c r="G637" s="382"/>
      <c r="H637" s="382"/>
    </row>
    <row r="638" spans="1:8" ht="30" customHeight="1">
      <c r="A638" s="81"/>
      <c r="B638" s="390"/>
      <c r="C638" s="382"/>
      <c r="D638" s="382"/>
      <c r="E638" s="382"/>
      <c r="F638" s="382"/>
      <c r="G638" s="382"/>
      <c r="H638" s="382"/>
    </row>
    <row r="639" spans="1:8" ht="30" customHeight="1">
      <c r="A639" s="81"/>
      <c r="B639" s="390" t="s">
        <v>143</v>
      </c>
      <c r="C639" s="382"/>
      <c r="D639" s="382"/>
      <c r="E639" s="382"/>
      <c r="F639" s="382"/>
      <c r="G639" s="382"/>
      <c r="H639" s="382"/>
    </row>
    <row r="640" spans="1:8" s="398" customFormat="1" ht="30" customHeight="1">
      <c r="A640" s="406" t="s">
        <v>898</v>
      </c>
      <c r="B640" s="631" t="s">
        <v>39</v>
      </c>
      <c r="C640" s="631"/>
      <c r="D640" s="631"/>
      <c r="E640" s="631"/>
      <c r="F640" s="631"/>
      <c r="G640" s="631"/>
      <c r="H640" s="631"/>
    </row>
    <row r="641" spans="1:8" s="408" customFormat="1" ht="30" customHeight="1">
      <c r="A641" s="387" t="s">
        <v>899</v>
      </c>
      <c r="B641" s="387" t="s">
        <v>900</v>
      </c>
      <c r="C641" s="387" t="s">
        <v>5</v>
      </c>
      <c r="D641" s="387" t="s">
        <v>395</v>
      </c>
      <c r="E641" s="387" t="s">
        <v>7</v>
      </c>
      <c r="F641" s="387" t="s">
        <v>8</v>
      </c>
      <c r="G641" s="387" t="s">
        <v>10</v>
      </c>
      <c r="H641" s="387" t="s">
        <v>901</v>
      </c>
    </row>
    <row r="642" spans="1:8" ht="30" customHeight="1">
      <c r="A642" s="400"/>
      <c r="B642" s="383"/>
      <c r="C642" s="383"/>
      <c r="D642" s="383"/>
      <c r="E642" s="383"/>
      <c r="F642" s="383"/>
      <c r="G642" s="383"/>
      <c r="H642" s="383"/>
    </row>
    <row r="643" spans="1:8" ht="30" customHeight="1">
      <c r="A643" s="382">
        <v>1</v>
      </c>
      <c r="B643" s="389" t="s">
        <v>902</v>
      </c>
      <c r="C643" s="382">
        <v>1620</v>
      </c>
      <c r="D643" s="382">
        <v>75573</v>
      </c>
      <c r="E643" s="382">
        <v>0</v>
      </c>
      <c r="F643" s="382">
        <v>6000</v>
      </c>
      <c r="G643" s="382">
        <v>3500</v>
      </c>
      <c r="H643" s="382"/>
    </row>
    <row r="644" spans="1:8" ht="30" customHeight="1">
      <c r="A644" s="382"/>
      <c r="B644" s="382"/>
      <c r="C644" s="382"/>
      <c r="D644" s="382"/>
      <c r="E644" s="382"/>
      <c r="F644" s="382"/>
      <c r="G644" s="382"/>
      <c r="H644" s="382"/>
    </row>
    <row r="645" spans="1:8" ht="30" customHeight="1">
      <c r="A645" s="382">
        <v>2</v>
      </c>
      <c r="B645" s="382" t="s">
        <v>903</v>
      </c>
      <c r="C645" s="382">
        <v>1620</v>
      </c>
      <c r="D645" s="382">
        <v>75573</v>
      </c>
      <c r="E645" s="382">
        <v>0</v>
      </c>
      <c r="F645" s="382">
        <v>6000</v>
      </c>
      <c r="G645" s="382">
        <v>3500</v>
      </c>
      <c r="H645" s="382"/>
    </row>
    <row r="646" spans="1:8" ht="30" customHeight="1">
      <c r="A646" s="382"/>
      <c r="B646" s="382"/>
      <c r="C646" s="382"/>
      <c r="D646" s="382"/>
      <c r="E646" s="382"/>
      <c r="F646" s="382"/>
      <c r="G646" s="382"/>
      <c r="H646" s="382"/>
    </row>
    <row r="647" spans="1:8" ht="30" customHeight="1">
      <c r="A647" s="382">
        <v>3</v>
      </c>
      <c r="B647" s="382" t="s">
        <v>904</v>
      </c>
      <c r="C647" s="382">
        <v>1950</v>
      </c>
      <c r="D647" s="382">
        <v>75903</v>
      </c>
      <c r="E647" s="382">
        <v>0</v>
      </c>
      <c r="F647" s="382">
        <v>6000</v>
      </c>
      <c r="G647" s="382">
        <v>3500</v>
      </c>
      <c r="H647" s="382"/>
    </row>
    <row r="648" spans="1:8" ht="30" customHeight="1">
      <c r="A648" s="382"/>
      <c r="B648" s="382"/>
      <c r="C648" s="382"/>
      <c r="D648" s="382"/>
      <c r="E648" s="382"/>
      <c r="F648" s="382"/>
      <c r="G648" s="382"/>
      <c r="H648" s="382"/>
    </row>
    <row r="649" spans="1:8" ht="30" customHeight="1">
      <c r="A649" s="382">
        <v>4</v>
      </c>
      <c r="B649" s="382" t="s">
        <v>905</v>
      </c>
      <c r="C649" s="382">
        <v>1950</v>
      </c>
      <c r="D649" s="382">
        <v>75903</v>
      </c>
      <c r="E649" s="382">
        <v>0</v>
      </c>
      <c r="F649" s="382">
        <v>6000</v>
      </c>
      <c r="G649" s="382">
        <v>3500</v>
      </c>
      <c r="H649" s="382"/>
    </row>
    <row r="650" spans="1:8" ht="30" customHeight="1">
      <c r="A650" s="382"/>
      <c r="B650" s="382"/>
      <c r="C650" s="382"/>
      <c r="D650" s="382"/>
      <c r="E650" s="382"/>
      <c r="F650" s="382"/>
      <c r="G650" s="382"/>
      <c r="H650" s="382"/>
    </row>
    <row r="651" spans="1:8" ht="30" customHeight="1">
      <c r="A651" s="382">
        <v>5</v>
      </c>
      <c r="B651" s="382" t="s">
        <v>906</v>
      </c>
      <c r="C651" s="382">
        <v>1950</v>
      </c>
      <c r="D651" s="382">
        <v>78130</v>
      </c>
      <c r="E651" s="382">
        <v>0</v>
      </c>
      <c r="F651" s="382">
        <v>6000</v>
      </c>
      <c r="G651" s="382">
        <v>3500</v>
      </c>
      <c r="H651" s="382">
        <v>2100</v>
      </c>
    </row>
    <row r="652" spans="1:8" ht="30" customHeight="1">
      <c r="A652" s="382"/>
      <c r="B652" s="382"/>
      <c r="C652" s="382"/>
      <c r="D652" s="382"/>
      <c r="E652" s="382"/>
      <c r="F652" s="382"/>
      <c r="G652" s="382"/>
      <c r="H652" s="382"/>
    </row>
    <row r="653" spans="1:8" ht="30" customHeight="1">
      <c r="A653" s="382">
        <v>6</v>
      </c>
      <c r="B653" s="382" t="s">
        <v>907</v>
      </c>
      <c r="C653" s="382">
        <v>1950</v>
      </c>
      <c r="D653" s="382">
        <v>79440</v>
      </c>
      <c r="E653" s="382">
        <v>0</v>
      </c>
      <c r="F653" s="382">
        <v>6000</v>
      </c>
      <c r="G653" s="382">
        <v>3500</v>
      </c>
      <c r="H653" s="382"/>
    </row>
    <row r="654" spans="1:8" ht="30" customHeight="1">
      <c r="A654" s="382"/>
      <c r="B654" s="382"/>
      <c r="C654" s="382"/>
      <c r="D654" s="382"/>
      <c r="E654" s="382"/>
      <c r="F654" s="382"/>
      <c r="G654" s="382"/>
      <c r="H654" s="382"/>
    </row>
    <row r="655" spans="1:8" ht="30" customHeight="1">
      <c r="A655" s="382">
        <v>7</v>
      </c>
      <c r="B655" s="382" t="s">
        <v>908</v>
      </c>
      <c r="C655" s="382">
        <v>1950</v>
      </c>
      <c r="D655" s="382">
        <v>79440</v>
      </c>
      <c r="E655" s="382">
        <v>0</v>
      </c>
      <c r="F655" s="382">
        <v>6000</v>
      </c>
      <c r="G655" s="382">
        <v>3500</v>
      </c>
      <c r="H655" s="382"/>
    </row>
    <row r="656" spans="1:8" ht="30" customHeight="1">
      <c r="A656" s="382"/>
      <c r="B656" s="382"/>
      <c r="C656" s="382"/>
      <c r="D656" s="382"/>
      <c r="E656" s="382"/>
      <c r="F656" s="382"/>
      <c r="G656" s="382"/>
      <c r="H656" s="382"/>
    </row>
    <row r="657" spans="1:8" ht="30" customHeight="1">
      <c r="A657" s="382">
        <v>8</v>
      </c>
      <c r="B657" s="382" t="s">
        <v>909</v>
      </c>
      <c r="C657" s="382">
        <v>1950</v>
      </c>
      <c r="D657" s="382">
        <v>79440</v>
      </c>
      <c r="E657" s="382">
        <v>0</v>
      </c>
      <c r="F657" s="382">
        <v>6000</v>
      </c>
      <c r="G657" s="382">
        <v>3500</v>
      </c>
      <c r="H657" s="382"/>
    </row>
    <row r="658" spans="1:8" ht="30" customHeight="1">
      <c r="A658" s="382"/>
      <c r="B658" s="382"/>
      <c r="C658" s="382"/>
      <c r="D658" s="382"/>
      <c r="E658" s="382"/>
      <c r="F658" s="382"/>
      <c r="G658" s="382"/>
      <c r="H658" s="382"/>
    </row>
    <row r="659" spans="1:8" ht="30" customHeight="1">
      <c r="A659" s="382">
        <v>9</v>
      </c>
      <c r="B659" s="382" t="s">
        <v>910</v>
      </c>
      <c r="C659" s="382">
        <v>1950</v>
      </c>
      <c r="D659" s="382">
        <v>79440</v>
      </c>
      <c r="E659" s="382">
        <v>0</v>
      </c>
      <c r="F659" s="382">
        <v>6000</v>
      </c>
      <c r="G659" s="382">
        <v>3500</v>
      </c>
      <c r="H659" s="382"/>
    </row>
    <row r="660" spans="1:8" ht="30" customHeight="1">
      <c r="A660" s="382"/>
      <c r="B660" s="382"/>
      <c r="C660" s="382"/>
      <c r="D660" s="382"/>
      <c r="E660" s="382"/>
      <c r="F660" s="382"/>
      <c r="G660" s="382"/>
      <c r="H660" s="382"/>
    </row>
    <row r="661" spans="1:8" ht="30" customHeight="1">
      <c r="A661" s="382">
        <v>10</v>
      </c>
      <c r="B661" s="382" t="s">
        <v>911</v>
      </c>
      <c r="C661" s="382">
        <v>1950</v>
      </c>
      <c r="D661" s="382">
        <v>79440</v>
      </c>
      <c r="E661" s="382">
        <v>0</v>
      </c>
      <c r="F661" s="382">
        <v>6000</v>
      </c>
      <c r="G661" s="382">
        <v>3500</v>
      </c>
      <c r="H661" s="382"/>
    </row>
    <row r="662" spans="1:8" ht="30" customHeight="1">
      <c r="A662" s="382"/>
      <c r="B662" s="382"/>
      <c r="C662" s="382"/>
      <c r="D662" s="382"/>
      <c r="E662" s="382"/>
      <c r="F662" s="382"/>
      <c r="G662" s="382"/>
      <c r="H662" s="382"/>
    </row>
    <row r="663" spans="1:8" ht="30" customHeight="1">
      <c r="A663" s="382">
        <v>11</v>
      </c>
      <c r="B663" s="382" t="s">
        <v>912</v>
      </c>
      <c r="C663" s="382">
        <v>1950</v>
      </c>
      <c r="D663" s="382">
        <v>80423</v>
      </c>
      <c r="E663" s="382">
        <v>0</v>
      </c>
      <c r="F663" s="382"/>
      <c r="G663" s="382">
        <v>3500</v>
      </c>
      <c r="H663" s="382">
        <v>2100</v>
      </c>
    </row>
    <row r="664" spans="1:8" ht="30" customHeight="1">
      <c r="A664" s="382"/>
      <c r="B664" s="382"/>
      <c r="C664" s="382"/>
      <c r="D664" s="382"/>
      <c r="E664" s="382"/>
      <c r="F664" s="382"/>
      <c r="G664" s="382"/>
      <c r="H664" s="382"/>
    </row>
    <row r="665" spans="1:8" ht="30" customHeight="1">
      <c r="A665" s="382">
        <v>12</v>
      </c>
      <c r="B665" s="382" t="s">
        <v>913</v>
      </c>
      <c r="C665" s="382">
        <v>1950</v>
      </c>
      <c r="D665" s="382">
        <v>80423</v>
      </c>
      <c r="E665" s="382">
        <v>0</v>
      </c>
      <c r="F665" s="382"/>
      <c r="G665" s="382">
        <v>3500</v>
      </c>
      <c r="H665" s="382"/>
    </row>
    <row r="666" spans="1:8" ht="30" customHeight="1">
      <c r="A666" s="81"/>
      <c r="B666" s="382"/>
      <c r="C666" s="382"/>
      <c r="D666" s="382"/>
      <c r="E666" s="382"/>
      <c r="F666" s="382"/>
      <c r="G666" s="382"/>
      <c r="H666" s="382"/>
    </row>
    <row r="667" spans="1:8" ht="30" customHeight="1">
      <c r="A667" s="81"/>
      <c r="B667" s="390" t="s">
        <v>107</v>
      </c>
      <c r="C667" s="382">
        <f>SUM(C643:C666)</f>
        <v>22740</v>
      </c>
      <c r="D667" s="382">
        <f>SUM(D643:D666)</f>
        <v>939128</v>
      </c>
      <c r="E667" s="382">
        <f>SUM(E643:E666)</f>
        <v>0</v>
      </c>
      <c r="F667" s="382">
        <f>SUM(F643:F666)</f>
        <v>60000</v>
      </c>
      <c r="G667" s="382">
        <f>SUM(G643:G666)</f>
        <v>42000</v>
      </c>
      <c r="H667" s="382"/>
    </row>
    <row r="668" spans="1:8" ht="30" customHeight="1">
      <c r="A668" s="81"/>
      <c r="B668" s="390"/>
      <c r="C668" s="382"/>
      <c r="D668" s="382"/>
      <c r="E668" s="382"/>
      <c r="F668" s="382"/>
      <c r="G668" s="382"/>
      <c r="H668" s="382"/>
    </row>
    <row r="669" spans="1:8" ht="30" customHeight="1">
      <c r="A669" s="81"/>
      <c r="B669" s="390" t="s">
        <v>914</v>
      </c>
      <c r="C669" s="382"/>
      <c r="D669" s="382"/>
      <c r="E669" s="382"/>
      <c r="F669" s="382"/>
      <c r="G669" s="382"/>
      <c r="H669" s="382"/>
    </row>
    <row r="670" spans="1:8" ht="30" customHeight="1">
      <c r="A670" s="81"/>
      <c r="B670" s="390"/>
      <c r="C670" s="382"/>
      <c r="D670" s="382"/>
      <c r="E670" s="382"/>
      <c r="F670" s="382"/>
      <c r="G670" s="382"/>
      <c r="H670" s="382"/>
    </row>
    <row r="671" spans="1:8" ht="30" customHeight="1">
      <c r="A671" s="81"/>
      <c r="B671" s="390" t="s">
        <v>107</v>
      </c>
      <c r="C671" s="382"/>
      <c r="D671" s="382"/>
      <c r="E671" s="382"/>
      <c r="F671" s="382"/>
      <c r="G671" s="382"/>
      <c r="H671" s="382"/>
    </row>
    <row r="672" spans="1:8" ht="30" customHeight="1">
      <c r="A672" s="81"/>
      <c r="B672" s="390"/>
      <c r="C672" s="382"/>
      <c r="D672" s="382"/>
      <c r="E672" s="382"/>
      <c r="F672" s="382"/>
      <c r="G672" s="382"/>
      <c r="H672" s="382"/>
    </row>
    <row r="673" spans="1:8" ht="30" customHeight="1">
      <c r="A673" s="392"/>
      <c r="B673" s="393" t="s">
        <v>143</v>
      </c>
      <c r="C673" s="89"/>
      <c r="D673" s="89"/>
      <c r="E673" s="89"/>
      <c r="F673" s="89"/>
      <c r="G673" s="89"/>
      <c r="H673" s="89"/>
    </row>
    <row r="674" spans="1:8" s="407" customFormat="1" ht="30" customHeight="1">
      <c r="A674" s="406" t="s">
        <v>898</v>
      </c>
      <c r="B674" s="630" t="s">
        <v>167</v>
      </c>
      <c r="C674" s="630"/>
      <c r="D674" s="630"/>
      <c r="E674" s="630"/>
      <c r="F674" s="630"/>
      <c r="G674" s="630"/>
      <c r="H674" s="630"/>
    </row>
    <row r="675" spans="1:8" s="399" customFormat="1" ht="30" customHeight="1">
      <c r="A675" s="387" t="s">
        <v>899</v>
      </c>
      <c r="B675" s="387" t="s">
        <v>900</v>
      </c>
      <c r="C675" s="387" t="s">
        <v>5</v>
      </c>
      <c r="D675" s="387" t="s">
        <v>395</v>
      </c>
      <c r="E675" s="387" t="s">
        <v>7</v>
      </c>
      <c r="F675" s="387" t="s">
        <v>8</v>
      </c>
      <c r="G675" s="387" t="s">
        <v>10</v>
      </c>
      <c r="H675" s="387" t="s">
        <v>901</v>
      </c>
    </row>
    <row r="676" spans="1:8" ht="30" customHeight="1">
      <c r="A676" s="400"/>
      <c r="B676" s="383"/>
      <c r="C676" s="383"/>
      <c r="D676" s="383"/>
      <c r="E676" s="383"/>
      <c r="F676" s="383"/>
      <c r="G676" s="383"/>
      <c r="H676" s="383"/>
    </row>
    <row r="677" spans="1:8" ht="30" customHeight="1">
      <c r="A677" s="382">
        <v>1</v>
      </c>
      <c r="B677" s="389" t="s">
        <v>902</v>
      </c>
      <c r="C677" s="382">
        <v>1920</v>
      </c>
      <c r="D677" s="382">
        <v>64528</v>
      </c>
      <c r="E677" s="382">
        <v>0</v>
      </c>
      <c r="F677" s="382">
        <v>4000</v>
      </c>
      <c r="G677" s="382"/>
      <c r="H677" s="382"/>
    </row>
    <row r="678" spans="1:8" ht="30" customHeight="1">
      <c r="A678" s="382"/>
      <c r="B678" s="382"/>
      <c r="C678" s="382"/>
      <c r="D678" s="382"/>
      <c r="E678" s="382"/>
      <c r="F678" s="382"/>
      <c r="G678" s="382"/>
      <c r="H678" s="382"/>
    </row>
    <row r="679" spans="1:8" ht="30" customHeight="1">
      <c r="A679" s="382">
        <v>2</v>
      </c>
      <c r="B679" s="382" t="s">
        <v>903</v>
      </c>
      <c r="C679" s="382">
        <v>1920</v>
      </c>
      <c r="D679" s="382">
        <v>64528</v>
      </c>
      <c r="E679" s="382">
        <v>0</v>
      </c>
      <c r="F679" s="382">
        <v>4000</v>
      </c>
      <c r="G679" s="382"/>
      <c r="H679" s="382"/>
    </row>
    <row r="680" spans="1:8" ht="30" customHeight="1">
      <c r="A680" s="382"/>
      <c r="B680" s="382"/>
      <c r="C680" s="382"/>
      <c r="D680" s="382"/>
      <c r="E680" s="382"/>
      <c r="F680" s="382"/>
      <c r="G680" s="382"/>
      <c r="H680" s="382"/>
    </row>
    <row r="681" spans="1:8" ht="30" customHeight="1">
      <c r="A681" s="382">
        <v>3</v>
      </c>
      <c r="B681" s="382" t="s">
        <v>904</v>
      </c>
      <c r="C681" s="382">
        <v>2310</v>
      </c>
      <c r="D681" s="382">
        <v>64918</v>
      </c>
      <c r="E681" s="382">
        <v>0</v>
      </c>
      <c r="F681" s="382">
        <v>4000</v>
      </c>
      <c r="G681" s="382"/>
      <c r="H681" s="382"/>
    </row>
    <row r="682" spans="1:8" ht="30" customHeight="1">
      <c r="A682" s="382"/>
      <c r="B682" s="382"/>
      <c r="C682" s="382"/>
      <c r="D682" s="382"/>
      <c r="E682" s="382"/>
      <c r="F682" s="382"/>
      <c r="G682" s="382"/>
      <c r="H682" s="382"/>
    </row>
    <row r="683" spans="1:8" ht="30" customHeight="1">
      <c r="A683" s="382">
        <v>4</v>
      </c>
      <c r="B683" s="382" t="s">
        <v>905</v>
      </c>
      <c r="C683" s="382">
        <v>2310</v>
      </c>
      <c r="D683" s="382">
        <v>66728</v>
      </c>
      <c r="E683" s="382">
        <v>0</v>
      </c>
      <c r="F683" s="382">
        <v>4000</v>
      </c>
      <c r="G683" s="382"/>
      <c r="H683" s="382"/>
    </row>
    <row r="684" spans="1:8" ht="30" customHeight="1">
      <c r="A684" s="382"/>
      <c r="B684" s="382"/>
      <c r="C684" s="382"/>
      <c r="D684" s="382"/>
      <c r="E684" s="382"/>
      <c r="F684" s="382"/>
      <c r="G684" s="382"/>
      <c r="H684" s="382"/>
    </row>
    <row r="685" spans="1:8" ht="30" customHeight="1">
      <c r="A685" s="382">
        <v>5</v>
      </c>
      <c r="B685" s="382" t="s">
        <v>906</v>
      </c>
      <c r="C685" s="382">
        <v>2310</v>
      </c>
      <c r="D685" s="382">
        <v>68653</v>
      </c>
      <c r="E685" s="382">
        <v>0</v>
      </c>
      <c r="F685" s="382">
        <v>4000</v>
      </c>
      <c r="G685" s="382"/>
      <c r="H685" s="382"/>
    </row>
    <row r="686" spans="1:8" ht="30" customHeight="1">
      <c r="A686" s="382"/>
      <c r="B686" s="382"/>
      <c r="C686" s="382"/>
      <c r="D686" s="382"/>
      <c r="E686" s="382"/>
      <c r="F686" s="382"/>
      <c r="G686" s="382"/>
      <c r="H686" s="382"/>
    </row>
    <row r="687" spans="1:8" ht="30" customHeight="1">
      <c r="A687" s="382">
        <v>6</v>
      </c>
      <c r="B687" s="382" t="s">
        <v>907</v>
      </c>
      <c r="C687" s="382">
        <v>2310</v>
      </c>
      <c r="D687" s="382">
        <v>69794</v>
      </c>
      <c r="E687" s="382">
        <v>0</v>
      </c>
      <c r="F687" s="382">
        <v>4000</v>
      </c>
      <c r="G687" s="382"/>
      <c r="H687" s="382"/>
    </row>
    <row r="688" spans="1:8" ht="30" customHeight="1">
      <c r="A688" s="382"/>
      <c r="B688" s="382"/>
      <c r="C688" s="382"/>
      <c r="D688" s="382"/>
      <c r="E688" s="382"/>
      <c r="F688" s="382"/>
      <c r="G688" s="382"/>
      <c r="H688" s="382"/>
    </row>
    <row r="689" spans="1:8" ht="30" customHeight="1">
      <c r="A689" s="382">
        <v>7</v>
      </c>
      <c r="B689" s="382" t="s">
        <v>908</v>
      </c>
      <c r="C689" s="382">
        <v>2310</v>
      </c>
      <c r="D689" s="382">
        <v>69794</v>
      </c>
      <c r="E689" s="382">
        <v>0</v>
      </c>
      <c r="F689" s="382">
        <v>4000</v>
      </c>
      <c r="G689" s="382"/>
      <c r="H689" s="382"/>
    </row>
    <row r="690" spans="1:8" ht="30" customHeight="1">
      <c r="A690" s="382"/>
      <c r="B690" s="382"/>
      <c r="C690" s="382"/>
      <c r="D690" s="382"/>
      <c r="E690" s="382"/>
      <c r="F690" s="382"/>
      <c r="G690" s="382"/>
      <c r="H690" s="382"/>
    </row>
    <row r="691" spans="1:8" ht="30" customHeight="1">
      <c r="A691" s="382">
        <v>8</v>
      </c>
      <c r="B691" s="382" t="s">
        <v>909</v>
      </c>
      <c r="C691" s="382">
        <v>2310</v>
      </c>
      <c r="D691" s="382">
        <v>69794</v>
      </c>
      <c r="E691" s="382">
        <v>0</v>
      </c>
      <c r="F691" s="382">
        <v>4000</v>
      </c>
      <c r="G691" s="382"/>
      <c r="H691" s="382"/>
    </row>
    <row r="692" spans="1:8" ht="30" customHeight="1">
      <c r="A692" s="382"/>
      <c r="B692" s="382"/>
      <c r="C692" s="382"/>
      <c r="D692" s="382"/>
      <c r="E692" s="382"/>
      <c r="F692" s="382"/>
      <c r="G692" s="382"/>
      <c r="H692" s="382"/>
    </row>
    <row r="693" spans="1:8" ht="30" customHeight="1">
      <c r="A693" s="382">
        <v>9</v>
      </c>
      <c r="B693" s="382" t="s">
        <v>910</v>
      </c>
      <c r="C693" s="382">
        <v>2310</v>
      </c>
      <c r="D693" s="382">
        <v>69794</v>
      </c>
      <c r="E693" s="382">
        <v>0</v>
      </c>
      <c r="F693" s="382">
        <v>4000</v>
      </c>
      <c r="G693" s="382"/>
      <c r="H693" s="382"/>
    </row>
    <row r="694" spans="1:8" ht="30" customHeight="1">
      <c r="A694" s="382"/>
      <c r="B694" s="382"/>
      <c r="C694" s="382"/>
      <c r="D694" s="382"/>
      <c r="E694" s="382"/>
      <c r="F694" s="382"/>
      <c r="G694" s="382"/>
      <c r="H694" s="382"/>
    </row>
    <row r="695" spans="1:8" ht="30" customHeight="1">
      <c r="A695" s="382">
        <v>10</v>
      </c>
      <c r="B695" s="382" t="s">
        <v>911</v>
      </c>
      <c r="C695" s="382">
        <v>2310</v>
      </c>
      <c r="D695" s="382">
        <v>69794</v>
      </c>
      <c r="E695" s="382">
        <v>0</v>
      </c>
      <c r="F695" s="382">
        <v>4000</v>
      </c>
      <c r="G695" s="382"/>
      <c r="H695" s="382"/>
    </row>
    <row r="696" spans="1:8" ht="30" customHeight="1">
      <c r="A696" s="382"/>
      <c r="B696" s="382"/>
      <c r="C696" s="382"/>
      <c r="D696" s="382"/>
      <c r="E696" s="382"/>
      <c r="F696" s="382"/>
      <c r="G696" s="382"/>
      <c r="H696" s="382"/>
    </row>
    <row r="697" spans="1:8" ht="30" customHeight="1">
      <c r="A697" s="382">
        <v>11</v>
      </c>
      <c r="B697" s="382" t="s">
        <v>912</v>
      </c>
      <c r="C697" s="382">
        <v>2310</v>
      </c>
      <c r="D697" s="382">
        <v>70649</v>
      </c>
      <c r="E697" s="382">
        <v>0</v>
      </c>
      <c r="F697" s="382"/>
      <c r="G697" s="382"/>
      <c r="H697" s="382">
        <v>4200</v>
      </c>
    </row>
    <row r="698" spans="1:8" ht="30" customHeight="1">
      <c r="A698" s="382"/>
      <c r="B698" s="382"/>
      <c r="C698" s="382"/>
      <c r="D698" s="382"/>
      <c r="E698" s="382"/>
      <c r="F698" s="382"/>
      <c r="G698" s="382"/>
      <c r="H698" s="382"/>
    </row>
    <row r="699" spans="1:8" ht="30" customHeight="1">
      <c r="A699" s="382">
        <v>12</v>
      </c>
      <c r="B699" s="382" t="s">
        <v>913</v>
      </c>
      <c r="C699" s="382">
        <v>2310</v>
      </c>
      <c r="D699" s="382">
        <v>70649</v>
      </c>
      <c r="E699" s="382">
        <v>0</v>
      </c>
      <c r="F699" s="382"/>
      <c r="G699" s="382"/>
      <c r="H699" s="382"/>
    </row>
    <row r="700" spans="1:8" ht="30" customHeight="1">
      <c r="A700" s="81"/>
      <c r="B700" s="382"/>
      <c r="C700" s="382"/>
      <c r="D700" s="382"/>
      <c r="E700" s="382"/>
      <c r="F700" s="382"/>
      <c r="G700" s="382"/>
      <c r="H700" s="382"/>
    </row>
    <row r="701" spans="1:8" ht="30" customHeight="1">
      <c r="A701" s="81"/>
      <c r="B701" s="390" t="s">
        <v>107</v>
      </c>
      <c r="C701" s="382">
        <f t="shared" ref="C701:H701" si="15">SUM(C677:C700)</f>
        <v>26940</v>
      </c>
      <c r="D701" s="382">
        <f t="shared" si="15"/>
        <v>819623</v>
      </c>
      <c r="E701" s="382">
        <f t="shared" si="15"/>
        <v>0</v>
      </c>
      <c r="F701" s="382">
        <f t="shared" si="15"/>
        <v>40000</v>
      </c>
      <c r="G701" s="382">
        <f t="shared" si="15"/>
        <v>0</v>
      </c>
      <c r="H701" s="382">
        <f t="shared" si="15"/>
        <v>4200</v>
      </c>
    </row>
    <row r="702" spans="1:8" ht="30" customHeight="1">
      <c r="A702" s="81"/>
      <c r="B702" s="390"/>
      <c r="C702" s="382"/>
      <c r="D702" s="382"/>
      <c r="E702" s="382"/>
      <c r="F702" s="382"/>
      <c r="G702" s="382"/>
      <c r="H702" s="382"/>
    </row>
    <row r="703" spans="1:8" ht="30" customHeight="1">
      <c r="A703" s="81"/>
      <c r="B703" s="390" t="s">
        <v>914</v>
      </c>
      <c r="C703" s="382"/>
      <c r="D703" s="382"/>
      <c r="E703" s="382"/>
      <c r="F703" s="382"/>
      <c r="G703" s="382"/>
      <c r="H703" s="382"/>
    </row>
    <row r="704" spans="1:8" ht="30" customHeight="1">
      <c r="A704" s="81"/>
      <c r="B704" s="390"/>
      <c r="C704" s="382"/>
      <c r="D704" s="382"/>
      <c r="E704" s="382"/>
      <c r="F704" s="382"/>
      <c r="G704" s="382"/>
      <c r="H704" s="382"/>
    </row>
    <row r="705" spans="1:8" ht="30" customHeight="1">
      <c r="A705" s="81"/>
      <c r="B705" s="390" t="s">
        <v>107</v>
      </c>
      <c r="C705" s="382"/>
      <c r="D705" s="382"/>
      <c r="E705" s="382"/>
      <c r="F705" s="382"/>
      <c r="G705" s="382"/>
      <c r="H705" s="382"/>
    </row>
    <row r="706" spans="1:8" ht="30" customHeight="1">
      <c r="A706" s="81"/>
      <c r="B706" s="390"/>
      <c r="C706" s="382"/>
      <c r="D706" s="382"/>
      <c r="E706" s="382"/>
      <c r="F706" s="382"/>
      <c r="G706" s="382"/>
      <c r="H706" s="382"/>
    </row>
    <row r="707" spans="1:8" ht="30" customHeight="1">
      <c r="A707" s="81"/>
      <c r="B707" s="393" t="s">
        <v>143</v>
      </c>
      <c r="C707" s="89"/>
      <c r="D707" s="89"/>
      <c r="E707" s="89"/>
      <c r="F707" s="89"/>
      <c r="G707" s="89"/>
      <c r="H707" s="89"/>
    </row>
    <row r="708" spans="1:8" s="385" customFormat="1" ht="30" customHeight="1">
      <c r="A708" s="409" t="s">
        <v>898</v>
      </c>
      <c r="B708" s="631" t="s">
        <v>357</v>
      </c>
      <c r="C708" s="631"/>
      <c r="D708" s="631"/>
      <c r="E708" s="631"/>
      <c r="F708" s="631"/>
      <c r="G708" s="631"/>
      <c r="H708" s="631"/>
    </row>
    <row r="709" spans="1:8" s="399" customFormat="1" ht="30" customHeight="1">
      <c r="A709" s="387" t="s">
        <v>899</v>
      </c>
      <c r="B709" s="387" t="s">
        <v>900</v>
      </c>
      <c r="C709" s="387" t="s">
        <v>5</v>
      </c>
      <c r="D709" s="387" t="s">
        <v>395</v>
      </c>
      <c r="E709" s="387" t="s">
        <v>7</v>
      </c>
      <c r="F709" s="387" t="s">
        <v>8</v>
      </c>
      <c r="G709" s="387" t="s">
        <v>10</v>
      </c>
      <c r="H709" s="387" t="s">
        <v>901</v>
      </c>
    </row>
    <row r="710" spans="1:8" ht="30" customHeight="1">
      <c r="A710" s="400"/>
      <c r="B710" s="383"/>
      <c r="C710" s="383"/>
      <c r="D710" s="383"/>
      <c r="E710" s="383"/>
      <c r="F710" s="383"/>
      <c r="G710" s="383"/>
      <c r="H710" s="383"/>
    </row>
    <row r="711" spans="1:8" ht="30" customHeight="1">
      <c r="A711" s="382">
        <v>1</v>
      </c>
      <c r="B711" s="389" t="s">
        <v>902</v>
      </c>
      <c r="C711" s="382">
        <v>3480</v>
      </c>
      <c r="D711" s="382">
        <v>157292</v>
      </c>
      <c r="E711" s="382"/>
      <c r="F711" s="382">
        <v>30000</v>
      </c>
      <c r="G711" s="382">
        <v>7000</v>
      </c>
      <c r="H711" s="382"/>
    </row>
    <row r="712" spans="1:8" ht="30" customHeight="1">
      <c r="A712" s="382"/>
      <c r="B712" s="382"/>
      <c r="C712" s="382"/>
      <c r="D712" s="382"/>
      <c r="E712" s="382"/>
      <c r="F712" s="382"/>
      <c r="G712" s="382"/>
      <c r="H712" s="382"/>
    </row>
    <row r="713" spans="1:8" ht="30" customHeight="1">
      <c r="A713" s="382">
        <v>2</v>
      </c>
      <c r="B713" s="382" t="s">
        <v>903</v>
      </c>
      <c r="C713" s="382">
        <v>3480</v>
      </c>
      <c r="D713" s="382">
        <v>157292</v>
      </c>
      <c r="E713" s="382"/>
      <c r="F713" s="382">
        <v>30000</v>
      </c>
      <c r="G713" s="382">
        <v>7000</v>
      </c>
      <c r="H713" s="382"/>
    </row>
    <row r="714" spans="1:8" ht="30" customHeight="1">
      <c r="A714" s="382"/>
      <c r="B714" s="382"/>
      <c r="C714" s="382"/>
      <c r="D714" s="382"/>
      <c r="E714" s="382"/>
      <c r="F714" s="382"/>
      <c r="G714" s="382"/>
      <c r="H714" s="382"/>
    </row>
    <row r="715" spans="1:8" ht="30" customHeight="1">
      <c r="A715" s="382">
        <v>3</v>
      </c>
      <c r="B715" s="382" t="s">
        <v>904</v>
      </c>
      <c r="C715" s="382">
        <v>4180</v>
      </c>
      <c r="D715" s="382">
        <v>157992</v>
      </c>
      <c r="E715" s="382"/>
      <c r="F715" s="382">
        <v>30000</v>
      </c>
      <c r="G715" s="382">
        <v>7000</v>
      </c>
      <c r="H715" s="382"/>
    </row>
    <row r="716" spans="1:8" ht="30" customHeight="1">
      <c r="A716" s="382"/>
      <c r="B716" s="382"/>
      <c r="C716" s="382"/>
      <c r="D716" s="382"/>
      <c r="E716" s="382"/>
      <c r="F716" s="382"/>
      <c r="G716" s="382"/>
      <c r="H716" s="382"/>
    </row>
    <row r="717" spans="1:8" ht="30" customHeight="1">
      <c r="A717" s="382">
        <v>4</v>
      </c>
      <c r="B717" s="382" t="s">
        <v>905</v>
      </c>
      <c r="C717" s="382">
        <v>4180</v>
      </c>
      <c r="D717" s="382">
        <v>157992</v>
      </c>
      <c r="E717" s="382"/>
      <c r="F717" s="382">
        <v>30000</v>
      </c>
      <c r="G717" s="382">
        <v>7000</v>
      </c>
      <c r="H717" s="382"/>
    </row>
    <row r="718" spans="1:8" ht="30" customHeight="1">
      <c r="A718" s="382"/>
      <c r="B718" s="382"/>
      <c r="C718" s="382"/>
      <c r="D718" s="382"/>
      <c r="E718" s="382"/>
      <c r="F718" s="382"/>
      <c r="G718" s="382"/>
      <c r="H718" s="382"/>
    </row>
    <row r="719" spans="1:8" ht="30" customHeight="1">
      <c r="A719" s="382">
        <v>5</v>
      </c>
      <c r="B719" s="382" t="s">
        <v>906</v>
      </c>
      <c r="C719" s="382">
        <v>4180</v>
      </c>
      <c r="D719" s="382">
        <v>162586</v>
      </c>
      <c r="E719" s="382"/>
      <c r="F719" s="382">
        <v>30000</v>
      </c>
      <c r="G719" s="382">
        <v>7000</v>
      </c>
      <c r="H719" s="382"/>
    </row>
    <row r="720" spans="1:8" ht="30" customHeight="1">
      <c r="A720" s="382"/>
      <c r="B720" s="382"/>
      <c r="C720" s="382"/>
      <c r="D720" s="382"/>
      <c r="E720" s="382"/>
      <c r="F720" s="382"/>
      <c r="G720" s="382"/>
      <c r="H720" s="382"/>
    </row>
    <row r="721" spans="1:8" ht="30" customHeight="1">
      <c r="A721" s="382">
        <v>6</v>
      </c>
      <c r="B721" s="382" t="s">
        <v>907</v>
      </c>
      <c r="C721" s="382">
        <v>4180</v>
      </c>
      <c r="D721" s="382">
        <v>165299</v>
      </c>
      <c r="E721" s="382"/>
      <c r="F721" s="382">
        <v>30000</v>
      </c>
      <c r="G721" s="382">
        <v>7000</v>
      </c>
      <c r="H721" s="382"/>
    </row>
    <row r="722" spans="1:8" ht="30" customHeight="1">
      <c r="A722" s="382"/>
      <c r="B722" s="382"/>
      <c r="C722" s="382"/>
      <c r="D722" s="382"/>
      <c r="E722" s="382"/>
      <c r="F722" s="382"/>
      <c r="G722" s="382"/>
      <c r="H722" s="382"/>
    </row>
    <row r="723" spans="1:8" ht="30" customHeight="1">
      <c r="A723" s="382">
        <v>7</v>
      </c>
      <c r="B723" s="382" t="s">
        <v>908</v>
      </c>
      <c r="C723" s="382">
        <v>4180</v>
      </c>
      <c r="D723" s="382">
        <v>165299</v>
      </c>
      <c r="E723" s="382"/>
      <c r="F723" s="382">
        <v>30000</v>
      </c>
      <c r="G723" s="382">
        <v>7000</v>
      </c>
      <c r="H723" s="382"/>
    </row>
    <row r="724" spans="1:8" ht="30" customHeight="1">
      <c r="A724" s="382"/>
      <c r="B724" s="382"/>
      <c r="C724" s="382"/>
      <c r="D724" s="382"/>
      <c r="E724" s="382"/>
      <c r="F724" s="382"/>
      <c r="G724" s="382"/>
      <c r="H724" s="382"/>
    </row>
    <row r="725" spans="1:8" ht="30" customHeight="1">
      <c r="A725" s="382">
        <v>8</v>
      </c>
      <c r="B725" s="382" t="s">
        <v>909</v>
      </c>
      <c r="C725" s="382">
        <v>4180</v>
      </c>
      <c r="D725" s="382">
        <v>165299</v>
      </c>
      <c r="E725" s="382"/>
      <c r="F725" s="382">
        <v>30000</v>
      </c>
      <c r="G725" s="382">
        <v>7000</v>
      </c>
      <c r="H725" s="382"/>
    </row>
    <row r="726" spans="1:8" ht="30" customHeight="1">
      <c r="A726" s="382"/>
      <c r="B726" s="382"/>
      <c r="C726" s="382"/>
      <c r="D726" s="382"/>
      <c r="E726" s="382"/>
      <c r="F726" s="382"/>
      <c r="G726" s="382"/>
      <c r="H726" s="382"/>
    </row>
    <row r="727" spans="1:8" ht="30" customHeight="1">
      <c r="A727" s="382">
        <v>9</v>
      </c>
      <c r="B727" s="382" t="s">
        <v>910</v>
      </c>
      <c r="C727" s="382">
        <v>4180</v>
      </c>
      <c r="D727" s="382">
        <v>165299</v>
      </c>
      <c r="E727" s="382"/>
      <c r="F727" s="382">
        <v>30000</v>
      </c>
      <c r="G727" s="382">
        <v>7000</v>
      </c>
      <c r="H727" s="382"/>
    </row>
    <row r="728" spans="1:8" ht="30" customHeight="1">
      <c r="A728" s="382"/>
      <c r="B728" s="382"/>
      <c r="C728" s="382"/>
      <c r="D728" s="382"/>
      <c r="E728" s="382"/>
      <c r="F728" s="382"/>
      <c r="G728" s="382"/>
      <c r="H728" s="382"/>
    </row>
    <row r="729" spans="1:8" ht="30" customHeight="1">
      <c r="A729" s="382">
        <v>10</v>
      </c>
      <c r="B729" s="382" t="s">
        <v>911</v>
      </c>
      <c r="C729" s="382">
        <v>4180</v>
      </c>
      <c r="D729" s="382">
        <v>165299</v>
      </c>
      <c r="E729" s="382"/>
      <c r="F729" s="382">
        <v>30000</v>
      </c>
      <c r="G729" s="382">
        <v>7000</v>
      </c>
      <c r="H729" s="382"/>
    </row>
    <row r="730" spans="1:8" ht="30" customHeight="1">
      <c r="A730" s="382"/>
      <c r="B730" s="382"/>
      <c r="C730" s="382"/>
      <c r="D730" s="382"/>
      <c r="E730" s="382"/>
      <c r="F730" s="382"/>
      <c r="G730" s="382"/>
      <c r="H730" s="382"/>
    </row>
    <row r="731" spans="1:8" ht="30" customHeight="1">
      <c r="A731" s="382">
        <v>11</v>
      </c>
      <c r="B731" s="382" t="s">
        <v>912</v>
      </c>
      <c r="C731" s="382">
        <v>4180</v>
      </c>
      <c r="D731" s="382">
        <v>167334</v>
      </c>
      <c r="E731" s="382"/>
      <c r="F731" s="382"/>
      <c r="G731" s="382">
        <v>7000</v>
      </c>
      <c r="H731" s="382"/>
    </row>
    <row r="732" spans="1:8" ht="30" customHeight="1">
      <c r="A732" s="382"/>
      <c r="B732" s="382"/>
      <c r="C732" s="382"/>
      <c r="D732" s="382"/>
      <c r="E732" s="382"/>
      <c r="F732" s="382"/>
      <c r="G732" s="382"/>
      <c r="H732" s="382"/>
    </row>
    <row r="733" spans="1:8" ht="30" customHeight="1">
      <c r="A733" s="382">
        <v>12</v>
      </c>
      <c r="B733" s="382" t="s">
        <v>913</v>
      </c>
      <c r="C733" s="382">
        <v>4180</v>
      </c>
      <c r="D733" s="382">
        <v>167334</v>
      </c>
      <c r="E733" s="382"/>
      <c r="F733" s="382"/>
      <c r="G733" s="382">
        <v>7000</v>
      </c>
      <c r="H733" s="382"/>
    </row>
    <row r="734" spans="1:8" ht="30" customHeight="1">
      <c r="A734" s="81"/>
      <c r="B734" s="382"/>
      <c r="C734" s="382"/>
      <c r="D734" s="382"/>
      <c r="E734" s="382"/>
      <c r="F734" s="382"/>
      <c r="G734" s="382"/>
      <c r="H734" s="382"/>
    </row>
    <row r="735" spans="1:8" ht="30" customHeight="1">
      <c r="A735" s="81"/>
      <c r="B735" s="390" t="s">
        <v>107</v>
      </c>
      <c r="C735" s="382">
        <f t="shared" ref="C735" si="16">SUM(C711:C734)</f>
        <v>48760</v>
      </c>
      <c r="D735" s="382">
        <f>SUM(D711:D734)</f>
        <v>1954317</v>
      </c>
      <c r="E735" s="382">
        <f>SUM(E711:E734)</f>
        <v>0</v>
      </c>
      <c r="F735" s="382">
        <f>SUM(F711:F734)</f>
        <v>300000</v>
      </c>
      <c r="G735" s="382">
        <f>SUM(G711:G734)</f>
        <v>84000</v>
      </c>
      <c r="H735" s="382"/>
    </row>
    <row r="736" spans="1:8" ht="30" customHeight="1">
      <c r="A736" s="81"/>
      <c r="B736" s="390"/>
      <c r="C736" s="382"/>
      <c r="D736" s="382"/>
      <c r="E736" s="382"/>
      <c r="F736" s="382"/>
      <c r="G736" s="382"/>
      <c r="H736" s="382"/>
    </row>
    <row r="737" spans="1:8" ht="30" customHeight="1">
      <c r="A737" s="81"/>
      <c r="B737" s="390" t="s">
        <v>914</v>
      </c>
      <c r="C737" s="382"/>
      <c r="D737" s="382"/>
      <c r="E737" s="382"/>
      <c r="F737" s="382"/>
      <c r="G737" s="382"/>
      <c r="H737" s="382"/>
    </row>
    <row r="738" spans="1:8" ht="30" customHeight="1">
      <c r="A738" s="81"/>
      <c r="B738" s="390"/>
      <c r="C738" s="382"/>
      <c r="D738" s="382"/>
      <c r="E738" s="382"/>
      <c r="F738" s="382"/>
      <c r="G738" s="382"/>
      <c r="H738" s="382"/>
    </row>
    <row r="739" spans="1:8" ht="30" customHeight="1">
      <c r="A739" s="81"/>
      <c r="B739" s="390" t="s">
        <v>107</v>
      </c>
      <c r="C739" s="382"/>
      <c r="D739" s="382"/>
      <c r="E739" s="382"/>
      <c r="F739" s="382"/>
      <c r="G739" s="382"/>
      <c r="H739" s="382"/>
    </row>
    <row r="740" spans="1:8" ht="30" customHeight="1">
      <c r="A740" s="81"/>
      <c r="B740" s="390"/>
      <c r="C740" s="382"/>
      <c r="D740" s="382"/>
      <c r="E740" s="382"/>
      <c r="F740" s="382"/>
      <c r="G740" s="382"/>
      <c r="H740" s="382"/>
    </row>
    <row r="741" spans="1:8" ht="30" customHeight="1">
      <c r="A741" s="392"/>
      <c r="B741" s="390" t="s">
        <v>143</v>
      </c>
      <c r="C741" s="382"/>
      <c r="D741" s="382"/>
      <c r="E741" s="382"/>
      <c r="F741" s="382"/>
      <c r="G741" s="382"/>
      <c r="H741" s="382"/>
    </row>
    <row r="742" spans="1:8" s="385" customFormat="1" ht="30" customHeight="1">
      <c r="A742" s="384" t="s">
        <v>898</v>
      </c>
      <c r="B742" s="625" t="s">
        <v>121</v>
      </c>
      <c r="C742" s="625"/>
      <c r="D742" s="625"/>
      <c r="E742" s="625"/>
      <c r="F742" s="625"/>
      <c r="G742" s="625"/>
      <c r="H742" s="625"/>
    </row>
    <row r="743" spans="1:8" ht="30" customHeight="1">
      <c r="A743" s="383" t="s">
        <v>899</v>
      </c>
      <c r="B743" s="382" t="s">
        <v>900</v>
      </c>
      <c r="C743" s="382" t="s">
        <v>5</v>
      </c>
      <c r="D743" s="382" t="s">
        <v>395</v>
      </c>
      <c r="E743" s="382" t="s">
        <v>7</v>
      </c>
      <c r="F743" s="382" t="s">
        <v>8</v>
      </c>
      <c r="G743" s="382" t="s">
        <v>10</v>
      </c>
      <c r="H743" s="382" t="s">
        <v>901</v>
      </c>
    </row>
    <row r="744" spans="1:8" ht="30" customHeight="1">
      <c r="A744" s="81"/>
      <c r="B744" s="382"/>
      <c r="C744" s="382"/>
      <c r="D744" s="382"/>
      <c r="E744" s="382"/>
      <c r="F744" s="382"/>
      <c r="G744" s="382"/>
      <c r="H744" s="382"/>
    </row>
    <row r="745" spans="1:8" ht="30" customHeight="1">
      <c r="A745" s="382">
        <v>1</v>
      </c>
      <c r="B745" s="389" t="s">
        <v>902</v>
      </c>
      <c r="C745" s="382">
        <v>3480</v>
      </c>
      <c r="D745" s="382">
        <v>157292</v>
      </c>
      <c r="E745" s="382">
        <v>617</v>
      </c>
      <c r="F745" s="382">
        <v>27000</v>
      </c>
      <c r="G745" s="382">
        <v>7000</v>
      </c>
      <c r="H745" s="382"/>
    </row>
    <row r="746" spans="1:8" ht="30" customHeight="1">
      <c r="A746" s="382"/>
      <c r="B746" s="382"/>
      <c r="C746" s="382"/>
      <c r="D746" s="382"/>
      <c r="E746" s="382"/>
      <c r="F746" s="382"/>
      <c r="G746" s="382"/>
      <c r="H746" s="382"/>
    </row>
    <row r="747" spans="1:8" ht="30" customHeight="1">
      <c r="A747" s="382">
        <v>2</v>
      </c>
      <c r="B747" s="382" t="s">
        <v>903</v>
      </c>
      <c r="C747" s="382">
        <v>3480</v>
      </c>
      <c r="D747" s="382">
        <v>157292</v>
      </c>
      <c r="E747" s="382">
        <v>617</v>
      </c>
      <c r="F747" s="382">
        <v>27000</v>
      </c>
      <c r="G747" s="382">
        <v>7000</v>
      </c>
      <c r="H747" s="382"/>
    </row>
    <row r="748" spans="1:8" ht="30" customHeight="1">
      <c r="A748" s="382"/>
      <c r="B748" s="382"/>
      <c r="C748" s="382"/>
      <c r="D748" s="382"/>
      <c r="E748" s="382"/>
      <c r="F748" s="382"/>
      <c r="G748" s="382"/>
      <c r="H748" s="382"/>
    </row>
    <row r="749" spans="1:8" ht="30" customHeight="1">
      <c r="A749" s="382">
        <v>3</v>
      </c>
      <c r="B749" s="382" t="s">
        <v>904</v>
      </c>
      <c r="C749" s="382">
        <v>4180</v>
      </c>
      <c r="D749" s="382">
        <v>157992</v>
      </c>
      <c r="E749" s="382">
        <v>617</v>
      </c>
      <c r="F749" s="382">
        <v>27000</v>
      </c>
      <c r="G749" s="382">
        <v>7000</v>
      </c>
      <c r="H749" s="382"/>
    </row>
    <row r="750" spans="1:8" ht="30" customHeight="1">
      <c r="A750" s="382"/>
      <c r="B750" s="382"/>
      <c r="C750" s="382"/>
      <c r="D750" s="382"/>
      <c r="E750" s="382"/>
      <c r="F750" s="382"/>
      <c r="G750" s="382"/>
      <c r="H750" s="382"/>
    </row>
    <row r="751" spans="1:8" ht="30" customHeight="1">
      <c r="A751" s="382">
        <v>4</v>
      </c>
      <c r="B751" s="382" t="s">
        <v>905</v>
      </c>
      <c r="C751" s="382">
        <v>4180</v>
      </c>
      <c r="D751" s="382">
        <v>157992</v>
      </c>
      <c r="E751" s="382">
        <v>617</v>
      </c>
      <c r="F751" s="382">
        <v>27000</v>
      </c>
      <c r="G751" s="382">
        <v>7000</v>
      </c>
      <c r="H751" s="382"/>
    </row>
    <row r="752" spans="1:8" ht="30" customHeight="1">
      <c r="A752" s="382"/>
      <c r="B752" s="382"/>
      <c r="C752" s="382"/>
      <c r="D752" s="382"/>
      <c r="E752" s="382"/>
      <c r="F752" s="382"/>
      <c r="G752" s="382"/>
      <c r="H752" s="382"/>
    </row>
    <row r="753" spans="1:8" ht="30" customHeight="1">
      <c r="A753" s="382">
        <v>5</v>
      </c>
      <c r="B753" s="382" t="s">
        <v>906</v>
      </c>
      <c r="C753" s="382">
        <v>4180</v>
      </c>
      <c r="D753" s="382">
        <v>162586</v>
      </c>
      <c r="E753" s="382">
        <v>617</v>
      </c>
      <c r="F753" s="382">
        <v>27000</v>
      </c>
      <c r="G753" s="382">
        <v>7000</v>
      </c>
      <c r="H753" s="382">
        <v>2100</v>
      </c>
    </row>
    <row r="754" spans="1:8" ht="30" customHeight="1">
      <c r="A754" s="382"/>
      <c r="B754" s="382"/>
      <c r="C754" s="382"/>
      <c r="D754" s="382"/>
      <c r="E754" s="382"/>
      <c r="F754" s="382"/>
      <c r="G754" s="382"/>
      <c r="H754" s="382"/>
    </row>
    <row r="755" spans="1:8" ht="30" customHeight="1">
      <c r="A755" s="382">
        <v>6</v>
      </c>
      <c r="B755" s="382" t="s">
        <v>907</v>
      </c>
      <c r="C755" s="382">
        <v>4180</v>
      </c>
      <c r="D755" s="382">
        <v>165299</v>
      </c>
      <c r="E755" s="382">
        <v>617</v>
      </c>
      <c r="F755" s="382">
        <v>27000</v>
      </c>
      <c r="G755" s="382">
        <v>7000</v>
      </c>
      <c r="H755" s="382"/>
    </row>
    <row r="756" spans="1:8" ht="30" customHeight="1">
      <c r="A756" s="382"/>
      <c r="B756" s="382"/>
      <c r="C756" s="382"/>
      <c r="D756" s="382"/>
      <c r="E756" s="382"/>
      <c r="F756" s="382"/>
      <c r="G756" s="382"/>
      <c r="H756" s="382"/>
    </row>
    <row r="757" spans="1:8" ht="30" customHeight="1">
      <c r="A757" s="382">
        <v>7</v>
      </c>
      <c r="B757" s="382" t="s">
        <v>908</v>
      </c>
      <c r="C757" s="382">
        <v>4180</v>
      </c>
      <c r="D757" s="382">
        <v>165299</v>
      </c>
      <c r="E757" s="382">
        <v>617</v>
      </c>
      <c r="F757" s="382">
        <v>27000</v>
      </c>
      <c r="G757" s="382">
        <v>7000</v>
      </c>
      <c r="H757" s="382"/>
    </row>
    <row r="758" spans="1:8" ht="30" customHeight="1">
      <c r="A758" s="382"/>
      <c r="B758" s="382"/>
      <c r="C758" s="382"/>
      <c r="D758" s="382"/>
      <c r="E758" s="382"/>
      <c r="F758" s="382"/>
      <c r="G758" s="382"/>
      <c r="H758" s="382"/>
    </row>
    <row r="759" spans="1:8" ht="30" customHeight="1">
      <c r="A759" s="382">
        <v>8</v>
      </c>
      <c r="B759" s="382" t="s">
        <v>909</v>
      </c>
      <c r="C759" s="382">
        <v>4180</v>
      </c>
      <c r="D759" s="382">
        <v>165299</v>
      </c>
      <c r="E759" s="382">
        <v>617</v>
      </c>
      <c r="F759" s="382">
        <v>27000</v>
      </c>
      <c r="G759" s="382">
        <v>7000</v>
      </c>
      <c r="H759" s="382"/>
    </row>
    <row r="760" spans="1:8" ht="30" customHeight="1">
      <c r="A760" s="382"/>
      <c r="B760" s="382"/>
      <c r="C760" s="382"/>
      <c r="D760" s="382"/>
      <c r="E760" s="382"/>
      <c r="F760" s="382"/>
      <c r="G760" s="382"/>
      <c r="H760" s="382"/>
    </row>
    <row r="761" spans="1:8" ht="30" customHeight="1">
      <c r="A761" s="382">
        <v>9</v>
      </c>
      <c r="B761" s="382" t="s">
        <v>910</v>
      </c>
      <c r="C761" s="382">
        <v>4180</v>
      </c>
      <c r="D761" s="382">
        <v>165299</v>
      </c>
      <c r="E761" s="382">
        <v>617</v>
      </c>
      <c r="F761" s="382">
        <v>27000</v>
      </c>
      <c r="G761" s="382">
        <v>7000</v>
      </c>
      <c r="H761" s="382"/>
    </row>
    <row r="762" spans="1:8" ht="30" customHeight="1">
      <c r="A762" s="382"/>
      <c r="B762" s="382"/>
      <c r="C762" s="382"/>
      <c r="D762" s="382"/>
      <c r="E762" s="382"/>
      <c r="F762" s="382"/>
      <c r="G762" s="382"/>
      <c r="H762" s="382"/>
    </row>
    <row r="763" spans="1:8" ht="30" customHeight="1">
      <c r="A763" s="382">
        <v>10</v>
      </c>
      <c r="B763" s="382" t="s">
        <v>911</v>
      </c>
      <c r="C763" s="382">
        <v>4180</v>
      </c>
      <c r="D763" s="382">
        <v>165299</v>
      </c>
      <c r="E763" s="382">
        <v>617</v>
      </c>
      <c r="F763" s="382">
        <v>27000</v>
      </c>
      <c r="G763" s="382">
        <v>7000</v>
      </c>
      <c r="H763" s="382"/>
    </row>
    <row r="764" spans="1:8" ht="30" customHeight="1">
      <c r="A764" s="382"/>
      <c r="B764" s="382"/>
      <c r="C764" s="382"/>
      <c r="D764" s="382"/>
      <c r="E764" s="382"/>
      <c r="F764" s="382"/>
      <c r="G764" s="382"/>
      <c r="H764" s="382"/>
    </row>
    <row r="765" spans="1:8" ht="30" customHeight="1">
      <c r="A765" s="382">
        <v>11</v>
      </c>
      <c r="B765" s="382" t="s">
        <v>912</v>
      </c>
      <c r="C765" s="382">
        <v>4180</v>
      </c>
      <c r="D765" s="382">
        <v>167334</v>
      </c>
      <c r="E765" s="382"/>
      <c r="F765" s="382"/>
      <c r="G765" s="382">
        <v>7000</v>
      </c>
      <c r="H765" s="382">
        <v>2100</v>
      </c>
    </row>
    <row r="766" spans="1:8" ht="30" customHeight="1">
      <c r="A766" s="382"/>
      <c r="B766" s="382"/>
      <c r="C766" s="382"/>
      <c r="D766" s="382"/>
      <c r="E766" s="382"/>
      <c r="F766" s="382"/>
      <c r="G766" s="382"/>
      <c r="H766" s="382"/>
    </row>
    <row r="767" spans="1:8" ht="30" customHeight="1">
      <c r="A767" s="382">
        <v>12</v>
      </c>
      <c r="B767" s="382" t="s">
        <v>913</v>
      </c>
      <c r="C767" s="382">
        <v>4180</v>
      </c>
      <c r="D767" s="382">
        <v>167334</v>
      </c>
      <c r="E767" s="382"/>
      <c r="F767" s="382"/>
      <c r="G767" s="382">
        <v>7000</v>
      </c>
      <c r="H767" s="382"/>
    </row>
    <row r="768" spans="1:8" ht="30" customHeight="1">
      <c r="A768" s="81"/>
      <c r="B768" s="382"/>
      <c r="C768" s="382"/>
      <c r="D768" s="382"/>
      <c r="E768" s="382"/>
      <c r="F768" s="382"/>
      <c r="G768" s="382"/>
      <c r="H768" s="382"/>
    </row>
    <row r="769" spans="1:8" ht="30" customHeight="1">
      <c r="A769" s="81"/>
      <c r="B769" s="390" t="s">
        <v>107</v>
      </c>
      <c r="C769" s="382">
        <f t="shared" ref="C769" si="17">SUM(C745:C768)</f>
        <v>48760</v>
      </c>
      <c r="D769" s="382">
        <f>SUM(D745:D768)</f>
        <v>1954317</v>
      </c>
      <c r="E769" s="382">
        <f>SUM(E745:E768)</f>
        <v>6170</v>
      </c>
      <c r="F769" s="382">
        <f>SUM(F745:F768)</f>
        <v>270000</v>
      </c>
      <c r="G769" s="382">
        <f>SUM(G745:G768)</f>
        <v>84000</v>
      </c>
      <c r="H769" s="382">
        <f>SUM(H745:H768)</f>
        <v>4200</v>
      </c>
    </row>
    <row r="770" spans="1:8" ht="30" customHeight="1">
      <c r="A770" s="81"/>
      <c r="B770" s="390"/>
      <c r="C770" s="382"/>
      <c r="D770" s="382"/>
      <c r="E770" s="382"/>
      <c r="F770" s="382"/>
      <c r="G770" s="382"/>
      <c r="H770" s="382"/>
    </row>
    <row r="771" spans="1:8" ht="30" customHeight="1">
      <c r="A771" s="81"/>
      <c r="B771" s="390" t="s">
        <v>914</v>
      </c>
      <c r="C771" s="382"/>
      <c r="D771" s="382"/>
      <c r="E771" s="382"/>
      <c r="F771" s="382"/>
      <c r="G771" s="382"/>
      <c r="H771" s="382"/>
    </row>
    <row r="772" spans="1:8" ht="30" customHeight="1">
      <c r="A772" s="81"/>
      <c r="B772" s="390"/>
      <c r="C772" s="382"/>
      <c r="D772" s="382"/>
      <c r="E772" s="382"/>
      <c r="F772" s="382"/>
      <c r="G772" s="382"/>
      <c r="H772" s="382"/>
    </row>
    <row r="773" spans="1:8" ht="30" customHeight="1">
      <c r="A773" s="81"/>
      <c r="B773" s="390" t="s">
        <v>107</v>
      </c>
      <c r="C773" s="382"/>
      <c r="D773" s="382"/>
      <c r="E773" s="382"/>
      <c r="F773" s="382"/>
      <c r="G773" s="382"/>
      <c r="H773" s="382"/>
    </row>
    <row r="774" spans="1:8" ht="30" customHeight="1">
      <c r="A774" s="81"/>
      <c r="B774" s="390"/>
      <c r="C774" s="382"/>
      <c r="D774" s="382"/>
      <c r="E774" s="382"/>
      <c r="F774" s="382"/>
      <c r="G774" s="382"/>
      <c r="H774" s="382"/>
    </row>
    <row r="775" spans="1:8" ht="30" customHeight="1">
      <c r="A775" s="81"/>
      <c r="B775" s="390" t="s">
        <v>143</v>
      </c>
      <c r="C775" s="382"/>
      <c r="D775" s="382"/>
      <c r="E775" s="382"/>
      <c r="F775" s="382"/>
      <c r="G775" s="382"/>
      <c r="H775" s="382"/>
    </row>
    <row r="776" spans="1:8" ht="30" customHeight="1">
      <c r="A776" s="392"/>
      <c r="B776" s="393"/>
      <c r="C776" s="89"/>
      <c r="D776" s="89"/>
      <c r="E776" s="89"/>
      <c r="F776" s="89"/>
      <c r="G776" s="89"/>
      <c r="H776" s="89"/>
    </row>
    <row r="777" spans="1:8" ht="30" customHeight="1">
      <c r="A777" s="384" t="s">
        <v>898</v>
      </c>
      <c r="B777" s="627" t="s">
        <v>681</v>
      </c>
      <c r="C777" s="627"/>
      <c r="D777" s="627"/>
      <c r="E777" s="627"/>
      <c r="F777" s="627"/>
      <c r="G777" s="627"/>
      <c r="H777" s="627"/>
    </row>
    <row r="778" spans="1:8" s="388" customFormat="1" ht="30" customHeight="1">
      <c r="A778" s="386" t="s">
        <v>899</v>
      </c>
      <c r="B778" s="386" t="s">
        <v>900</v>
      </c>
      <c r="C778" s="386" t="s">
        <v>5</v>
      </c>
      <c r="D778" s="386" t="s">
        <v>395</v>
      </c>
      <c r="E778" s="386" t="s">
        <v>7</v>
      </c>
      <c r="F778" s="386" t="s">
        <v>8</v>
      </c>
      <c r="G778" s="386" t="s">
        <v>10</v>
      </c>
      <c r="H778" s="386" t="s">
        <v>901</v>
      </c>
    </row>
    <row r="779" spans="1:8" ht="30" customHeight="1">
      <c r="A779" s="81"/>
      <c r="B779" s="382"/>
      <c r="C779" s="382"/>
      <c r="D779" s="382"/>
      <c r="E779" s="382"/>
      <c r="F779" s="382"/>
      <c r="G779" s="382"/>
      <c r="H779" s="382"/>
    </row>
    <row r="780" spans="1:8" ht="30" customHeight="1">
      <c r="A780" s="382">
        <v>1</v>
      </c>
      <c r="B780" s="389" t="s">
        <v>902</v>
      </c>
      <c r="C780" s="382"/>
      <c r="D780" s="382">
        <v>62608</v>
      </c>
      <c r="E780" s="382"/>
      <c r="F780" s="382">
        <v>5000</v>
      </c>
      <c r="G780" s="382"/>
      <c r="H780" s="382"/>
    </row>
    <row r="781" spans="1:8" ht="30" customHeight="1">
      <c r="A781" s="382"/>
      <c r="B781" s="382"/>
      <c r="C781" s="382"/>
      <c r="D781" s="382"/>
      <c r="E781" s="382"/>
      <c r="F781" s="382"/>
      <c r="G781" s="382"/>
      <c r="H781" s="382"/>
    </row>
    <row r="782" spans="1:8" ht="30" customHeight="1">
      <c r="A782" s="382">
        <v>2</v>
      </c>
      <c r="B782" s="382" t="s">
        <v>903</v>
      </c>
      <c r="C782" s="382"/>
      <c r="D782" s="382">
        <v>62608</v>
      </c>
      <c r="E782" s="382"/>
      <c r="F782" s="382">
        <v>5000</v>
      </c>
      <c r="G782" s="382"/>
      <c r="H782" s="382"/>
    </row>
    <row r="783" spans="1:8" ht="30" customHeight="1">
      <c r="A783" s="382"/>
      <c r="B783" s="382"/>
      <c r="C783" s="382"/>
      <c r="D783" s="382"/>
      <c r="E783" s="382"/>
      <c r="F783" s="382"/>
      <c r="G783" s="382"/>
      <c r="H783" s="382"/>
    </row>
    <row r="784" spans="1:8" ht="30" customHeight="1">
      <c r="A784" s="382">
        <v>3</v>
      </c>
      <c r="B784" s="382" t="s">
        <v>904</v>
      </c>
      <c r="C784" s="382"/>
      <c r="D784" s="382">
        <v>62608</v>
      </c>
      <c r="E784" s="382"/>
      <c r="F784" s="382">
        <v>5000</v>
      </c>
      <c r="G784" s="382"/>
      <c r="H784" s="382"/>
    </row>
    <row r="785" spans="1:8" ht="30" customHeight="1">
      <c r="A785" s="382"/>
      <c r="B785" s="382"/>
      <c r="C785" s="382"/>
      <c r="D785" s="382"/>
      <c r="E785" s="382"/>
      <c r="F785" s="382"/>
      <c r="G785" s="382"/>
      <c r="H785" s="382"/>
    </row>
    <row r="786" spans="1:8" ht="30" customHeight="1">
      <c r="A786" s="382">
        <v>4</v>
      </c>
      <c r="B786" s="382" t="s">
        <v>905</v>
      </c>
      <c r="C786" s="382"/>
      <c r="D786" s="382">
        <v>64418</v>
      </c>
      <c r="E786" s="382"/>
      <c r="F786" s="382">
        <v>5000</v>
      </c>
      <c r="G786" s="382"/>
      <c r="H786" s="382"/>
    </row>
    <row r="787" spans="1:8" ht="30" customHeight="1">
      <c r="A787" s="382"/>
      <c r="B787" s="382"/>
      <c r="C787" s="382"/>
      <c r="D787" s="382"/>
      <c r="E787" s="382"/>
      <c r="F787" s="382"/>
      <c r="G787" s="382"/>
      <c r="H787" s="382"/>
    </row>
    <row r="788" spans="1:8" ht="30" customHeight="1">
      <c r="A788" s="382">
        <v>5</v>
      </c>
      <c r="B788" s="382" t="s">
        <v>906</v>
      </c>
      <c r="C788" s="382"/>
      <c r="D788" s="382">
        <v>66343</v>
      </c>
      <c r="E788" s="382"/>
      <c r="F788" s="382">
        <v>5000</v>
      </c>
      <c r="G788" s="382"/>
      <c r="H788" s="382"/>
    </row>
    <row r="789" spans="1:8" ht="30" customHeight="1">
      <c r="A789" s="382"/>
      <c r="B789" s="382"/>
      <c r="C789" s="382"/>
      <c r="D789" s="382"/>
      <c r="E789" s="382"/>
      <c r="F789" s="382"/>
      <c r="G789" s="382"/>
      <c r="H789" s="382"/>
    </row>
    <row r="790" spans="1:8" ht="30" customHeight="1">
      <c r="A790" s="382">
        <v>6</v>
      </c>
      <c r="B790" s="382" t="s">
        <v>907</v>
      </c>
      <c r="C790" s="382"/>
      <c r="D790" s="382">
        <v>67484</v>
      </c>
      <c r="E790" s="382"/>
      <c r="F790" s="382">
        <v>5000</v>
      </c>
      <c r="G790" s="382"/>
      <c r="H790" s="382"/>
    </row>
    <row r="791" spans="1:8" ht="30" customHeight="1">
      <c r="A791" s="382"/>
      <c r="B791" s="382"/>
      <c r="C791" s="382"/>
      <c r="D791" s="382"/>
      <c r="E791" s="382"/>
      <c r="F791" s="382"/>
      <c r="G791" s="382"/>
      <c r="H791" s="382"/>
    </row>
    <row r="792" spans="1:8" ht="30" customHeight="1">
      <c r="A792" s="382">
        <v>7</v>
      </c>
      <c r="B792" s="382" t="s">
        <v>908</v>
      </c>
      <c r="C792" s="382"/>
      <c r="D792" s="382">
        <v>67484</v>
      </c>
      <c r="E792" s="382"/>
      <c r="F792" s="382">
        <v>5000</v>
      </c>
      <c r="G792" s="382"/>
      <c r="H792" s="382"/>
    </row>
    <row r="793" spans="1:8" ht="30" customHeight="1">
      <c r="A793" s="382"/>
      <c r="B793" s="382"/>
      <c r="C793" s="382"/>
      <c r="D793" s="382"/>
      <c r="E793" s="382"/>
      <c r="F793" s="382"/>
      <c r="G793" s="382"/>
      <c r="H793" s="382"/>
    </row>
    <row r="794" spans="1:8" ht="30" customHeight="1">
      <c r="A794" s="382">
        <v>8</v>
      </c>
      <c r="B794" s="382" t="s">
        <v>909</v>
      </c>
      <c r="C794" s="382"/>
      <c r="D794" s="382">
        <v>67484</v>
      </c>
      <c r="E794" s="382"/>
      <c r="F794" s="382">
        <v>5000</v>
      </c>
      <c r="G794" s="382"/>
      <c r="H794" s="382"/>
    </row>
    <row r="795" spans="1:8" ht="30" customHeight="1">
      <c r="A795" s="382"/>
      <c r="B795" s="382"/>
      <c r="C795" s="382"/>
      <c r="D795" s="382"/>
      <c r="E795" s="382"/>
      <c r="F795" s="382"/>
      <c r="G795" s="382"/>
      <c r="H795" s="382"/>
    </row>
    <row r="796" spans="1:8" ht="30" customHeight="1">
      <c r="A796" s="382">
        <v>9</v>
      </c>
      <c r="B796" s="382" t="s">
        <v>910</v>
      </c>
      <c r="C796" s="382"/>
      <c r="D796" s="382">
        <v>67484</v>
      </c>
      <c r="E796" s="382"/>
      <c r="F796" s="382">
        <v>5000</v>
      </c>
      <c r="G796" s="382"/>
      <c r="H796" s="382"/>
    </row>
    <row r="797" spans="1:8" ht="30" customHeight="1">
      <c r="A797" s="382"/>
      <c r="B797" s="382"/>
      <c r="C797" s="382"/>
      <c r="D797" s="382"/>
      <c r="E797" s="382"/>
      <c r="F797" s="382"/>
      <c r="G797" s="382"/>
      <c r="H797" s="382"/>
    </row>
    <row r="798" spans="1:8" ht="30" customHeight="1">
      <c r="A798" s="382">
        <v>10</v>
      </c>
      <c r="B798" s="382" t="s">
        <v>911</v>
      </c>
      <c r="C798" s="382"/>
      <c r="D798" s="382">
        <v>67484</v>
      </c>
      <c r="E798" s="382"/>
      <c r="F798" s="382">
        <v>5000</v>
      </c>
      <c r="G798" s="382"/>
      <c r="H798" s="382"/>
    </row>
    <row r="799" spans="1:8" ht="30" customHeight="1">
      <c r="A799" s="382"/>
      <c r="B799" s="382"/>
      <c r="C799" s="382"/>
      <c r="D799" s="382"/>
      <c r="E799" s="382"/>
      <c r="F799" s="382"/>
      <c r="G799" s="382"/>
      <c r="H799" s="382"/>
    </row>
    <row r="800" spans="1:8" ht="30" customHeight="1">
      <c r="A800" s="382">
        <v>11</v>
      </c>
      <c r="B800" s="382" t="s">
        <v>912</v>
      </c>
      <c r="C800" s="382"/>
      <c r="D800" s="382">
        <v>68339</v>
      </c>
      <c r="E800" s="382"/>
      <c r="F800" s="382"/>
      <c r="G800" s="382"/>
      <c r="H800" s="382">
        <v>4200</v>
      </c>
    </row>
    <row r="801" spans="1:8" ht="30" customHeight="1">
      <c r="A801" s="382"/>
      <c r="B801" s="382"/>
      <c r="C801" s="382"/>
      <c r="D801" s="382"/>
      <c r="E801" s="382"/>
      <c r="F801" s="382"/>
      <c r="G801" s="382"/>
      <c r="H801" s="382"/>
    </row>
    <row r="802" spans="1:8" ht="30" customHeight="1">
      <c r="A802" s="382">
        <v>12</v>
      </c>
      <c r="B802" s="382" t="s">
        <v>913</v>
      </c>
      <c r="C802" s="382"/>
      <c r="D802" s="382">
        <v>68339</v>
      </c>
      <c r="E802" s="382"/>
      <c r="F802" s="382"/>
      <c r="G802" s="382"/>
      <c r="H802" s="382"/>
    </row>
    <row r="803" spans="1:8" ht="30" customHeight="1">
      <c r="A803" s="81"/>
      <c r="B803" s="382"/>
      <c r="C803" s="382"/>
      <c r="D803" s="382"/>
      <c r="E803" s="382"/>
      <c r="F803" s="382"/>
      <c r="G803" s="382"/>
      <c r="H803" s="382"/>
    </row>
    <row r="804" spans="1:8" ht="30" customHeight="1">
      <c r="A804" s="81"/>
      <c r="B804" s="390" t="s">
        <v>107</v>
      </c>
      <c r="C804" s="382">
        <f t="shared" ref="C804:H804" si="18">SUM(C780:C803)</f>
        <v>0</v>
      </c>
      <c r="D804" s="382">
        <f t="shared" si="18"/>
        <v>792683</v>
      </c>
      <c r="E804" s="382">
        <f t="shared" si="18"/>
        <v>0</v>
      </c>
      <c r="F804" s="382">
        <f t="shared" si="18"/>
        <v>50000</v>
      </c>
      <c r="G804" s="382">
        <f t="shared" si="18"/>
        <v>0</v>
      </c>
      <c r="H804" s="382">
        <f t="shared" si="18"/>
        <v>4200</v>
      </c>
    </row>
    <row r="805" spans="1:8" ht="30" customHeight="1">
      <c r="A805" s="81"/>
      <c r="B805" s="390"/>
      <c r="C805" s="382"/>
      <c r="D805" s="382"/>
      <c r="E805" s="382"/>
      <c r="F805" s="382"/>
      <c r="G805" s="382"/>
      <c r="H805" s="382"/>
    </row>
    <row r="806" spans="1:8" ht="30" customHeight="1">
      <c r="A806" s="81"/>
      <c r="B806" s="390" t="s">
        <v>914</v>
      </c>
      <c r="C806" s="382"/>
      <c r="D806" s="382"/>
      <c r="E806" s="382"/>
      <c r="F806" s="382"/>
      <c r="G806" s="382"/>
      <c r="H806" s="382"/>
    </row>
    <row r="807" spans="1:8" ht="30" customHeight="1">
      <c r="A807" s="81"/>
      <c r="B807" s="390"/>
      <c r="C807" s="382"/>
      <c r="D807" s="382"/>
      <c r="E807" s="382"/>
      <c r="F807" s="382"/>
      <c r="G807" s="382"/>
      <c r="H807" s="382"/>
    </row>
    <row r="808" spans="1:8" ht="30" customHeight="1">
      <c r="A808" s="81"/>
      <c r="B808" s="390" t="s">
        <v>107</v>
      </c>
      <c r="C808" s="382"/>
      <c r="D808" s="382"/>
      <c r="E808" s="382"/>
      <c r="F808" s="382"/>
      <c r="G808" s="382"/>
      <c r="H808" s="382"/>
    </row>
    <row r="809" spans="1:8" ht="30" customHeight="1">
      <c r="A809" s="81"/>
      <c r="B809" s="390"/>
      <c r="C809" s="382"/>
      <c r="D809" s="382"/>
      <c r="E809" s="382"/>
      <c r="F809" s="382"/>
      <c r="G809" s="382"/>
      <c r="H809" s="382"/>
    </row>
    <row r="810" spans="1:8" ht="30" customHeight="1">
      <c r="A810" s="81"/>
      <c r="B810" s="390" t="s">
        <v>143</v>
      </c>
      <c r="C810" s="382"/>
      <c r="D810" s="382"/>
      <c r="E810" s="382"/>
      <c r="F810" s="382"/>
      <c r="G810" s="382"/>
      <c r="H810" s="382"/>
    </row>
    <row r="811" spans="1:8" ht="30" customHeight="1">
      <c r="A811" s="384" t="s">
        <v>898</v>
      </c>
      <c r="B811" s="625" t="s">
        <v>35</v>
      </c>
      <c r="C811" s="625"/>
      <c r="D811" s="625"/>
      <c r="E811" s="625"/>
      <c r="F811" s="625"/>
      <c r="G811" s="625"/>
      <c r="H811" s="625"/>
    </row>
    <row r="812" spans="1:8" ht="30" customHeight="1">
      <c r="A812" s="386" t="s">
        <v>899</v>
      </c>
      <c r="B812" s="386" t="s">
        <v>900</v>
      </c>
      <c r="C812" s="386" t="s">
        <v>5</v>
      </c>
      <c r="D812" s="386" t="s">
        <v>395</v>
      </c>
      <c r="E812" s="386" t="s">
        <v>7</v>
      </c>
      <c r="F812" s="386" t="s">
        <v>8</v>
      </c>
      <c r="G812" s="386" t="s">
        <v>10</v>
      </c>
      <c r="H812" s="386" t="s">
        <v>901</v>
      </c>
    </row>
    <row r="813" spans="1:8" ht="30" customHeight="1">
      <c r="A813" s="81"/>
      <c r="B813" s="382"/>
      <c r="C813" s="382"/>
      <c r="D813" s="382"/>
      <c r="E813" s="382"/>
      <c r="F813" s="382"/>
      <c r="G813" s="382"/>
      <c r="H813" s="382"/>
    </row>
    <row r="814" spans="1:8" ht="30" customHeight="1">
      <c r="A814" s="382">
        <v>1</v>
      </c>
      <c r="B814" s="389" t="s">
        <v>902</v>
      </c>
      <c r="C814" s="382">
        <v>3480</v>
      </c>
      <c r="D814" s="382">
        <v>172066</v>
      </c>
      <c r="E814" s="382"/>
      <c r="F814" s="382">
        <v>38000</v>
      </c>
      <c r="G814" s="382">
        <v>11000</v>
      </c>
      <c r="H814" s="382"/>
    </row>
    <row r="815" spans="1:8" ht="30" customHeight="1">
      <c r="A815" s="382"/>
      <c r="B815" s="382"/>
      <c r="C815" s="382"/>
      <c r="D815" s="382"/>
      <c r="E815" s="382"/>
      <c r="F815" s="382"/>
      <c r="G815" s="382"/>
      <c r="H815" s="382"/>
    </row>
    <row r="816" spans="1:8" ht="30" customHeight="1">
      <c r="A816" s="382">
        <v>2</v>
      </c>
      <c r="B816" s="382" t="s">
        <v>903</v>
      </c>
      <c r="C816" s="382">
        <v>3480</v>
      </c>
      <c r="D816" s="382">
        <v>172066</v>
      </c>
      <c r="E816" s="382"/>
      <c r="F816" s="382">
        <v>38000</v>
      </c>
      <c r="G816" s="382">
        <v>11000</v>
      </c>
      <c r="H816" s="382"/>
    </row>
    <row r="817" spans="1:8" ht="30" customHeight="1">
      <c r="A817" s="382"/>
      <c r="B817" s="382"/>
      <c r="C817" s="382"/>
      <c r="D817" s="382"/>
      <c r="E817" s="382"/>
      <c r="F817" s="382"/>
      <c r="G817" s="382"/>
      <c r="H817" s="382"/>
    </row>
    <row r="818" spans="1:8" ht="30" customHeight="1">
      <c r="A818" s="382">
        <v>3</v>
      </c>
      <c r="B818" s="382" t="s">
        <v>904</v>
      </c>
      <c r="C818" s="382">
        <v>4180</v>
      </c>
      <c r="D818" s="382">
        <v>172766</v>
      </c>
      <c r="E818" s="382"/>
      <c r="F818" s="382">
        <v>38000</v>
      </c>
      <c r="G818" s="382">
        <v>11000</v>
      </c>
      <c r="H818" s="382"/>
    </row>
    <row r="819" spans="1:8" ht="30" customHeight="1">
      <c r="A819" s="382"/>
      <c r="B819" s="382"/>
      <c r="C819" s="382"/>
      <c r="D819" s="382"/>
      <c r="E819" s="382"/>
      <c r="F819" s="382"/>
      <c r="G819" s="382"/>
      <c r="H819" s="382"/>
    </row>
    <row r="820" spans="1:8" ht="30" customHeight="1">
      <c r="A820" s="382">
        <v>4</v>
      </c>
      <c r="B820" s="382" t="s">
        <v>905</v>
      </c>
      <c r="C820" s="382">
        <v>4180</v>
      </c>
      <c r="D820" s="382">
        <v>172766</v>
      </c>
      <c r="E820" s="382"/>
      <c r="F820" s="382">
        <v>38000</v>
      </c>
      <c r="G820" s="382">
        <v>11000</v>
      </c>
      <c r="H820" s="382"/>
    </row>
    <row r="821" spans="1:8" ht="30" customHeight="1">
      <c r="A821" s="382"/>
      <c r="B821" s="382"/>
      <c r="C821" s="382"/>
      <c r="D821" s="382"/>
      <c r="E821" s="382"/>
      <c r="F821" s="382"/>
      <c r="G821" s="382"/>
      <c r="H821" s="382"/>
    </row>
    <row r="822" spans="1:8" ht="30" customHeight="1">
      <c r="A822" s="382">
        <v>5</v>
      </c>
      <c r="B822" s="382" t="s">
        <v>906</v>
      </c>
      <c r="C822" s="382">
        <v>4180</v>
      </c>
      <c r="D822" s="382">
        <v>177823</v>
      </c>
      <c r="E822" s="382"/>
      <c r="F822" s="382">
        <v>38000</v>
      </c>
      <c r="G822" s="382">
        <v>11000</v>
      </c>
      <c r="H822" s="382"/>
    </row>
    <row r="823" spans="1:8" ht="30" customHeight="1">
      <c r="A823" s="382"/>
      <c r="B823" s="382"/>
      <c r="C823" s="382"/>
      <c r="D823" s="382"/>
      <c r="E823" s="382"/>
      <c r="F823" s="382"/>
      <c r="G823" s="382"/>
      <c r="H823" s="382"/>
    </row>
    <row r="824" spans="1:8" ht="30" customHeight="1">
      <c r="A824" s="382">
        <v>6</v>
      </c>
      <c r="B824" s="382" t="s">
        <v>907</v>
      </c>
      <c r="C824" s="382">
        <v>4180</v>
      </c>
      <c r="D824" s="382">
        <v>180814</v>
      </c>
      <c r="E824" s="382"/>
      <c r="F824" s="382">
        <v>38000</v>
      </c>
      <c r="G824" s="382">
        <v>11000</v>
      </c>
      <c r="H824" s="382"/>
    </row>
    <row r="825" spans="1:8" ht="30" customHeight="1">
      <c r="A825" s="382"/>
      <c r="B825" s="382"/>
      <c r="C825" s="382"/>
      <c r="D825" s="382"/>
      <c r="E825" s="382"/>
      <c r="F825" s="382"/>
      <c r="G825" s="382"/>
      <c r="H825" s="382"/>
    </row>
    <row r="826" spans="1:8" ht="30" customHeight="1">
      <c r="A826" s="382">
        <v>7</v>
      </c>
      <c r="B826" s="382" t="s">
        <v>908</v>
      </c>
      <c r="C826" s="382">
        <v>4180</v>
      </c>
      <c r="D826" s="382">
        <v>180814</v>
      </c>
      <c r="E826" s="382"/>
      <c r="F826" s="382">
        <v>28000</v>
      </c>
      <c r="G826" s="382">
        <v>11000</v>
      </c>
      <c r="H826" s="382"/>
    </row>
    <row r="827" spans="1:8" ht="30" customHeight="1">
      <c r="A827" s="382"/>
      <c r="B827" s="382"/>
      <c r="C827" s="382"/>
      <c r="D827" s="382"/>
      <c r="E827" s="382"/>
      <c r="F827" s="382"/>
      <c r="G827" s="382"/>
      <c r="H827" s="382"/>
    </row>
    <row r="828" spans="1:8" ht="30" customHeight="1">
      <c r="A828" s="382">
        <v>8</v>
      </c>
      <c r="B828" s="382" t="s">
        <v>909</v>
      </c>
      <c r="C828" s="382">
        <v>4180</v>
      </c>
      <c r="D828" s="382">
        <v>180814</v>
      </c>
      <c r="E828" s="382"/>
      <c r="F828" s="382">
        <v>28000</v>
      </c>
      <c r="G828" s="382">
        <v>11000</v>
      </c>
      <c r="H828" s="382"/>
    </row>
    <row r="829" spans="1:8" ht="30" customHeight="1">
      <c r="A829" s="382"/>
      <c r="B829" s="382"/>
      <c r="C829" s="382"/>
      <c r="D829" s="382"/>
      <c r="E829" s="382"/>
      <c r="F829" s="382"/>
      <c r="G829" s="382"/>
      <c r="H829" s="382"/>
    </row>
    <row r="830" spans="1:8" ht="30" customHeight="1">
      <c r="A830" s="382">
        <v>9</v>
      </c>
      <c r="B830" s="382" t="s">
        <v>910</v>
      </c>
      <c r="C830" s="382">
        <v>4180</v>
      </c>
      <c r="D830" s="382">
        <v>180814</v>
      </c>
      <c r="E830" s="382"/>
      <c r="F830" s="382">
        <v>28000</v>
      </c>
      <c r="G830" s="382">
        <v>11000</v>
      </c>
      <c r="H830" s="382"/>
    </row>
    <row r="831" spans="1:8" ht="30" customHeight="1">
      <c r="A831" s="382"/>
      <c r="B831" s="382"/>
      <c r="C831" s="382"/>
      <c r="D831" s="382"/>
      <c r="E831" s="382"/>
      <c r="F831" s="382"/>
      <c r="G831" s="382"/>
      <c r="H831" s="382"/>
    </row>
    <row r="832" spans="1:8" ht="30" customHeight="1">
      <c r="A832" s="382">
        <v>10</v>
      </c>
      <c r="B832" s="382" t="s">
        <v>911</v>
      </c>
      <c r="C832" s="382">
        <v>4180</v>
      </c>
      <c r="D832" s="382">
        <v>180814</v>
      </c>
      <c r="E832" s="382"/>
      <c r="F832" s="382">
        <v>28000</v>
      </c>
      <c r="G832" s="382">
        <v>11000</v>
      </c>
      <c r="H832" s="382"/>
    </row>
    <row r="833" spans="1:8" ht="30" customHeight="1">
      <c r="A833" s="382"/>
      <c r="B833" s="382"/>
      <c r="C833" s="382"/>
      <c r="D833" s="382"/>
      <c r="E833" s="382"/>
      <c r="F833" s="382"/>
      <c r="G833" s="382"/>
      <c r="H833" s="382"/>
    </row>
    <row r="834" spans="1:8" ht="30" customHeight="1">
      <c r="A834" s="382">
        <v>11</v>
      </c>
      <c r="B834" s="382" t="s">
        <v>912</v>
      </c>
      <c r="C834" s="382">
        <v>4180</v>
      </c>
      <c r="D834" s="382">
        <v>183056</v>
      </c>
      <c r="E834" s="382"/>
      <c r="F834" s="382"/>
      <c r="G834" s="382"/>
      <c r="H834" s="382"/>
    </row>
    <row r="835" spans="1:8" ht="30" customHeight="1">
      <c r="A835" s="382"/>
      <c r="B835" s="382"/>
      <c r="C835" s="382"/>
      <c r="D835" s="382"/>
      <c r="E835" s="382"/>
      <c r="F835" s="382"/>
      <c r="G835" s="382"/>
      <c r="H835" s="382"/>
    </row>
    <row r="836" spans="1:8" ht="30" customHeight="1">
      <c r="A836" s="382">
        <v>12</v>
      </c>
      <c r="B836" s="382" t="s">
        <v>913</v>
      </c>
      <c r="C836" s="382">
        <v>4180</v>
      </c>
      <c r="D836" s="382">
        <v>183056</v>
      </c>
      <c r="E836" s="382"/>
      <c r="F836" s="382"/>
      <c r="G836" s="382"/>
      <c r="H836" s="382"/>
    </row>
    <row r="837" spans="1:8" ht="30" customHeight="1">
      <c r="A837" s="81"/>
      <c r="B837" s="382"/>
      <c r="C837" s="382"/>
      <c r="D837" s="382"/>
      <c r="E837" s="382"/>
      <c r="F837" s="382"/>
      <c r="G837" s="382"/>
      <c r="H837" s="382"/>
    </row>
    <row r="838" spans="1:8" ht="30" customHeight="1">
      <c r="A838" s="81"/>
      <c r="B838" s="390" t="s">
        <v>107</v>
      </c>
      <c r="C838" s="382">
        <f t="shared" ref="C838:H838" si="19">SUM(C814:C837)</f>
        <v>48760</v>
      </c>
      <c r="D838" s="382">
        <f t="shared" si="19"/>
        <v>2137669</v>
      </c>
      <c r="E838" s="382">
        <f t="shared" si="19"/>
        <v>0</v>
      </c>
      <c r="F838" s="382">
        <f t="shared" si="19"/>
        <v>340000</v>
      </c>
      <c r="G838" s="382">
        <f t="shared" si="19"/>
        <v>110000</v>
      </c>
      <c r="H838" s="382">
        <f t="shared" si="19"/>
        <v>0</v>
      </c>
    </row>
    <row r="839" spans="1:8" ht="30" customHeight="1">
      <c r="A839" s="81"/>
      <c r="B839" s="390"/>
      <c r="C839" s="382"/>
      <c r="D839" s="382"/>
      <c r="E839" s="382"/>
      <c r="F839" s="382"/>
      <c r="G839" s="382"/>
      <c r="H839" s="382"/>
    </row>
    <row r="840" spans="1:8" ht="30" customHeight="1">
      <c r="A840" s="81"/>
      <c r="B840" s="390" t="s">
        <v>914</v>
      </c>
      <c r="C840" s="382"/>
      <c r="D840" s="382"/>
      <c r="E840" s="382"/>
      <c r="F840" s="382"/>
      <c r="G840" s="382"/>
      <c r="H840" s="382"/>
    </row>
    <row r="841" spans="1:8" ht="30" customHeight="1">
      <c r="A841" s="81"/>
      <c r="B841" s="390"/>
      <c r="C841" s="382"/>
      <c r="D841" s="382"/>
      <c r="E841" s="382"/>
      <c r="F841" s="382"/>
      <c r="G841" s="382"/>
      <c r="H841" s="382"/>
    </row>
    <row r="842" spans="1:8" ht="30" customHeight="1">
      <c r="A842" s="81"/>
      <c r="B842" s="390" t="s">
        <v>107</v>
      </c>
      <c r="C842" s="382"/>
      <c r="D842" s="382"/>
      <c r="E842" s="382"/>
      <c r="F842" s="382"/>
      <c r="G842" s="382"/>
      <c r="H842" s="382"/>
    </row>
    <row r="843" spans="1:8" ht="30" customHeight="1">
      <c r="A843" s="81"/>
      <c r="B843" s="390"/>
      <c r="C843" s="382"/>
      <c r="D843" s="382"/>
      <c r="E843" s="382"/>
      <c r="F843" s="382"/>
      <c r="G843" s="382"/>
      <c r="H843" s="382"/>
    </row>
    <row r="844" spans="1:8" ht="30" customHeight="1">
      <c r="A844" s="81"/>
      <c r="B844" s="390" t="s">
        <v>143</v>
      </c>
      <c r="C844" s="382"/>
      <c r="D844" s="382"/>
      <c r="E844" s="382"/>
      <c r="F844" s="382"/>
      <c r="G844" s="382"/>
      <c r="H844" s="382"/>
    </row>
    <row r="845" spans="1:8" ht="30" customHeight="1">
      <c r="A845" s="81"/>
      <c r="B845" s="390"/>
      <c r="C845" s="382"/>
      <c r="D845" s="382"/>
      <c r="E845" s="382"/>
      <c r="F845" s="382"/>
      <c r="G845" s="382"/>
      <c r="H845" s="382"/>
    </row>
    <row r="846" spans="1:8" ht="30" customHeight="1">
      <c r="A846" s="384" t="s">
        <v>898</v>
      </c>
      <c r="B846" s="625" t="s">
        <v>268</v>
      </c>
      <c r="C846" s="625"/>
      <c r="D846" s="625"/>
      <c r="E846" s="625"/>
      <c r="F846" s="625"/>
      <c r="G846" s="625"/>
      <c r="H846" s="625"/>
    </row>
    <row r="847" spans="1:8" ht="30" customHeight="1">
      <c r="A847" s="386" t="s">
        <v>899</v>
      </c>
      <c r="B847" s="386" t="s">
        <v>900</v>
      </c>
      <c r="C847" s="386" t="s">
        <v>5</v>
      </c>
      <c r="D847" s="386" t="s">
        <v>395</v>
      </c>
      <c r="E847" s="386" t="s">
        <v>7</v>
      </c>
      <c r="F847" s="386" t="s">
        <v>8</v>
      </c>
      <c r="G847" s="386" t="s">
        <v>10</v>
      </c>
      <c r="H847" s="386" t="s">
        <v>901</v>
      </c>
    </row>
    <row r="848" spans="1:8" ht="30" customHeight="1">
      <c r="A848" s="81"/>
      <c r="B848" s="382"/>
      <c r="C848" s="382"/>
      <c r="D848" s="382"/>
      <c r="E848" s="382"/>
      <c r="F848" s="382"/>
      <c r="G848" s="382"/>
      <c r="H848" s="382"/>
    </row>
    <row r="849" spans="1:8" ht="30" customHeight="1">
      <c r="A849" s="382">
        <v>1</v>
      </c>
      <c r="B849" s="389" t="s">
        <v>902</v>
      </c>
      <c r="C849" s="382">
        <v>1620</v>
      </c>
      <c r="D849" s="382">
        <v>61699</v>
      </c>
      <c r="E849" s="382"/>
      <c r="F849" s="382">
        <v>3000</v>
      </c>
      <c r="G849" s="382"/>
      <c r="H849" s="382"/>
    </row>
    <row r="850" spans="1:8" ht="30" customHeight="1">
      <c r="A850" s="382"/>
      <c r="B850" s="382"/>
      <c r="C850" s="382"/>
      <c r="D850" s="382"/>
      <c r="E850" s="382"/>
      <c r="F850" s="382"/>
      <c r="G850" s="382"/>
      <c r="H850" s="382"/>
    </row>
    <row r="851" spans="1:8" ht="30" customHeight="1">
      <c r="A851" s="382">
        <v>2</v>
      </c>
      <c r="B851" s="382" t="s">
        <v>903</v>
      </c>
      <c r="C851" s="382">
        <v>1620</v>
      </c>
      <c r="D851" s="382">
        <v>61699</v>
      </c>
      <c r="E851" s="382"/>
      <c r="F851" s="382">
        <v>3000</v>
      </c>
      <c r="G851" s="382"/>
      <c r="H851" s="382"/>
    </row>
    <row r="852" spans="1:8" ht="30" customHeight="1">
      <c r="A852" s="382"/>
      <c r="B852" s="382"/>
      <c r="C852" s="382"/>
      <c r="D852" s="382"/>
      <c r="E852" s="382"/>
      <c r="F852" s="382"/>
      <c r="G852" s="382"/>
      <c r="H852" s="382"/>
    </row>
    <row r="853" spans="1:8" ht="30" customHeight="1">
      <c r="A853" s="382">
        <v>3</v>
      </c>
      <c r="B853" s="382" t="s">
        <v>904</v>
      </c>
      <c r="C853" s="382">
        <v>1950</v>
      </c>
      <c r="D853" s="382">
        <v>62029</v>
      </c>
      <c r="E853" s="382"/>
      <c r="F853" s="382">
        <v>3000</v>
      </c>
      <c r="G853" s="382"/>
      <c r="H853" s="382"/>
    </row>
    <row r="854" spans="1:8" ht="30" customHeight="1">
      <c r="A854" s="382"/>
      <c r="B854" s="382"/>
      <c r="C854" s="382"/>
      <c r="D854" s="382"/>
      <c r="E854" s="382"/>
      <c r="F854" s="382"/>
      <c r="G854" s="382"/>
      <c r="H854" s="382"/>
    </row>
    <row r="855" spans="1:8" ht="30" customHeight="1">
      <c r="A855" s="382">
        <v>4</v>
      </c>
      <c r="B855" s="382" t="s">
        <v>905</v>
      </c>
      <c r="C855" s="382">
        <v>2310</v>
      </c>
      <c r="D855" s="382">
        <v>64848</v>
      </c>
      <c r="E855" s="382"/>
      <c r="F855" s="382">
        <v>3000</v>
      </c>
      <c r="G855" s="382"/>
      <c r="H855" s="382"/>
    </row>
    <row r="856" spans="1:8" ht="30" customHeight="1">
      <c r="A856" s="382"/>
      <c r="B856" s="382"/>
      <c r="C856" s="382"/>
      <c r="D856" s="382"/>
      <c r="E856" s="382"/>
      <c r="F856" s="382"/>
      <c r="G856" s="382"/>
      <c r="H856" s="382"/>
    </row>
    <row r="857" spans="1:8" ht="30" customHeight="1">
      <c r="A857" s="382">
        <v>5</v>
      </c>
      <c r="B857" s="382" t="s">
        <v>906</v>
      </c>
      <c r="C857" s="382">
        <v>2310</v>
      </c>
      <c r="D857" s="382">
        <v>66728</v>
      </c>
      <c r="E857" s="382"/>
      <c r="F857" s="382">
        <v>3000</v>
      </c>
      <c r="G857" s="382"/>
      <c r="H857" s="382">
        <v>2100</v>
      </c>
    </row>
    <row r="858" spans="1:8" ht="30" customHeight="1">
      <c r="A858" s="382"/>
      <c r="B858" s="382"/>
      <c r="C858" s="382"/>
      <c r="D858" s="382"/>
      <c r="E858" s="382"/>
      <c r="F858" s="382"/>
      <c r="G858" s="382"/>
      <c r="H858" s="382"/>
    </row>
    <row r="859" spans="1:8" ht="30" customHeight="1">
      <c r="A859" s="382">
        <v>6</v>
      </c>
      <c r="B859" s="382" t="s">
        <v>907</v>
      </c>
      <c r="C859" s="382">
        <v>2310</v>
      </c>
      <c r="D859" s="382">
        <v>67835</v>
      </c>
      <c r="E859" s="382"/>
      <c r="F859" s="382">
        <v>3000</v>
      </c>
      <c r="G859" s="382"/>
      <c r="H859" s="382"/>
    </row>
    <row r="860" spans="1:8" ht="30" customHeight="1">
      <c r="A860" s="382"/>
      <c r="B860" s="382"/>
      <c r="C860" s="382"/>
      <c r="D860" s="382"/>
      <c r="E860" s="382"/>
      <c r="F860" s="382"/>
      <c r="G860" s="382"/>
      <c r="H860" s="382"/>
    </row>
    <row r="861" spans="1:8" ht="30" customHeight="1">
      <c r="A861" s="382">
        <v>7</v>
      </c>
      <c r="B861" s="382" t="s">
        <v>908</v>
      </c>
      <c r="C861" s="382">
        <v>2310</v>
      </c>
      <c r="D861" s="382">
        <v>67835</v>
      </c>
      <c r="E861" s="382"/>
      <c r="F861" s="382">
        <v>3000</v>
      </c>
      <c r="G861" s="382"/>
      <c r="H861" s="382"/>
    </row>
    <row r="862" spans="1:8" ht="30" customHeight="1">
      <c r="A862" s="382"/>
      <c r="B862" s="382"/>
      <c r="C862" s="382"/>
      <c r="D862" s="382"/>
      <c r="E862" s="382"/>
      <c r="F862" s="382"/>
      <c r="G862" s="382"/>
      <c r="H862" s="382"/>
    </row>
    <row r="863" spans="1:8" ht="30" customHeight="1">
      <c r="A863" s="382">
        <v>8</v>
      </c>
      <c r="B863" s="382" t="s">
        <v>909</v>
      </c>
      <c r="C863" s="382">
        <v>2310</v>
      </c>
      <c r="D863" s="382">
        <v>67835</v>
      </c>
      <c r="E863" s="382"/>
      <c r="F863" s="382">
        <v>3000</v>
      </c>
      <c r="G863" s="382"/>
      <c r="H863" s="382"/>
    </row>
    <row r="864" spans="1:8" ht="30" customHeight="1">
      <c r="A864" s="382"/>
      <c r="B864" s="382"/>
      <c r="C864" s="382"/>
      <c r="D864" s="382"/>
      <c r="E864" s="382"/>
      <c r="F864" s="382"/>
      <c r="G864" s="382"/>
      <c r="H864" s="382"/>
    </row>
    <row r="865" spans="1:8" ht="30" customHeight="1">
      <c r="A865" s="382">
        <v>9</v>
      </c>
      <c r="B865" s="382" t="s">
        <v>910</v>
      </c>
      <c r="C865" s="382">
        <v>2310</v>
      </c>
      <c r="D865" s="382">
        <v>67835</v>
      </c>
      <c r="E865" s="382"/>
      <c r="F865" s="382">
        <v>3000</v>
      </c>
      <c r="G865" s="382"/>
      <c r="H865" s="382"/>
    </row>
    <row r="866" spans="1:8" ht="30" customHeight="1">
      <c r="A866" s="382"/>
      <c r="B866" s="382"/>
      <c r="C866" s="382"/>
      <c r="D866" s="382"/>
      <c r="E866" s="382"/>
      <c r="F866" s="382"/>
      <c r="G866" s="382"/>
      <c r="H866" s="382"/>
    </row>
    <row r="867" spans="1:8" ht="30" customHeight="1">
      <c r="A867" s="382">
        <v>10</v>
      </c>
      <c r="B867" s="382" t="s">
        <v>911</v>
      </c>
      <c r="C867" s="382">
        <v>2310</v>
      </c>
      <c r="D867" s="382">
        <v>67835</v>
      </c>
      <c r="E867" s="382"/>
      <c r="F867" s="382">
        <v>3000</v>
      </c>
      <c r="G867" s="382"/>
      <c r="H867" s="382"/>
    </row>
    <row r="868" spans="1:8" ht="30" customHeight="1">
      <c r="A868" s="382"/>
      <c r="B868" s="382"/>
      <c r="C868" s="382"/>
      <c r="D868" s="382"/>
      <c r="E868" s="382"/>
      <c r="F868" s="382"/>
      <c r="G868" s="382"/>
      <c r="H868" s="382"/>
    </row>
    <row r="869" spans="1:8" ht="30" customHeight="1">
      <c r="A869" s="382">
        <v>11</v>
      </c>
      <c r="B869" s="382" t="s">
        <v>912</v>
      </c>
      <c r="C869" s="382">
        <v>2310</v>
      </c>
      <c r="D869" s="382">
        <v>68665</v>
      </c>
      <c r="E869" s="382"/>
      <c r="F869" s="382"/>
      <c r="G869" s="382"/>
      <c r="H869" s="382">
        <v>2100</v>
      </c>
    </row>
    <row r="870" spans="1:8" ht="30" customHeight="1">
      <c r="A870" s="382"/>
      <c r="B870" s="382"/>
      <c r="C870" s="382"/>
      <c r="D870" s="382"/>
      <c r="E870" s="382"/>
      <c r="F870" s="382"/>
      <c r="G870" s="382"/>
      <c r="H870" s="382"/>
    </row>
    <row r="871" spans="1:8" ht="30" customHeight="1">
      <c r="A871" s="382">
        <v>12</v>
      </c>
      <c r="B871" s="382" t="s">
        <v>913</v>
      </c>
      <c r="C871" s="382">
        <v>2310</v>
      </c>
      <c r="D871" s="382">
        <v>68665</v>
      </c>
      <c r="E871" s="382"/>
      <c r="F871" s="382"/>
      <c r="G871" s="382"/>
      <c r="H871" s="382"/>
    </row>
    <row r="872" spans="1:8" ht="30" customHeight="1">
      <c r="A872" s="81"/>
      <c r="B872" s="382"/>
      <c r="C872" s="382"/>
      <c r="D872" s="382"/>
      <c r="E872" s="382"/>
      <c r="F872" s="382"/>
      <c r="G872" s="382"/>
      <c r="H872" s="382"/>
    </row>
    <row r="873" spans="1:8" ht="30" customHeight="1">
      <c r="A873" s="81"/>
      <c r="B873" s="390" t="s">
        <v>107</v>
      </c>
      <c r="C873" s="382">
        <f t="shared" ref="C873:H873" si="20">SUM(C849:C872)</f>
        <v>25980</v>
      </c>
      <c r="D873" s="382">
        <f t="shared" si="20"/>
        <v>793508</v>
      </c>
      <c r="E873" s="382">
        <f t="shared" si="20"/>
        <v>0</v>
      </c>
      <c r="F873" s="382">
        <f t="shared" si="20"/>
        <v>30000</v>
      </c>
      <c r="G873" s="382">
        <f t="shared" si="20"/>
        <v>0</v>
      </c>
      <c r="H873" s="382">
        <f t="shared" si="20"/>
        <v>4200</v>
      </c>
    </row>
    <row r="874" spans="1:8" ht="30" customHeight="1">
      <c r="A874" s="81"/>
      <c r="B874" s="390"/>
      <c r="C874" s="382"/>
      <c r="D874" s="382"/>
      <c r="E874" s="382"/>
      <c r="F874" s="382"/>
      <c r="G874" s="382"/>
      <c r="H874" s="382"/>
    </row>
    <row r="875" spans="1:8" ht="30" customHeight="1">
      <c r="A875" s="81"/>
      <c r="B875" s="390" t="s">
        <v>914</v>
      </c>
      <c r="C875" s="382"/>
      <c r="D875" s="382"/>
      <c r="E875" s="382"/>
      <c r="F875" s="382"/>
      <c r="G875" s="382"/>
      <c r="H875" s="382"/>
    </row>
    <row r="876" spans="1:8" ht="30" customHeight="1">
      <c r="A876" s="81"/>
      <c r="B876" s="390"/>
      <c r="C876" s="382"/>
      <c r="D876" s="382"/>
      <c r="E876" s="382"/>
      <c r="F876" s="382"/>
      <c r="G876" s="382"/>
      <c r="H876" s="382"/>
    </row>
    <row r="877" spans="1:8" ht="30" customHeight="1">
      <c r="A877" s="81"/>
      <c r="B877" s="390" t="s">
        <v>107</v>
      </c>
      <c r="C877" s="382"/>
      <c r="D877" s="382"/>
      <c r="E877" s="382"/>
      <c r="F877" s="382"/>
      <c r="G877" s="382"/>
      <c r="H877" s="382"/>
    </row>
    <row r="878" spans="1:8" ht="30" customHeight="1">
      <c r="A878" s="81"/>
      <c r="B878" s="390"/>
      <c r="C878" s="382"/>
      <c r="D878" s="382"/>
      <c r="E878" s="382"/>
      <c r="F878" s="382"/>
      <c r="G878" s="382"/>
      <c r="H878" s="382"/>
    </row>
    <row r="879" spans="1:8" ht="30" customHeight="1">
      <c r="A879" s="81"/>
      <c r="B879" s="390" t="s">
        <v>143</v>
      </c>
      <c r="C879" s="382"/>
      <c r="D879" s="382"/>
      <c r="E879" s="382"/>
      <c r="F879" s="382"/>
      <c r="G879" s="382"/>
      <c r="H879" s="382"/>
    </row>
    <row r="880" spans="1:8" ht="30" customHeight="1">
      <c r="A880" s="384" t="s">
        <v>898</v>
      </c>
      <c r="B880" s="625" t="s">
        <v>918</v>
      </c>
      <c r="C880" s="625"/>
      <c r="D880" s="625"/>
      <c r="E880" s="625"/>
      <c r="F880" s="625"/>
      <c r="G880" s="625"/>
      <c r="H880" s="625"/>
    </row>
    <row r="881" spans="1:8" ht="30" customHeight="1">
      <c r="A881" s="386" t="s">
        <v>899</v>
      </c>
      <c r="B881" s="386" t="s">
        <v>900</v>
      </c>
      <c r="C881" s="386" t="s">
        <v>5</v>
      </c>
      <c r="D881" s="386" t="s">
        <v>395</v>
      </c>
      <c r="E881" s="386" t="s">
        <v>7</v>
      </c>
      <c r="F881" s="386" t="s">
        <v>8</v>
      </c>
      <c r="G881" s="386" t="s">
        <v>10</v>
      </c>
      <c r="H881" s="386" t="s">
        <v>901</v>
      </c>
    </row>
    <row r="882" spans="1:8" ht="30" customHeight="1">
      <c r="A882" s="81"/>
      <c r="B882" s="382"/>
      <c r="C882" s="382"/>
      <c r="D882" s="382"/>
      <c r="E882" s="382"/>
      <c r="F882" s="382"/>
      <c r="G882" s="382"/>
      <c r="H882" s="382"/>
    </row>
    <row r="883" spans="1:8" ht="30" customHeight="1">
      <c r="A883" s="382">
        <v>1</v>
      </c>
      <c r="B883" s="389" t="s">
        <v>902</v>
      </c>
      <c r="C883" s="382">
        <v>3480</v>
      </c>
      <c r="D883" s="382">
        <v>172906</v>
      </c>
      <c r="E883" s="382"/>
      <c r="F883" s="382">
        <v>35000</v>
      </c>
      <c r="G883" s="382">
        <v>15000</v>
      </c>
      <c r="H883" s="382"/>
    </row>
    <row r="884" spans="1:8" ht="30" customHeight="1">
      <c r="A884" s="382"/>
      <c r="B884" s="382"/>
      <c r="C884" s="382"/>
      <c r="D884" s="382"/>
      <c r="E884" s="382"/>
      <c r="F884" s="382"/>
      <c r="G884" s="382"/>
      <c r="H884" s="382"/>
    </row>
    <row r="885" spans="1:8" ht="30" customHeight="1">
      <c r="A885" s="382">
        <v>2</v>
      </c>
      <c r="B885" s="382" t="s">
        <v>903</v>
      </c>
      <c r="C885" s="382">
        <v>3480</v>
      </c>
      <c r="D885" s="382">
        <v>172906</v>
      </c>
      <c r="E885" s="382"/>
      <c r="F885" s="382">
        <v>35000</v>
      </c>
      <c r="G885" s="382">
        <v>15000</v>
      </c>
      <c r="H885" s="382"/>
    </row>
    <row r="886" spans="1:8" ht="30" customHeight="1">
      <c r="A886" s="382"/>
      <c r="B886" s="382"/>
      <c r="C886" s="382"/>
      <c r="D886" s="382"/>
      <c r="E886" s="382"/>
      <c r="F886" s="382"/>
      <c r="G886" s="382"/>
      <c r="H886" s="382"/>
    </row>
    <row r="887" spans="1:8" ht="30" customHeight="1">
      <c r="A887" s="382">
        <v>3</v>
      </c>
      <c r="B887" s="382" t="s">
        <v>904</v>
      </c>
      <c r="C887" s="382">
        <v>4180</v>
      </c>
      <c r="D887" s="382">
        <v>173606</v>
      </c>
      <c r="E887" s="382"/>
      <c r="F887" s="382">
        <v>35000</v>
      </c>
      <c r="G887" s="382">
        <v>15000</v>
      </c>
      <c r="H887" s="382"/>
    </row>
    <row r="888" spans="1:8" ht="30" customHeight="1">
      <c r="A888" s="382"/>
      <c r="B888" s="382"/>
      <c r="C888" s="382"/>
      <c r="D888" s="382"/>
      <c r="E888" s="382"/>
      <c r="F888" s="382"/>
      <c r="G888" s="382"/>
      <c r="H888" s="382"/>
    </row>
    <row r="889" spans="1:8" ht="30" customHeight="1">
      <c r="A889" s="382">
        <v>4</v>
      </c>
      <c r="B889" s="382" t="s">
        <v>905</v>
      </c>
      <c r="C889" s="382">
        <v>4180</v>
      </c>
      <c r="D889" s="382">
        <v>173606</v>
      </c>
      <c r="E889" s="382"/>
      <c r="F889" s="382">
        <v>35000</v>
      </c>
      <c r="G889" s="382">
        <v>15000</v>
      </c>
      <c r="H889" s="382"/>
    </row>
    <row r="890" spans="1:8" ht="30" customHeight="1">
      <c r="A890" s="382"/>
      <c r="B890" s="382"/>
      <c r="C890" s="382"/>
      <c r="D890" s="382"/>
      <c r="E890" s="382"/>
      <c r="F890" s="382"/>
      <c r="G890" s="382"/>
      <c r="H890" s="382"/>
    </row>
    <row r="891" spans="1:8" ht="30" customHeight="1">
      <c r="A891" s="382">
        <v>5</v>
      </c>
      <c r="B891" s="382" t="s">
        <v>906</v>
      </c>
      <c r="C891" s="382">
        <v>4180</v>
      </c>
      <c r="D891" s="382">
        <v>178663</v>
      </c>
      <c r="E891" s="382"/>
      <c r="F891" s="382">
        <v>35000</v>
      </c>
      <c r="G891" s="382">
        <v>15000</v>
      </c>
      <c r="H891" s="382"/>
    </row>
    <row r="892" spans="1:8" ht="30" customHeight="1">
      <c r="A892" s="382"/>
      <c r="B892" s="382"/>
      <c r="C892" s="382"/>
      <c r="D892" s="382"/>
      <c r="E892" s="382"/>
      <c r="F892" s="382"/>
      <c r="G892" s="382"/>
      <c r="H892" s="382"/>
    </row>
    <row r="893" spans="1:8" ht="30" customHeight="1">
      <c r="A893" s="382">
        <v>6</v>
      </c>
      <c r="B893" s="382" t="s">
        <v>907</v>
      </c>
      <c r="C893" s="382">
        <v>4180</v>
      </c>
      <c r="D893" s="382">
        <v>181654</v>
      </c>
      <c r="E893" s="382"/>
      <c r="F893" s="382">
        <v>35000</v>
      </c>
      <c r="G893" s="382">
        <v>15000</v>
      </c>
      <c r="H893" s="382"/>
    </row>
    <row r="894" spans="1:8" ht="30" customHeight="1">
      <c r="A894" s="382"/>
      <c r="B894" s="382"/>
      <c r="C894" s="382"/>
      <c r="D894" s="382"/>
      <c r="E894" s="382"/>
      <c r="F894" s="382"/>
      <c r="G894" s="382"/>
      <c r="H894" s="382"/>
    </row>
    <row r="895" spans="1:8" ht="30" customHeight="1">
      <c r="A895" s="382">
        <v>7</v>
      </c>
      <c r="B895" s="382" t="s">
        <v>908</v>
      </c>
      <c r="C895" s="382">
        <v>4180</v>
      </c>
      <c r="D895" s="382">
        <v>181654</v>
      </c>
      <c r="E895" s="382"/>
      <c r="F895" s="382">
        <v>35000</v>
      </c>
      <c r="G895" s="382">
        <v>15000</v>
      </c>
      <c r="H895" s="382"/>
    </row>
    <row r="896" spans="1:8" ht="30" customHeight="1">
      <c r="A896" s="382"/>
      <c r="B896" s="382"/>
      <c r="C896" s="382"/>
      <c r="D896" s="382"/>
      <c r="E896" s="382"/>
      <c r="F896" s="382"/>
      <c r="G896" s="382"/>
      <c r="H896" s="382"/>
    </row>
    <row r="897" spans="1:8" ht="30" customHeight="1">
      <c r="A897" s="382">
        <v>8</v>
      </c>
      <c r="B897" s="382" t="s">
        <v>909</v>
      </c>
      <c r="C897" s="382">
        <v>4180</v>
      </c>
      <c r="D897" s="382">
        <v>181654</v>
      </c>
      <c r="E897" s="382"/>
      <c r="F897" s="382">
        <v>35000</v>
      </c>
      <c r="G897" s="382">
        <v>15000</v>
      </c>
      <c r="H897" s="382"/>
    </row>
    <row r="898" spans="1:8" ht="30" customHeight="1">
      <c r="A898" s="382"/>
      <c r="B898" s="382"/>
      <c r="C898" s="382"/>
      <c r="D898" s="382"/>
      <c r="E898" s="382"/>
      <c r="F898" s="382"/>
      <c r="G898" s="382"/>
      <c r="H898" s="382"/>
    </row>
    <row r="899" spans="1:8" ht="30" customHeight="1">
      <c r="A899" s="382">
        <v>9</v>
      </c>
      <c r="B899" s="382" t="s">
        <v>910</v>
      </c>
      <c r="C899" s="382">
        <v>4180</v>
      </c>
      <c r="D899" s="382">
        <v>181654</v>
      </c>
      <c r="E899" s="382"/>
      <c r="F899" s="382">
        <v>35000</v>
      </c>
      <c r="G899" s="382">
        <v>15000</v>
      </c>
      <c r="H899" s="382"/>
    </row>
    <row r="900" spans="1:8" ht="30" customHeight="1">
      <c r="A900" s="382"/>
      <c r="B900" s="382"/>
      <c r="C900" s="382"/>
      <c r="D900" s="382"/>
      <c r="E900" s="382"/>
      <c r="F900" s="382"/>
      <c r="G900" s="382"/>
      <c r="H900" s="382"/>
    </row>
    <row r="901" spans="1:8" ht="30" customHeight="1">
      <c r="A901" s="382">
        <v>10</v>
      </c>
      <c r="B901" s="382" t="s">
        <v>911</v>
      </c>
      <c r="C901" s="382">
        <v>4180</v>
      </c>
      <c r="D901" s="382">
        <v>181654</v>
      </c>
      <c r="E901" s="382"/>
      <c r="F901" s="382">
        <v>35000</v>
      </c>
      <c r="G901" s="382">
        <v>15000</v>
      </c>
      <c r="H901" s="382"/>
    </row>
    <row r="902" spans="1:8" ht="30" customHeight="1">
      <c r="A902" s="382"/>
      <c r="B902" s="382"/>
      <c r="C902" s="382"/>
      <c r="D902" s="382"/>
      <c r="E902" s="382"/>
      <c r="F902" s="382"/>
      <c r="G902" s="382"/>
      <c r="H902" s="382"/>
    </row>
    <row r="903" spans="1:8" ht="30" customHeight="1">
      <c r="A903" s="382">
        <v>11</v>
      </c>
      <c r="B903" s="382" t="s">
        <v>912</v>
      </c>
      <c r="C903" s="382">
        <v>4180</v>
      </c>
      <c r="D903" s="382">
        <v>183896</v>
      </c>
      <c r="E903" s="382"/>
      <c r="F903" s="382"/>
      <c r="G903" s="382"/>
      <c r="H903" s="382"/>
    </row>
    <row r="904" spans="1:8" ht="30" customHeight="1">
      <c r="A904" s="382"/>
      <c r="B904" s="382"/>
      <c r="C904" s="382"/>
      <c r="D904" s="382"/>
      <c r="E904" s="382"/>
      <c r="F904" s="382"/>
      <c r="G904" s="382"/>
      <c r="H904" s="382"/>
    </row>
    <row r="905" spans="1:8" ht="30" customHeight="1">
      <c r="A905" s="382">
        <v>12</v>
      </c>
      <c r="B905" s="382" t="s">
        <v>913</v>
      </c>
      <c r="C905" s="382">
        <v>4180</v>
      </c>
      <c r="D905" s="382">
        <v>183896</v>
      </c>
      <c r="E905" s="382"/>
      <c r="F905" s="382"/>
      <c r="G905" s="382"/>
      <c r="H905" s="382"/>
    </row>
    <row r="906" spans="1:8" ht="30" customHeight="1">
      <c r="A906" s="81"/>
      <c r="B906" s="382"/>
      <c r="C906" s="382"/>
      <c r="D906" s="382"/>
      <c r="E906" s="382"/>
      <c r="F906" s="382"/>
      <c r="G906" s="382"/>
      <c r="H906" s="382"/>
    </row>
    <row r="907" spans="1:8" ht="30" customHeight="1">
      <c r="A907" s="81"/>
      <c r="B907" s="390" t="s">
        <v>107</v>
      </c>
      <c r="C907" s="382">
        <f t="shared" ref="C907:H907" si="21">SUM(C883:C906)</f>
        <v>48760</v>
      </c>
      <c r="D907" s="382">
        <f t="shared" si="21"/>
        <v>2147749</v>
      </c>
      <c r="E907" s="382">
        <f t="shared" si="21"/>
        <v>0</v>
      </c>
      <c r="F907" s="382">
        <f t="shared" si="21"/>
        <v>350000</v>
      </c>
      <c r="G907" s="382">
        <f t="shared" si="21"/>
        <v>150000</v>
      </c>
      <c r="H907" s="382">
        <f t="shared" si="21"/>
        <v>0</v>
      </c>
    </row>
    <row r="908" spans="1:8" ht="30" customHeight="1">
      <c r="A908" s="81"/>
      <c r="B908" s="390"/>
      <c r="C908" s="382"/>
      <c r="D908" s="382"/>
      <c r="E908" s="382"/>
      <c r="F908" s="382"/>
      <c r="G908" s="382"/>
      <c r="H908" s="382"/>
    </row>
    <row r="909" spans="1:8" ht="30" customHeight="1">
      <c r="A909" s="81"/>
      <c r="B909" s="390" t="s">
        <v>914</v>
      </c>
      <c r="C909" s="382"/>
      <c r="D909" s="382"/>
      <c r="E909" s="382"/>
      <c r="F909" s="382"/>
      <c r="G909" s="382"/>
      <c r="H909" s="382"/>
    </row>
    <row r="910" spans="1:8" ht="30" customHeight="1">
      <c r="A910" s="81"/>
      <c r="B910" s="390"/>
      <c r="C910" s="382"/>
      <c r="D910" s="382"/>
      <c r="E910" s="382"/>
      <c r="F910" s="382"/>
      <c r="G910" s="382"/>
      <c r="H910" s="382"/>
    </row>
    <row r="911" spans="1:8" ht="30" customHeight="1">
      <c r="A911" s="81"/>
      <c r="B911" s="390" t="s">
        <v>107</v>
      </c>
      <c r="C911" s="382"/>
      <c r="D911" s="382"/>
      <c r="E911" s="382"/>
      <c r="F911" s="382"/>
      <c r="G911" s="382"/>
      <c r="H911" s="382"/>
    </row>
    <row r="912" spans="1:8" ht="30" customHeight="1">
      <c r="A912" s="81"/>
      <c r="B912" s="390"/>
      <c r="C912" s="382"/>
      <c r="D912" s="382"/>
      <c r="E912" s="382"/>
      <c r="F912" s="382"/>
      <c r="G912" s="382"/>
      <c r="H912" s="382"/>
    </row>
    <row r="913" spans="1:8" ht="30" customHeight="1">
      <c r="A913" s="81"/>
      <c r="B913" s="390" t="s">
        <v>143</v>
      </c>
      <c r="C913" s="382"/>
      <c r="D913" s="382"/>
      <c r="E913" s="382"/>
      <c r="F913" s="382"/>
      <c r="G913" s="382"/>
      <c r="H913" s="382"/>
    </row>
    <row r="914" spans="1:8" ht="30" customHeight="1">
      <c r="A914" s="384" t="s">
        <v>898</v>
      </c>
      <c r="B914" s="625" t="s">
        <v>37</v>
      </c>
      <c r="C914" s="625"/>
      <c r="D914" s="625"/>
      <c r="E914" s="625"/>
      <c r="F914" s="625"/>
      <c r="G914" s="625"/>
      <c r="H914" s="625"/>
    </row>
    <row r="915" spans="1:8" ht="30" customHeight="1">
      <c r="A915" s="386" t="s">
        <v>899</v>
      </c>
      <c r="B915" s="386" t="s">
        <v>900</v>
      </c>
      <c r="C915" s="386" t="s">
        <v>5</v>
      </c>
      <c r="D915" s="386" t="s">
        <v>395</v>
      </c>
      <c r="E915" s="386" t="s">
        <v>7</v>
      </c>
      <c r="F915" s="386" t="s">
        <v>8</v>
      </c>
      <c r="G915" s="386" t="s">
        <v>10</v>
      </c>
      <c r="H915" s="386" t="s">
        <v>901</v>
      </c>
    </row>
    <row r="916" spans="1:8" ht="30" customHeight="1">
      <c r="A916" s="81"/>
      <c r="B916" s="382"/>
      <c r="C916" s="382"/>
      <c r="D916" s="382"/>
      <c r="E916" s="382"/>
      <c r="F916" s="382"/>
      <c r="G916" s="382"/>
      <c r="H916" s="382"/>
    </row>
    <row r="917" spans="1:8" ht="30" customHeight="1">
      <c r="A917" s="382">
        <v>1</v>
      </c>
      <c r="B917" s="389" t="s">
        <v>902</v>
      </c>
      <c r="C917" s="382">
        <v>3480</v>
      </c>
      <c r="D917" s="382">
        <v>164878</v>
      </c>
      <c r="E917" s="382"/>
      <c r="F917" s="382">
        <v>34000</v>
      </c>
      <c r="G917" s="382">
        <v>14000</v>
      </c>
      <c r="H917" s="382"/>
    </row>
    <row r="918" spans="1:8" ht="30" customHeight="1">
      <c r="A918" s="382"/>
      <c r="B918" s="382"/>
      <c r="C918" s="382"/>
      <c r="D918" s="382"/>
      <c r="E918" s="382"/>
      <c r="F918" s="382"/>
      <c r="G918" s="382"/>
      <c r="H918" s="382"/>
    </row>
    <row r="919" spans="1:8" ht="30" customHeight="1">
      <c r="A919" s="382">
        <v>2</v>
      </c>
      <c r="B919" s="382" t="s">
        <v>903</v>
      </c>
      <c r="C919" s="382">
        <v>3480</v>
      </c>
      <c r="D919" s="382">
        <v>164878</v>
      </c>
      <c r="E919" s="382"/>
      <c r="F919" s="382">
        <v>34000</v>
      </c>
      <c r="G919" s="382">
        <v>14000</v>
      </c>
      <c r="H919" s="382"/>
    </row>
    <row r="920" spans="1:8" ht="30" customHeight="1">
      <c r="A920" s="382"/>
      <c r="B920" s="382"/>
      <c r="C920" s="382"/>
      <c r="D920" s="382"/>
      <c r="E920" s="382"/>
      <c r="F920" s="382"/>
      <c r="G920" s="382"/>
      <c r="H920" s="382"/>
    </row>
    <row r="921" spans="1:8" ht="30" customHeight="1">
      <c r="A921" s="382">
        <v>3</v>
      </c>
      <c r="B921" s="382" t="s">
        <v>904</v>
      </c>
      <c r="C921" s="382">
        <v>4180</v>
      </c>
      <c r="D921" s="382">
        <v>165578</v>
      </c>
      <c r="E921" s="382"/>
      <c r="F921" s="382">
        <v>34000</v>
      </c>
      <c r="G921" s="382">
        <v>14000</v>
      </c>
      <c r="H921" s="382"/>
    </row>
    <row r="922" spans="1:8" ht="30" customHeight="1">
      <c r="A922" s="382"/>
      <c r="B922" s="382"/>
      <c r="C922" s="382"/>
      <c r="D922" s="382"/>
      <c r="E922" s="382"/>
      <c r="F922" s="382"/>
      <c r="G922" s="382"/>
      <c r="H922" s="382"/>
    </row>
    <row r="923" spans="1:8" ht="30" customHeight="1">
      <c r="A923" s="382">
        <v>4</v>
      </c>
      <c r="B923" s="382" t="s">
        <v>905</v>
      </c>
      <c r="C923" s="382">
        <v>4180</v>
      </c>
      <c r="D923" s="382">
        <v>165578</v>
      </c>
      <c r="E923" s="382"/>
      <c r="F923" s="382">
        <v>34000</v>
      </c>
      <c r="G923" s="382">
        <v>35000</v>
      </c>
      <c r="H923" s="382"/>
    </row>
    <row r="924" spans="1:8" ht="30" customHeight="1">
      <c r="A924" s="382"/>
      <c r="B924" s="382"/>
      <c r="C924" s="382"/>
      <c r="D924" s="382"/>
      <c r="E924" s="382"/>
      <c r="F924" s="382"/>
      <c r="G924" s="382"/>
      <c r="H924" s="382"/>
    </row>
    <row r="925" spans="1:8" ht="30" customHeight="1">
      <c r="A925" s="382">
        <v>5</v>
      </c>
      <c r="B925" s="382" t="s">
        <v>906</v>
      </c>
      <c r="C925" s="382">
        <v>4180</v>
      </c>
      <c r="D925" s="382">
        <v>170404</v>
      </c>
      <c r="E925" s="382"/>
      <c r="F925" s="382">
        <v>34000</v>
      </c>
      <c r="G925" s="382">
        <v>35000</v>
      </c>
      <c r="H925" s="382"/>
    </row>
    <row r="926" spans="1:8" ht="30" customHeight="1">
      <c r="A926" s="382"/>
      <c r="B926" s="382"/>
      <c r="C926" s="382"/>
      <c r="D926" s="382"/>
      <c r="E926" s="382"/>
      <c r="F926" s="382"/>
      <c r="G926" s="382"/>
      <c r="H926" s="382"/>
    </row>
    <row r="927" spans="1:8" ht="30" customHeight="1">
      <c r="A927" s="382">
        <v>6</v>
      </c>
      <c r="B927" s="382" t="s">
        <v>907</v>
      </c>
      <c r="C927" s="382">
        <v>4180</v>
      </c>
      <c r="D927" s="382">
        <v>173252</v>
      </c>
      <c r="E927" s="382"/>
      <c r="F927" s="382">
        <v>34000</v>
      </c>
      <c r="G927" s="382">
        <v>35000</v>
      </c>
      <c r="H927" s="382"/>
    </row>
    <row r="928" spans="1:8" ht="30" customHeight="1">
      <c r="A928" s="382"/>
      <c r="B928" s="382"/>
      <c r="C928" s="382"/>
      <c r="D928" s="382"/>
      <c r="E928" s="382"/>
      <c r="F928" s="382"/>
      <c r="G928" s="382"/>
      <c r="H928" s="382"/>
    </row>
    <row r="929" spans="1:8" ht="30" customHeight="1">
      <c r="A929" s="382">
        <v>7</v>
      </c>
      <c r="B929" s="382" t="s">
        <v>908</v>
      </c>
      <c r="C929" s="382">
        <v>4180</v>
      </c>
      <c r="D929" s="382">
        <v>173252</v>
      </c>
      <c r="E929" s="382"/>
      <c r="F929" s="382">
        <v>34000</v>
      </c>
      <c r="G929" s="382">
        <v>35000</v>
      </c>
      <c r="H929" s="382"/>
    </row>
    <row r="930" spans="1:8" ht="30" customHeight="1">
      <c r="A930" s="382"/>
      <c r="B930" s="382"/>
      <c r="C930" s="382"/>
      <c r="D930" s="382"/>
      <c r="E930" s="382"/>
      <c r="F930" s="382"/>
      <c r="G930" s="382"/>
      <c r="H930" s="382"/>
    </row>
    <row r="931" spans="1:8" ht="30" customHeight="1">
      <c r="A931" s="382">
        <v>8</v>
      </c>
      <c r="B931" s="382" t="s">
        <v>909</v>
      </c>
      <c r="C931" s="382">
        <v>4180</v>
      </c>
      <c r="D931" s="382">
        <v>173252</v>
      </c>
      <c r="E931" s="382"/>
      <c r="F931" s="382">
        <v>34000</v>
      </c>
      <c r="G931" s="382">
        <v>35000</v>
      </c>
      <c r="H931" s="382"/>
    </row>
    <row r="932" spans="1:8" ht="30" customHeight="1">
      <c r="A932" s="382"/>
      <c r="B932" s="382"/>
      <c r="C932" s="382"/>
      <c r="D932" s="382"/>
      <c r="E932" s="382"/>
      <c r="F932" s="382"/>
      <c r="G932" s="382"/>
      <c r="H932" s="382"/>
    </row>
    <row r="933" spans="1:8" ht="30" customHeight="1">
      <c r="A933" s="382">
        <v>9</v>
      </c>
      <c r="B933" s="382" t="s">
        <v>910</v>
      </c>
      <c r="C933" s="382">
        <v>4180</v>
      </c>
      <c r="D933" s="382">
        <v>173252</v>
      </c>
      <c r="E933" s="382"/>
      <c r="F933" s="382">
        <v>34000</v>
      </c>
      <c r="G933" s="382">
        <v>35000</v>
      </c>
      <c r="H933" s="382"/>
    </row>
    <row r="934" spans="1:8" ht="30" customHeight="1">
      <c r="A934" s="382"/>
      <c r="B934" s="382"/>
      <c r="C934" s="382"/>
      <c r="D934" s="382"/>
      <c r="E934" s="382"/>
      <c r="F934" s="382"/>
      <c r="G934" s="382"/>
      <c r="H934" s="382"/>
    </row>
    <row r="935" spans="1:8" ht="30" customHeight="1">
      <c r="A935" s="382">
        <v>10</v>
      </c>
      <c r="B935" s="382" t="s">
        <v>911</v>
      </c>
      <c r="C935" s="382">
        <v>4180</v>
      </c>
      <c r="D935" s="382">
        <v>173252</v>
      </c>
      <c r="E935" s="382"/>
      <c r="F935" s="382">
        <v>34000</v>
      </c>
      <c r="G935" s="382">
        <v>35000</v>
      </c>
      <c r="H935" s="382"/>
    </row>
    <row r="936" spans="1:8" ht="30" customHeight="1">
      <c r="A936" s="382"/>
      <c r="B936" s="382"/>
      <c r="C936" s="382"/>
      <c r="D936" s="382"/>
      <c r="E936" s="382"/>
      <c r="F936" s="382"/>
      <c r="G936" s="382"/>
      <c r="H936" s="382"/>
    </row>
    <row r="937" spans="1:8" ht="30" customHeight="1">
      <c r="A937" s="382">
        <v>11</v>
      </c>
      <c r="B937" s="382" t="s">
        <v>912</v>
      </c>
      <c r="C937" s="382">
        <v>4180</v>
      </c>
      <c r="D937" s="382">
        <v>175388</v>
      </c>
      <c r="E937" s="382"/>
      <c r="F937" s="382"/>
      <c r="G937" s="382">
        <v>35000</v>
      </c>
      <c r="H937" s="382"/>
    </row>
    <row r="938" spans="1:8" ht="30" customHeight="1">
      <c r="A938" s="382"/>
      <c r="B938" s="382"/>
      <c r="C938" s="382"/>
      <c r="D938" s="382"/>
      <c r="E938" s="382"/>
      <c r="F938" s="382"/>
      <c r="G938" s="382"/>
      <c r="H938" s="382"/>
    </row>
    <row r="939" spans="1:8" ht="30" customHeight="1">
      <c r="A939" s="382">
        <v>12</v>
      </c>
      <c r="B939" s="382" t="s">
        <v>913</v>
      </c>
      <c r="C939" s="382">
        <v>4180</v>
      </c>
      <c r="D939" s="382">
        <v>175388</v>
      </c>
      <c r="E939" s="382"/>
      <c r="F939" s="382"/>
      <c r="G939" s="382">
        <v>35000</v>
      </c>
      <c r="H939" s="382"/>
    </row>
    <row r="940" spans="1:8" ht="30" customHeight="1">
      <c r="A940" s="81"/>
      <c r="B940" s="382"/>
      <c r="C940" s="382"/>
      <c r="D940" s="382"/>
      <c r="E940" s="382"/>
      <c r="F940" s="382"/>
      <c r="G940" s="382"/>
      <c r="H940" s="382"/>
    </row>
    <row r="941" spans="1:8" ht="30" customHeight="1">
      <c r="A941" s="81"/>
      <c r="B941" s="390" t="s">
        <v>107</v>
      </c>
      <c r="C941" s="382">
        <f t="shared" ref="C941:H941" si="22">SUM(C917:C940)</f>
        <v>48760</v>
      </c>
      <c r="D941" s="382">
        <f t="shared" si="22"/>
        <v>2048352</v>
      </c>
      <c r="E941" s="382">
        <f t="shared" si="22"/>
        <v>0</v>
      </c>
      <c r="F941" s="382">
        <f t="shared" si="22"/>
        <v>340000</v>
      </c>
      <c r="G941" s="382">
        <f t="shared" si="22"/>
        <v>357000</v>
      </c>
      <c r="H941" s="382">
        <f t="shared" si="22"/>
        <v>0</v>
      </c>
    </row>
    <row r="942" spans="1:8" ht="30" customHeight="1">
      <c r="A942" s="81"/>
      <c r="B942" s="390"/>
      <c r="C942" s="382"/>
      <c r="D942" s="382"/>
      <c r="E942" s="382"/>
      <c r="F942" s="382"/>
      <c r="G942" s="382"/>
      <c r="H942" s="382"/>
    </row>
    <row r="943" spans="1:8" ht="30" customHeight="1">
      <c r="A943" s="81"/>
      <c r="B943" s="390" t="s">
        <v>914</v>
      </c>
      <c r="C943" s="382"/>
      <c r="D943" s="382"/>
      <c r="E943" s="382"/>
      <c r="F943" s="382"/>
      <c r="G943" s="382"/>
      <c r="H943" s="382"/>
    </row>
    <row r="944" spans="1:8" ht="30" customHeight="1">
      <c r="A944" s="81"/>
      <c r="B944" s="390"/>
      <c r="C944" s="382"/>
      <c r="D944" s="382"/>
      <c r="E944" s="382"/>
      <c r="F944" s="382"/>
      <c r="G944" s="382"/>
      <c r="H944" s="382"/>
    </row>
    <row r="945" spans="1:8" ht="30" customHeight="1">
      <c r="A945" s="81"/>
      <c r="B945" s="390" t="s">
        <v>107</v>
      </c>
      <c r="C945" s="382"/>
      <c r="D945" s="382"/>
      <c r="E945" s="382"/>
      <c r="F945" s="382"/>
      <c r="G945" s="382"/>
      <c r="H945" s="382"/>
    </row>
    <row r="946" spans="1:8" ht="30" customHeight="1">
      <c r="A946" s="81"/>
      <c r="B946" s="390"/>
      <c r="C946" s="382"/>
      <c r="D946" s="382"/>
      <c r="E946" s="382"/>
      <c r="F946" s="382"/>
      <c r="G946" s="382"/>
      <c r="H946" s="382"/>
    </row>
    <row r="947" spans="1:8" ht="30" customHeight="1">
      <c r="A947" s="81"/>
      <c r="B947" s="390" t="s">
        <v>143</v>
      </c>
      <c r="C947" s="382"/>
      <c r="D947" s="382"/>
      <c r="E947" s="382"/>
      <c r="F947" s="382"/>
      <c r="G947" s="382"/>
      <c r="H947" s="382"/>
    </row>
    <row r="948" spans="1:8" ht="30" customHeight="1">
      <c r="A948" s="384" t="s">
        <v>898</v>
      </c>
      <c r="B948" s="625" t="s">
        <v>38</v>
      </c>
      <c r="C948" s="625"/>
      <c r="D948" s="625"/>
      <c r="E948" s="625"/>
      <c r="F948" s="625"/>
      <c r="G948" s="625"/>
      <c r="H948" s="625"/>
    </row>
    <row r="949" spans="1:8" ht="30" customHeight="1">
      <c r="A949" s="386" t="s">
        <v>899</v>
      </c>
      <c r="B949" s="386" t="s">
        <v>900</v>
      </c>
      <c r="C949" s="386" t="s">
        <v>5</v>
      </c>
      <c r="D949" s="386" t="s">
        <v>395</v>
      </c>
      <c r="E949" s="386" t="s">
        <v>7</v>
      </c>
      <c r="F949" s="386" t="s">
        <v>8</v>
      </c>
      <c r="G949" s="386" t="s">
        <v>10</v>
      </c>
      <c r="H949" s="386" t="s">
        <v>901</v>
      </c>
    </row>
    <row r="950" spans="1:8" ht="30" customHeight="1">
      <c r="A950" s="81"/>
      <c r="B950" s="382"/>
      <c r="C950" s="382"/>
      <c r="D950" s="382"/>
      <c r="E950" s="382"/>
      <c r="F950" s="382"/>
      <c r="G950" s="382"/>
      <c r="H950" s="382"/>
    </row>
    <row r="951" spans="1:8" ht="30" customHeight="1">
      <c r="A951" s="382">
        <v>1</v>
      </c>
      <c r="B951" s="389" t="s">
        <v>902</v>
      </c>
      <c r="C951" s="382">
        <v>3480</v>
      </c>
      <c r="D951" s="382">
        <v>164878</v>
      </c>
      <c r="E951" s="382"/>
      <c r="F951" s="382">
        <v>32000</v>
      </c>
      <c r="G951" s="382">
        <v>7000</v>
      </c>
      <c r="H951" s="382"/>
    </row>
    <row r="952" spans="1:8" ht="30" customHeight="1">
      <c r="A952" s="382"/>
      <c r="B952" s="382"/>
      <c r="C952" s="382"/>
      <c r="D952" s="382"/>
      <c r="E952" s="382"/>
      <c r="F952" s="382"/>
      <c r="G952" s="382"/>
      <c r="H952" s="382"/>
    </row>
    <row r="953" spans="1:8" ht="30" customHeight="1">
      <c r="A953" s="382">
        <v>2</v>
      </c>
      <c r="B953" s="382" t="s">
        <v>903</v>
      </c>
      <c r="C953" s="382">
        <v>3480</v>
      </c>
      <c r="D953" s="382">
        <v>164878</v>
      </c>
      <c r="E953" s="382"/>
      <c r="F953" s="382">
        <v>30000</v>
      </c>
      <c r="G953" s="382">
        <v>7000</v>
      </c>
      <c r="H953" s="382"/>
    </row>
    <row r="954" spans="1:8" ht="30" customHeight="1">
      <c r="A954" s="382"/>
      <c r="B954" s="382"/>
      <c r="C954" s="382"/>
      <c r="D954" s="382"/>
      <c r="E954" s="382"/>
      <c r="F954" s="382"/>
      <c r="G954" s="382"/>
      <c r="H954" s="382"/>
    </row>
    <row r="955" spans="1:8" ht="30" customHeight="1">
      <c r="A955" s="382">
        <v>3</v>
      </c>
      <c r="B955" s="382" t="s">
        <v>904</v>
      </c>
      <c r="C955" s="382">
        <v>4180</v>
      </c>
      <c r="D955" s="382">
        <v>165578</v>
      </c>
      <c r="E955" s="382"/>
      <c r="F955" s="382">
        <v>30000</v>
      </c>
      <c r="G955" s="382">
        <v>7000</v>
      </c>
      <c r="H955" s="382"/>
    </row>
    <row r="956" spans="1:8" ht="30" customHeight="1">
      <c r="A956" s="382"/>
      <c r="B956" s="382"/>
      <c r="C956" s="382"/>
      <c r="D956" s="382"/>
      <c r="E956" s="382"/>
      <c r="F956" s="382"/>
      <c r="G956" s="382"/>
      <c r="H956" s="382"/>
    </row>
    <row r="957" spans="1:8" ht="30" customHeight="1">
      <c r="A957" s="382">
        <v>4</v>
      </c>
      <c r="B957" s="382" t="s">
        <v>905</v>
      </c>
      <c r="C957" s="382">
        <v>4180</v>
      </c>
      <c r="D957" s="382">
        <v>165578</v>
      </c>
      <c r="E957" s="382"/>
      <c r="F957" s="382">
        <v>30000</v>
      </c>
      <c r="G957" s="382">
        <v>7000</v>
      </c>
      <c r="H957" s="382"/>
    </row>
    <row r="958" spans="1:8" ht="30" customHeight="1">
      <c r="A958" s="382"/>
      <c r="B958" s="382"/>
      <c r="C958" s="382"/>
      <c r="D958" s="382"/>
      <c r="E958" s="382"/>
      <c r="F958" s="382"/>
      <c r="G958" s="382"/>
      <c r="H958" s="382"/>
    </row>
    <row r="959" spans="1:8" ht="30" customHeight="1">
      <c r="A959" s="382">
        <v>5</v>
      </c>
      <c r="B959" s="382" t="s">
        <v>906</v>
      </c>
      <c r="C959" s="382">
        <v>4180</v>
      </c>
      <c r="D959" s="382">
        <v>170404</v>
      </c>
      <c r="E959" s="382"/>
      <c r="F959" s="382">
        <v>30000</v>
      </c>
      <c r="G959" s="382">
        <v>7000</v>
      </c>
      <c r="H959" s="382"/>
    </row>
    <row r="960" spans="1:8" ht="30" customHeight="1">
      <c r="A960" s="382"/>
      <c r="B960" s="382"/>
      <c r="C960" s="382"/>
      <c r="D960" s="382"/>
      <c r="E960" s="382"/>
      <c r="F960" s="382"/>
      <c r="G960" s="382"/>
      <c r="H960" s="382"/>
    </row>
    <row r="961" spans="1:8" ht="30" customHeight="1">
      <c r="A961" s="382">
        <v>6</v>
      </c>
      <c r="B961" s="382" t="s">
        <v>907</v>
      </c>
      <c r="C961" s="382">
        <v>4180</v>
      </c>
      <c r="D961" s="382">
        <v>173252</v>
      </c>
      <c r="E961" s="382"/>
      <c r="F961" s="382">
        <v>30000</v>
      </c>
      <c r="G961" s="382">
        <v>7000</v>
      </c>
      <c r="H961" s="382"/>
    </row>
    <row r="962" spans="1:8" ht="30" customHeight="1">
      <c r="A962" s="382"/>
      <c r="B962" s="382"/>
      <c r="C962" s="382"/>
      <c r="D962" s="382"/>
      <c r="E962" s="382"/>
      <c r="F962" s="382"/>
      <c r="G962" s="382"/>
      <c r="H962" s="382"/>
    </row>
    <row r="963" spans="1:8" ht="30" customHeight="1">
      <c r="A963" s="382">
        <v>7</v>
      </c>
      <c r="B963" s="382" t="s">
        <v>908</v>
      </c>
      <c r="C963" s="382">
        <v>4180</v>
      </c>
      <c r="D963" s="382">
        <v>173252</v>
      </c>
      <c r="E963" s="382"/>
      <c r="F963" s="382">
        <v>30000</v>
      </c>
      <c r="G963" s="382">
        <v>7000</v>
      </c>
      <c r="H963" s="382"/>
    </row>
    <row r="964" spans="1:8" ht="30" customHeight="1">
      <c r="A964" s="382"/>
      <c r="B964" s="382"/>
      <c r="C964" s="382"/>
      <c r="D964" s="382"/>
      <c r="E964" s="382"/>
      <c r="F964" s="382"/>
      <c r="G964" s="382"/>
      <c r="H964" s="382"/>
    </row>
    <row r="965" spans="1:8" ht="30" customHeight="1">
      <c r="A965" s="382">
        <v>8</v>
      </c>
      <c r="B965" s="382" t="s">
        <v>909</v>
      </c>
      <c r="C965" s="382">
        <v>4180</v>
      </c>
      <c r="D965" s="382">
        <v>173252</v>
      </c>
      <c r="E965" s="382"/>
      <c r="F965" s="382">
        <v>30000</v>
      </c>
      <c r="G965" s="382">
        <v>7000</v>
      </c>
      <c r="H965" s="382"/>
    </row>
    <row r="966" spans="1:8" ht="30" customHeight="1">
      <c r="A966" s="382"/>
      <c r="B966" s="382"/>
      <c r="C966" s="382"/>
      <c r="D966" s="382"/>
      <c r="E966" s="382"/>
      <c r="F966" s="382"/>
      <c r="G966" s="382"/>
      <c r="H966" s="382"/>
    </row>
    <row r="967" spans="1:8" ht="30" customHeight="1">
      <c r="A967" s="382">
        <v>9</v>
      </c>
      <c r="B967" s="382" t="s">
        <v>910</v>
      </c>
      <c r="C967" s="382">
        <v>4180</v>
      </c>
      <c r="D967" s="382">
        <v>173252</v>
      </c>
      <c r="E967" s="382"/>
      <c r="F967" s="382">
        <v>30000</v>
      </c>
      <c r="G967" s="382">
        <v>7000</v>
      </c>
      <c r="H967" s="382"/>
    </row>
    <row r="968" spans="1:8" ht="30" customHeight="1">
      <c r="A968" s="382"/>
      <c r="B968" s="382"/>
      <c r="C968" s="382"/>
      <c r="D968" s="382"/>
      <c r="E968" s="382"/>
      <c r="F968" s="382"/>
      <c r="G968" s="382"/>
      <c r="H968" s="382"/>
    </row>
    <row r="969" spans="1:8" ht="30" customHeight="1">
      <c r="A969" s="382">
        <v>10</v>
      </c>
      <c r="B969" s="382" t="s">
        <v>911</v>
      </c>
      <c r="C969" s="382">
        <v>4180</v>
      </c>
      <c r="D969" s="382">
        <v>173252</v>
      </c>
      <c r="E969" s="382"/>
      <c r="F969" s="382">
        <v>30000</v>
      </c>
      <c r="G969" s="382">
        <v>7000</v>
      </c>
      <c r="H969" s="382"/>
    </row>
    <row r="970" spans="1:8" ht="30" customHeight="1">
      <c r="A970" s="382"/>
      <c r="B970" s="382"/>
      <c r="C970" s="382"/>
      <c r="D970" s="382"/>
      <c r="E970" s="382"/>
      <c r="F970" s="382"/>
      <c r="G970" s="382"/>
      <c r="H970" s="382"/>
    </row>
    <row r="971" spans="1:8" ht="30" customHeight="1">
      <c r="A971" s="382">
        <v>11</v>
      </c>
      <c r="B971" s="382" t="s">
        <v>912</v>
      </c>
      <c r="C971" s="382">
        <v>4180</v>
      </c>
      <c r="D971" s="382">
        <v>175388</v>
      </c>
      <c r="E971" s="382"/>
      <c r="F971" s="382"/>
      <c r="G971" s="382"/>
      <c r="H971" s="382"/>
    </row>
    <row r="972" spans="1:8" ht="30" customHeight="1">
      <c r="A972" s="382"/>
      <c r="B972" s="382"/>
      <c r="C972" s="382"/>
      <c r="D972" s="382"/>
      <c r="E972" s="382"/>
      <c r="F972" s="382"/>
      <c r="G972" s="382"/>
      <c r="H972" s="382"/>
    </row>
    <row r="973" spans="1:8" ht="30" customHeight="1">
      <c r="A973" s="382">
        <v>12</v>
      </c>
      <c r="B973" s="382" t="s">
        <v>913</v>
      </c>
      <c r="C973" s="382">
        <v>4180</v>
      </c>
      <c r="D973" s="382">
        <v>175388</v>
      </c>
      <c r="E973" s="382"/>
      <c r="F973" s="382"/>
      <c r="G973" s="382"/>
      <c r="H973" s="382"/>
    </row>
    <row r="974" spans="1:8" ht="30" customHeight="1">
      <c r="A974" s="81"/>
      <c r="B974" s="382"/>
      <c r="C974" s="382"/>
      <c r="D974" s="382"/>
      <c r="E974" s="382"/>
      <c r="F974" s="382"/>
      <c r="G974" s="382"/>
      <c r="H974" s="382"/>
    </row>
    <row r="975" spans="1:8" ht="30" customHeight="1">
      <c r="A975" s="81"/>
      <c r="B975" s="390" t="s">
        <v>107</v>
      </c>
      <c r="C975" s="382">
        <f t="shared" ref="C975:H975" si="23">SUM(C951:C974)</f>
        <v>48760</v>
      </c>
      <c r="D975" s="382">
        <f t="shared" si="23"/>
        <v>2048352</v>
      </c>
      <c r="E975" s="382">
        <f t="shared" si="23"/>
        <v>0</v>
      </c>
      <c r="F975" s="382">
        <f t="shared" si="23"/>
        <v>302000</v>
      </c>
      <c r="G975" s="382">
        <f t="shared" si="23"/>
        <v>70000</v>
      </c>
      <c r="H975" s="382">
        <f t="shared" si="23"/>
        <v>0</v>
      </c>
    </row>
    <row r="976" spans="1:8" ht="30" customHeight="1">
      <c r="A976" s="81"/>
      <c r="B976" s="390"/>
      <c r="C976" s="382"/>
      <c r="D976" s="382"/>
      <c r="E976" s="382"/>
      <c r="F976" s="382"/>
      <c r="G976" s="382"/>
      <c r="H976" s="382"/>
    </row>
    <row r="977" spans="1:8" ht="30" customHeight="1">
      <c r="A977" s="81"/>
      <c r="B977" s="390" t="s">
        <v>914</v>
      </c>
      <c r="C977" s="382"/>
      <c r="D977" s="382"/>
      <c r="E977" s="382"/>
      <c r="F977" s="382"/>
      <c r="G977" s="382"/>
      <c r="H977" s="382"/>
    </row>
    <row r="978" spans="1:8" ht="30" customHeight="1">
      <c r="A978" s="81"/>
      <c r="B978" s="390"/>
      <c r="C978" s="382"/>
      <c r="D978" s="382"/>
      <c r="E978" s="382"/>
      <c r="F978" s="382"/>
      <c r="G978" s="382"/>
      <c r="H978" s="382"/>
    </row>
    <row r="979" spans="1:8" ht="30" customHeight="1">
      <c r="A979" s="81"/>
      <c r="B979" s="390" t="s">
        <v>107</v>
      </c>
      <c r="C979" s="382"/>
      <c r="D979" s="382"/>
      <c r="E979" s="382"/>
      <c r="F979" s="382"/>
      <c r="G979" s="382"/>
      <c r="H979" s="382"/>
    </row>
    <row r="980" spans="1:8" ht="30" customHeight="1">
      <c r="A980" s="81"/>
      <c r="B980" s="390"/>
      <c r="C980" s="382"/>
      <c r="D980" s="382"/>
      <c r="E980" s="382"/>
      <c r="F980" s="382"/>
      <c r="G980" s="382"/>
      <c r="H980" s="382"/>
    </row>
    <row r="981" spans="1:8" ht="30" customHeight="1">
      <c r="A981" s="81"/>
      <c r="B981" s="390" t="s">
        <v>143</v>
      </c>
      <c r="C981" s="382"/>
      <c r="D981" s="382"/>
      <c r="E981" s="382"/>
      <c r="F981" s="382"/>
      <c r="G981" s="382"/>
      <c r="H981" s="382"/>
    </row>
    <row r="982" spans="1:8" ht="30" customHeight="1">
      <c r="A982" s="384" t="s">
        <v>898</v>
      </c>
      <c r="B982" s="625" t="s">
        <v>361</v>
      </c>
      <c r="C982" s="625"/>
      <c r="D982" s="625"/>
      <c r="E982" s="625"/>
      <c r="F982" s="625"/>
      <c r="G982" s="625"/>
      <c r="H982" s="625"/>
    </row>
    <row r="983" spans="1:8" ht="30" customHeight="1">
      <c r="A983" s="386" t="s">
        <v>899</v>
      </c>
      <c r="B983" s="386" t="s">
        <v>900</v>
      </c>
      <c r="C983" s="386" t="s">
        <v>5</v>
      </c>
      <c r="D983" s="386" t="s">
        <v>395</v>
      </c>
      <c r="E983" s="386" t="s">
        <v>7</v>
      </c>
      <c r="F983" s="386" t="s">
        <v>8</v>
      </c>
      <c r="G983" s="386" t="s">
        <v>10</v>
      </c>
      <c r="H983" s="386" t="s">
        <v>901</v>
      </c>
    </row>
    <row r="984" spans="1:8" ht="30" customHeight="1">
      <c r="A984" s="81"/>
      <c r="B984" s="382"/>
      <c r="C984" s="382"/>
      <c r="D984" s="382"/>
      <c r="E984" s="382"/>
      <c r="F984" s="382"/>
      <c r="G984" s="382"/>
      <c r="H984" s="382"/>
    </row>
    <row r="985" spans="1:8" ht="30" customHeight="1">
      <c r="A985" s="382">
        <v>1</v>
      </c>
      <c r="B985" s="389" t="s">
        <v>902</v>
      </c>
      <c r="C985" s="382">
        <v>1620</v>
      </c>
      <c r="D985" s="382">
        <v>51932</v>
      </c>
      <c r="E985" s="382"/>
      <c r="F985" s="382">
        <v>1000</v>
      </c>
      <c r="G985" s="382"/>
      <c r="H985" s="382"/>
    </row>
    <row r="986" spans="1:8" ht="30" customHeight="1">
      <c r="A986" s="382"/>
      <c r="B986" s="382"/>
      <c r="C986" s="382"/>
      <c r="D986" s="382"/>
      <c r="E986" s="382"/>
      <c r="F986" s="382"/>
      <c r="G986" s="382"/>
      <c r="H986" s="382"/>
    </row>
    <row r="987" spans="1:8" ht="30" customHeight="1">
      <c r="A987" s="382">
        <v>2</v>
      </c>
      <c r="B987" s="382" t="s">
        <v>903</v>
      </c>
      <c r="C987" s="382">
        <v>1620</v>
      </c>
      <c r="D987" s="382">
        <v>51932</v>
      </c>
      <c r="E987" s="382"/>
      <c r="F987" s="382">
        <v>1000</v>
      </c>
      <c r="G987" s="382"/>
      <c r="H987" s="382"/>
    </row>
    <row r="988" spans="1:8" ht="30" customHeight="1">
      <c r="A988" s="382"/>
      <c r="B988" s="382"/>
      <c r="C988" s="382"/>
      <c r="D988" s="382"/>
      <c r="E988" s="382"/>
      <c r="F988" s="382"/>
      <c r="G988" s="382"/>
      <c r="H988" s="382"/>
    </row>
    <row r="989" spans="1:8" ht="30" customHeight="1">
      <c r="A989" s="382">
        <v>3</v>
      </c>
      <c r="B989" s="382" t="s">
        <v>904</v>
      </c>
      <c r="C989" s="382">
        <v>1950</v>
      </c>
      <c r="D989" s="382">
        <v>52262</v>
      </c>
      <c r="E989" s="382"/>
      <c r="F989" s="382">
        <v>1000</v>
      </c>
      <c r="G989" s="382"/>
      <c r="H989" s="382"/>
    </row>
    <row r="990" spans="1:8" ht="30" customHeight="1">
      <c r="A990" s="382"/>
      <c r="B990" s="382"/>
      <c r="C990" s="382"/>
      <c r="D990" s="382"/>
      <c r="E990" s="382"/>
      <c r="F990" s="382"/>
      <c r="G990" s="382"/>
      <c r="H990" s="382"/>
    </row>
    <row r="991" spans="1:8" ht="30" customHeight="1">
      <c r="A991" s="382">
        <v>4</v>
      </c>
      <c r="B991" s="382" t="s">
        <v>905</v>
      </c>
      <c r="C991" s="382">
        <v>1950</v>
      </c>
      <c r="D991" s="382">
        <v>52262</v>
      </c>
      <c r="E991" s="382"/>
      <c r="F991" s="382">
        <v>1000</v>
      </c>
      <c r="G991" s="382"/>
      <c r="H991" s="382"/>
    </row>
    <row r="992" spans="1:8" ht="30" customHeight="1">
      <c r="A992" s="382"/>
      <c r="B992" s="382"/>
      <c r="C992" s="382"/>
      <c r="D992" s="382"/>
      <c r="E992" s="382"/>
      <c r="F992" s="382"/>
      <c r="G992" s="382"/>
      <c r="H992" s="382"/>
    </row>
    <row r="993" spans="1:8" ht="30" customHeight="1">
      <c r="A993" s="382">
        <v>5</v>
      </c>
      <c r="B993" s="382" t="s">
        <v>906</v>
      </c>
      <c r="C993" s="382">
        <v>1950</v>
      </c>
      <c r="D993" s="382">
        <v>53770</v>
      </c>
      <c r="E993" s="382"/>
      <c r="F993" s="382">
        <v>1000</v>
      </c>
      <c r="G993" s="382"/>
      <c r="H993" s="382">
        <v>2100</v>
      </c>
    </row>
    <row r="994" spans="1:8" ht="30" customHeight="1">
      <c r="A994" s="382"/>
      <c r="B994" s="382"/>
      <c r="C994" s="382"/>
      <c r="D994" s="382"/>
      <c r="E994" s="382"/>
      <c r="F994" s="382"/>
      <c r="G994" s="382"/>
      <c r="H994" s="382"/>
    </row>
    <row r="995" spans="1:8" ht="30" customHeight="1">
      <c r="A995" s="382">
        <v>6</v>
      </c>
      <c r="B995" s="382" t="s">
        <v>907</v>
      </c>
      <c r="C995" s="382">
        <v>1950</v>
      </c>
      <c r="D995" s="382">
        <v>54660</v>
      </c>
      <c r="E995" s="382"/>
      <c r="F995" s="382">
        <v>1000</v>
      </c>
      <c r="G995" s="382"/>
      <c r="H995" s="382"/>
    </row>
    <row r="996" spans="1:8" ht="30" customHeight="1">
      <c r="A996" s="382"/>
      <c r="B996" s="382"/>
      <c r="C996" s="382"/>
      <c r="D996" s="382"/>
      <c r="E996" s="382"/>
      <c r="F996" s="382"/>
      <c r="G996" s="382"/>
      <c r="H996" s="382"/>
    </row>
    <row r="997" spans="1:8" ht="30" customHeight="1">
      <c r="A997" s="382">
        <v>7</v>
      </c>
      <c r="B997" s="382" t="s">
        <v>908</v>
      </c>
      <c r="C997" s="382">
        <v>1950</v>
      </c>
      <c r="D997" s="382">
        <v>54660</v>
      </c>
      <c r="E997" s="382"/>
      <c r="F997" s="382">
        <v>1000</v>
      </c>
      <c r="G997" s="382"/>
      <c r="H997" s="382"/>
    </row>
    <row r="998" spans="1:8" ht="30" customHeight="1">
      <c r="A998" s="382"/>
      <c r="B998" s="382"/>
      <c r="C998" s="382"/>
      <c r="D998" s="382"/>
      <c r="E998" s="382"/>
      <c r="F998" s="382"/>
      <c r="G998" s="382"/>
      <c r="H998" s="382"/>
    </row>
    <row r="999" spans="1:8" ht="30" customHeight="1">
      <c r="A999" s="382">
        <v>8</v>
      </c>
      <c r="B999" s="382" t="s">
        <v>909</v>
      </c>
      <c r="C999" s="382">
        <v>1950</v>
      </c>
      <c r="D999" s="382">
        <v>54660</v>
      </c>
      <c r="E999" s="382"/>
      <c r="F999" s="382">
        <v>1000</v>
      </c>
      <c r="G999" s="382"/>
      <c r="H999" s="382"/>
    </row>
    <row r="1000" spans="1:8" ht="30" customHeight="1">
      <c r="A1000" s="382"/>
      <c r="B1000" s="382"/>
      <c r="C1000" s="382"/>
      <c r="D1000" s="382"/>
      <c r="E1000" s="382"/>
      <c r="F1000" s="382"/>
      <c r="G1000" s="382"/>
      <c r="H1000" s="382"/>
    </row>
    <row r="1001" spans="1:8" ht="30" customHeight="1">
      <c r="A1001" s="382">
        <v>9</v>
      </c>
      <c r="B1001" s="382" t="s">
        <v>910</v>
      </c>
      <c r="C1001" s="382">
        <v>1950</v>
      </c>
      <c r="D1001" s="382">
        <v>88101</v>
      </c>
      <c r="E1001" s="382"/>
      <c r="F1001" s="382">
        <v>1000</v>
      </c>
      <c r="G1001" s="382"/>
      <c r="H1001" s="382"/>
    </row>
    <row r="1002" spans="1:8" ht="30" customHeight="1">
      <c r="A1002" s="382"/>
      <c r="B1002" s="382"/>
      <c r="C1002" s="382"/>
      <c r="D1002" s="382"/>
      <c r="E1002" s="382"/>
      <c r="F1002" s="382"/>
      <c r="G1002" s="382"/>
      <c r="H1002" s="382"/>
    </row>
    <row r="1003" spans="1:8" ht="30" customHeight="1">
      <c r="A1003" s="382">
        <v>10</v>
      </c>
      <c r="B1003" s="382" t="s">
        <v>911</v>
      </c>
      <c r="C1003" s="382">
        <v>1950</v>
      </c>
      <c r="D1003" s="382">
        <v>88101</v>
      </c>
      <c r="E1003" s="382"/>
      <c r="F1003" s="382">
        <v>1000</v>
      </c>
      <c r="G1003" s="382"/>
      <c r="H1003" s="382"/>
    </row>
    <row r="1004" spans="1:8" ht="30" customHeight="1">
      <c r="A1004" s="382"/>
      <c r="B1004" s="382"/>
      <c r="C1004" s="382"/>
      <c r="D1004" s="382"/>
      <c r="E1004" s="382"/>
      <c r="F1004" s="382"/>
      <c r="G1004" s="382"/>
      <c r="H1004" s="382"/>
    </row>
    <row r="1005" spans="1:8" ht="30" customHeight="1">
      <c r="A1005" s="382">
        <v>11</v>
      </c>
      <c r="B1005" s="382" t="s">
        <v>912</v>
      </c>
      <c r="C1005" s="382">
        <v>1950</v>
      </c>
      <c r="D1005" s="382">
        <v>89194</v>
      </c>
      <c r="E1005" s="382"/>
      <c r="F1005" s="382"/>
      <c r="G1005" s="382">
        <v>22500</v>
      </c>
      <c r="H1005" s="382">
        <v>2100</v>
      </c>
    </row>
    <row r="1006" spans="1:8" ht="30" customHeight="1">
      <c r="A1006" s="382"/>
      <c r="B1006" s="382"/>
      <c r="C1006" s="382"/>
      <c r="D1006" s="382"/>
      <c r="E1006" s="382"/>
      <c r="F1006" s="382"/>
      <c r="G1006" s="382"/>
      <c r="H1006" s="382"/>
    </row>
    <row r="1007" spans="1:8" ht="30" customHeight="1">
      <c r="A1007" s="382">
        <v>12</v>
      </c>
      <c r="B1007" s="382" t="s">
        <v>913</v>
      </c>
      <c r="C1007" s="382">
        <v>1950</v>
      </c>
      <c r="D1007" s="382">
        <v>89194</v>
      </c>
      <c r="E1007" s="382"/>
      <c r="F1007" s="382"/>
      <c r="G1007" s="382">
        <v>7500</v>
      </c>
      <c r="H1007" s="382"/>
    </row>
    <row r="1008" spans="1:8" ht="30" customHeight="1">
      <c r="A1008" s="81"/>
      <c r="B1008" s="382"/>
      <c r="C1008" s="382"/>
      <c r="D1008" s="382"/>
      <c r="E1008" s="382"/>
      <c r="F1008" s="382"/>
      <c r="G1008" s="382"/>
      <c r="H1008" s="382"/>
    </row>
    <row r="1009" spans="1:8" ht="30" customHeight="1">
      <c r="A1009" s="81"/>
      <c r="B1009" s="390" t="s">
        <v>107</v>
      </c>
      <c r="C1009" s="382">
        <f t="shared" ref="C1009:H1009" si="24">SUM(C985:C1008)</f>
        <v>22740</v>
      </c>
      <c r="D1009" s="382">
        <f t="shared" si="24"/>
        <v>780728</v>
      </c>
      <c r="E1009" s="382">
        <f t="shared" si="24"/>
        <v>0</v>
      </c>
      <c r="F1009" s="382">
        <f t="shared" si="24"/>
        <v>10000</v>
      </c>
      <c r="G1009" s="382">
        <f t="shared" si="24"/>
        <v>30000</v>
      </c>
      <c r="H1009" s="382">
        <f t="shared" si="24"/>
        <v>4200</v>
      </c>
    </row>
    <row r="1010" spans="1:8" ht="30" customHeight="1">
      <c r="A1010" s="81"/>
      <c r="B1010" s="390"/>
      <c r="C1010" s="382"/>
      <c r="D1010" s="382"/>
      <c r="E1010" s="382"/>
      <c r="F1010" s="382"/>
      <c r="G1010" s="382"/>
      <c r="H1010" s="382"/>
    </row>
    <row r="1011" spans="1:8" ht="30" customHeight="1">
      <c r="A1011" s="81"/>
      <c r="B1011" s="390" t="s">
        <v>914</v>
      </c>
      <c r="C1011" s="382"/>
      <c r="D1011" s="382"/>
      <c r="E1011" s="382"/>
      <c r="F1011" s="382"/>
      <c r="G1011" s="382"/>
      <c r="H1011" s="382"/>
    </row>
    <row r="1012" spans="1:8" ht="30" customHeight="1">
      <c r="A1012" s="81"/>
      <c r="B1012" s="390"/>
      <c r="C1012" s="382"/>
      <c r="D1012" s="382"/>
      <c r="E1012" s="382"/>
      <c r="F1012" s="382"/>
      <c r="G1012" s="382"/>
      <c r="H1012" s="382"/>
    </row>
    <row r="1013" spans="1:8" ht="30" customHeight="1">
      <c r="A1013" s="81"/>
      <c r="B1013" s="390" t="s">
        <v>107</v>
      </c>
      <c r="C1013" s="382"/>
      <c r="D1013" s="382"/>
      <c r="E1013" s="382"/>
      <c r="F1013" s="382"/>
      <c r="G1013" s="382"/>
      <c r="H1013" s="382"/>
    </row>
    <row r="1014" spans="1:8" ht="30" customHeight="1">
      <c r="A1014" s="81"/>
      <c r="B1014" s="390"/>
      <c r="C1014" s="382"/>
      <c r="D1014" s="382"/>
      <c r="E1014" s="382"/>
      <c r="F1014" s="382"/>
      <c r="G1014" s="382"/>
      <c r="H1014" s="382"/>
    </row>
    <row r="1015" spans="1:8" ht="30" customHeight="1">
      <c r="A1015" s="81"/>
      <c r="B1015" s="390" t="s">
        <v>143</v>
      </c>
      <c r="C1015" s="382"/>
      <c r="D1015" s="382"/>
      <c r="E1015" s="382"/>
      <c r="F1015" s="382"/>
      <c r="G1015" s="382"/>
      <c r="H1015" s="382"/>
    </row>
    <row r="1016" spans="1:8" ht="30" customHeight="1">
      <c r="A1016" s="384" t="s">
        <v>898</v>
      </c>
      <c r="B1016" s="625" t="s">
        <v>101</v>
      </c>
      <c r="C1016" s="625"/>
      <c r="D1016" s="625"/>
      <c r="E1016" s="625"/>
      <c r="F1016" s="625"/>
      <c r="G1016" s="625"/>
      <c r="H1016" s="625"/>
    </row>
    <row r="1017" spans="1:8" ht="30" customHeight="1">
      <c r="A1017" s="386" t="s">
        <v>899</v>
      </c>
      <c r="B1017" s="386" t="s">
        <v>900</v>
      </c>
      <c r="C1017" s="386" t="s">
        <v>5</v>
      </c>
      <c r="D1017" s="386" t="s">
        <v>395</v>
      </c>
      <c r="E1017" s="386" t="s">
        <v>7</v>
      </c>
      <c r="F1017" s="386" t="s">
        <v>8</v>
      </c>
      <c r="G1017" s="386" t="s">
        <v>10</v>
      </c>
      <c r="H1017" s="386" t="s">
        <v>901</v>
      </c>
    </row>
    <row r="1018" spans="1:8" ht="30" customHeight="1">
      <c r="A1018" s="81"/>
      <c r="B1018" s="382"/>
      <c r="C1018" s="382"/>
      <c r="D1018" s="382"/>
      <c r="E1018" s="382"/>
      <c r="F1018" s="382"/>
      <c r="G1018" s="382"/>
      <c r="H1018" s="382"/>
    </row>
    <row r="1019" spans="1:8" ht="30" customHeight="1">
      <c r="A1019" s="382">
        <v>1</v>
      </c>
      <c r="B1019" s="389" t="s">
        <v>902</v>
      </c>
      <c r="C1019" s="382">
        <v>3480</v>
      </c>
      <c r="D1019" s="382">
        <v>157292</v>
      </c>
      <c r="E1019" s="382"/>
      <c r="F1019" s="382">
        <v>32000</v>
      </c>
      <c r="G1019" s="382">
        <v>20000</v>
      </c>
      <c r="H1019" s="382"/>
    </row>
    <row r="1020" spans="1:8" ht="30" customHeight="1">
      <c r="A1020" s="382"/>
      <c r="B1020" s="382"/>
      <c r="C1020" s="382"/>
      <c r="D1020" s="382"/>
      <c r="E1020" s="382"/>
      <c r="F1020" s="382"/>
      <c r="G1020" s="382"/>
      <c r="H1020" s="382"/>
    </row>
    <row r="1021" spans="1:8" ht="30" customHeight="1">
      <c r="A1021" s="382">
        <v>2</v>
      </c>
      <c r="B1021" s="382" t="s">
        <v>903</v>
      </c>
      <c r="C1021" s="382">
        <v>3480</v>
      </c>
      <c r="D1021" s="382">
        <v>157292</v>
      </c>
      <c r="E1021" s="382"/>
      <c r="F1021" s="382">
        <v>32000</v>
      </c>
      <c r="G1021" s="382">
        <v>20000</v>
      </c>
      <c r="H1021" s="382"/>
    </row>
    <row r="1022" spans="1:8" ht="30" customHeight="1">
      <c r="A1022" s="382"/>
      <c r="B1022" s="382"/>
      <c r="C1022" s="382"/>
      <c r="D1022" s="382"/>
      <c r="E1022" s="382"/>
      <c r="F1022" s="382"/>
      <c r="G1022" s="382"/>
      <c r="H1022" s="382"/>
    </row>
    <row r="1023" spans="1:8" ht="30" customHeight="1">
      <c r="A1023" s="382">
        <v>3</v>
      </c>
      <c r="B1023" s="382" t="s">
        <v>904</v>
      </c>
      <c r="C1023" s="382">
        <v>4180</v>
      </c>
      <c r="D1023" s="382">
        <v>157992</v>
      </c>
      <c r="E1023" s="382"/>
      <c r="F1023" s="382">
        <v>32000</v>
      </c>
      <c r="G1023" s="382">
        <v>20000</v>
      </c>
      <c r="H1023" s="382"/>
    </row>
    <row r="1024" spans="1:8" ht="30" customHeight="1">
      <c r="A1024" s="382"/>
      <c r="B1024" s="382"/>
      <c r="C1024" s="382"/>
      <c r="D1024" s="382"/>
      <c r="E1024" s="382"/>
      <c r="F1024" s="382"/>
      <c r="G1024" s="382"/>
      <c r="H1024" s="382"/>
    </row>
    <row r="1025" spans="1:8" ht="30" customHeight="1">
      <c r="A1025" s="382">
        <v>4</v>
      </c>
      <c r="B1025" s="382" t="s">
        <v>905</v>
      </c>
      <c r="C1025" s="382">
        <v>4180</v>
      </c>
      <c r="D1025" s="382">
        <v>157992</v>
      </c>
      <c r="E1025" s="382"/>
      <c r="F1025" s="382">
        <v>32000</v>
      </c>
      <c r="G1025" s="382">
        <v>20000</v>
      </c>
      <c r="H1025" s="382"/>
    </row>
    <row r="1026" spans="1:8" ht="30" customHeight="1">
      <c r="A1026" s="382"/>
      <c r="B1026" s="382"/>
      <c r="C1026" s="382"/>
      <c r="D1026" s="382"/>
      <c r="E1026" s="382"/>
      <c r="F1026" s="382"/>
      <c r="G1026" s="382"/>
      <c r="H1026" s="382"/>
    </row>
    <row r="1027" spans="1:8" ht="30" customHeight="1">
      <c r="A1027" s="382">
        <v>5</v>
      </c>
      <c r="B1027" s="382" t="s">
        <v>906</v>
      </c>
      <c r="C1027" s="382">
        <v>4180</v>
      </c>
      <c r="D1027" s="382">
        <v>162586</v>
      </c>
      <c r="E1027" s="382"/>
      <c r="F1027" s="382">
        <v>32000</v>
      </c>
      <c r="G1027" s="382">
        <v>20000</v>
      </c>
      <c r="H1027" s="382">
        <v>2100</v>
      </c>
    </row>
    <row r="1028" spans="1:8" ht="30" customHeight="1">
      <c r="A1028" s="382"/>
      <c r="B1028" s="382"/>
      <c r="C1028" s="382"/>
      <c r="D1028" s="382"/>
      <c r="E1028" s="382"/>
      <c r="F1028" s="382"/>
      <c r="G1028" s="382"/>
      <c r="H1028" s="382"/>
    </row>
    <row r="1029" spans="1:8" ht="30" customHeight="1">
      <c r="A1029" s="382">
        <v>6</v>
      </c>
      <c r="B1029" s="382" t="s">
        <v>907</v>
      </c>
      <c r="C1029" s="382">
        <v>4180</v>
      </c>
      <c r="D1029" s="382">
        <v>165299</v>
      </c>
      <c r="E1029" s="382"/>
      <c r="F1029" s="382">
        <v>32000</v>
      </c>
      <c r="G1029" s="382">
        <v>20000</v>
      </c>
      <c r="H1029" s="382"/>
    </row>
    <row r="1030" spans="1:8" ht="30" customHeight="1">
      <c r="A1030" s="382"/>
      <c r="B1030" s="382"/>
      <c r="C1030" s="382"/>
      <c r="D1030" s="382"/>
      <c r="E1030" s="382"/>
      <c r="F1030" s="382"/>
      <c r="G1030" s="382"/>
      <c r="H1030" s="382"/>
    </row>
    <row r="1031" spans="1:8" ht="30" customHeight="1">
      <c r="A1031" s="382">
        <v>7</v>
      </c>
      <c r="B1031" s="382" t="s">
        <v>908</v>
      </c>
      <c r="C1031" s="382">
        <v>4180</v>
      </c>
      <c r="D1031" s="382">
        <v>165299</v>
      </c>
      <c r="E1031" s="382"/>
      <c r="F1031" s="382">
        <v>32000</v>
      </c>
      <c r="G1031" s="382">
        <v>20000</v>
      </c>
      <c r="H1031" s="382"/>
    </row>
    <row r="1032" spans="1:8" ht="30" customHeight="1">
      <c r="A1032" s="382"/>
      <c r="B1032" s="382"/>
      <c r="C1032" s="382"/>
      <c r="D1032" s="382"/>
      <c r="E1032" s="382"/>
      <c r="F1032" s="382"/>
      <c r="G1032" s="382"/>
      <c r="H1032" s="382"/>
    </row>
    <row r="1033" spans="1:8" ht="30" customHeight="1">
      <c r="A1033" s="382">
        <v>8</v>
      </c>
      <c r="B1033" s="382" t="s">
        <v>909</v>
      </c>
      <c r="C1033" s="382">
        <v>4180</v>
      </c>
      <c r="D1033" s="382">
        <v>165299</v>
      </c>
      <c r="E1033" s="382"/>
      <c r="F1033" s="382">
        <v>32000</v>
      </c>
      <c r="G1033" s="382">
        <v>20000</v>
      </c>
      <c r="H1033" s="382"/>
    </row>
    <row r="1034" spans="1:8" ht="30" customHeight="1">
      <c r="A1034" s="382"/>
      <c r="B1034" s="382"/>
      <c r="C1034" s="382"/>
      <c r="D1034" s="382"/>
      <c r="E1034" s="382"/>
      <c r="F1034" s="382"/>
      <c r="G1034" s="382"/>
      <c r="H1034" s="382"/>
    </row>
    <row r="1035" spans="1:8" ht="30" customHeight="1">
      <c r="A1035" s="382">
        <v>9</v>
      </c>
      <c r="B1035" s="382" t="s">
        <v>910</v>
      </c>
      <c r="C1035" s="382">
        <v>4180</v>
      </c>
      <c r="D1035" s="382">
        <v>165299</v>
      </c>
      <c r="E1035" s="382"/>
      <c r="F1035" s="382">
        <v>32000</v>
      </c>
      <c r="G1035" s="382">
        <v>20000</v>
      </c>
      <c r="H1035" s="382"/>
    </row>
    <row r="1036" spans="1:8" ht="30" customHeight="1">
      <c r="A1036" s="382"/>
      <c r="B1036" s="382"/>
      <c r="C1036" s="382"/>
      <c r="D1036" s="382"/>
      <c r="E1036" s="382"/>
      <c r="F1036" s="382"/>
      <c r="G1036" s="382"/>
      <c r="H1036" s="382"/>
    </row>
    <row r="1037" spans="1:8" ht="30" customHeight="1">
      <c r="A1037" s="382">
        <v>10</v>
      </c>
      <c r="B1037" s="382" t="s">
        <v>911</v>
      </c>
      <c r="C1037" s="382">
        <v>4180</v>
      </c>
      <c r="D1037" s="382">
        <v>165299</v>
      </c>
      <c r="E1037" s="382"/>
      <c r="F1037" s="382">
        <v>32000</v>
      </c>
      <c r="G1037" s="382">
        <v>20000</v>
      </c>
      <c r="H1037" s="382"/>
    </row>
    <row r="1038" spans="1:8" ht="30" customHeight="1">
      <c r="A1038" s="382"/>
      <c r="B1038" s="382"/>
      <c r="C1038" s="382"/>
      <c r="D1038" s="382"/>
      <c r="E1038" s="382"/>
      <c r="F1038" s="382"/>
      <c r="G1038" s="382"/>
      <c r="H1038" s="382"/>
    </row>
    <row r="1039" spans="1:8" ht="30" customHeight="1">
      <c r="A1039" s="382">
        <v>11</v>
      </c>
      <c r="B1039" s="382" t="s">
        <v>912</v>
      </c>
      <c r="C1039" s="382">
        <v>4180</v>
      </c>
      <c r="D1039" s="382">
        <v>167334</v>
      </c>
      <c r="E1039" s="382"/>
      <c r="F1039" s="382"/>
      <c r="G1039" s="382">
        <v>20000</v>
      </c>
      <c r="H1039" s="382">
        <v>2100</v>
      </c>
    </row>
    <row r="1040" spans="1:8" ht="30" customHeight="1">
      <c r="A1040" s="382"/>
      <c r="B1040" s="382"/>
      <c r="C1040" s="382"/>
      <c r="D1040" s="382"/>
      <c r="E1040" s="382"/>
      <c r="F1040" s="382"/>
      <c r="G1040" s="382"/>
      <c r="H1040" s="382"/>
    </row>
    <row r="1041" spans="1:8" ht="30" customHeight="1">
      <c r="A1041" s="382">
        <v>12</v>
      </c>
      <c r="B1041" s="382" t="s">
        <v>913</v>
      </c>
      <c r="C1041" s="382">
        <v>4180</v>
      </c>
      <c r="D1041" s="382">
        <v>167334</v>
      </c>
      <c r="E1041" s="382"/>
      <c r="F1041" s="382"/>
      <c r="G1041" s="382">
        <v>20000</v>
      </c>
      <c r="H1041" s="382"/>
    </row>
    <row r="1042" spans="1:8" ht="30" customHeight="1">
      <c r="A1042" s="81"/>
      <c r="B1042" s="382"/>
      <c r="C1042" s="382"/>
      <c r="D1042" s="382"/>
      <c r="E1042" s="382"/>
      <c r="F1042" s="382"/>
      <c r="G1042" s="382"/>
      <c r="H1042" s="382"/>
    </row>
    <row r="1043" spans="1:8" ht="30" customHeight="1">
      <c r="A1043" s="81"/>
      <c r="B1043" s="390" t="s">
        <v>107</v>
      </c>
      <c r="C1043" s="382">
        <f t="shared" ref="C1043:H1043" si="25">SUM(C1019:C1042)</f>
        <v>48760</v>
      </c>
      <c r="D1043" s="382">
        <f t="shared" si="25"/>
        <v>1954317</v>
      </c>
      <c r="E1043" s="382">
        <f t="shared" si="25"/>
        <v>0</v>
      </c>
      <c r="F1043" s="382">
        <f t="shared" si="25"/>
        <v>320000</v>
      </c>
      <c r="G1043" s="382">
        <f t="shared" si="25"/>
        <v>240000</v>
      </c>
      <c r="H1043" s="382">
        <f t="shared" si="25"/>
        <v>4200</v>
      </c>
    </row>
    <row r="1044" spans="1:8" ht="30" customHeight="1">
      <c r="A1044" s="81"/>
      <c r="B1044" s="390"/>
      <c r="C1044" s="382"/>
      <c r="D1044" s="382"/>
      <c r="E1044" s="382"/>
      <c r="F1044" s="382"/>
      <c r="G1044" s="382"/>
      <c r="H1044" s="382"/>
    </row>
    <row r="1045" spans="1:8" ht="30" customHeight="1">
      <c r="A1045" s="81"/>
      <c r="B1045" s="390" t="s">
        <v>914</v>
      </c>
      <c r="C1045" s="382"/>
      <c r="D1045" s="382"/>
      <c r="E1045" s="382"/>
      <c r="F1045" s="382"/>
      <c r="G1045" s="382"/>
      <c r="H1045" s="382"/>
    </row>
    <row r="1046" spans="1:8" ht="30" customHeight="1">
      <c r="A1046" s="81"/>
      <c r="B1046" s="390"/>
      <c r="C1046" s="382"/>
      <c r="D1046" s="382"/>
      <c r="E1046" s="382"/>
      <c r="F1046" s="382"/>
      <c r="G1046" s="382"/>
      <c r="H1046" s="382"/>
    </row>
    <row r="1047" spans="1:8" ht="30" customHeight="1">
      <c r="A1047" s="81"/>
      <c r="B1047" s="390" t="s">
        <v>107</v>
      </c>
      <c r="C1047" s="382"/>
      <c r="D1047" s="382"/>
      <c r="E1047" s="382"/>
      <c r="F1047" s="382"/>
      <c r="G1047" s="382"/>
      <c r="H1047" s="382"/>
    </row>
    <row r="1048" spans="1:8" ht="30" customHeight="1">
      <c r="A1048" s="81"/>
      <c r="B1048" s="390"/>
      <c r="C1048" s="382"/>
      <c r="D1048" s="382"/>
      <c r="E1048" s="382"/>
      <c r="F1048" s="382"/>
      <c r="G1048" s="382"/>
      <c r="H1048" s="382"/>
    </row>
    <row r="1049" spans="1:8" ht="30" customHeight="1">
      <c r="A1049" s="81"/>
      <c r="B1049" s="390" t="s">
        <v>143</v>
      </c>
      <c r="C1049" s="382"/>
      <c r="D1049" s="382"/>
      <c r="E1049" s="382"/>
      <c r="F1049" s="382"/>
      <c r="G1049" s="382"/>
      <c r="H1049" s="382"/>
    </row>
    <row r="1050" spans="1:8" ht="30" customHeight="1">
      <c r="A1050" s="384" t="s">
        <v>898</v>
      </c>
      <c r="B1050" s="625" t="s">
        <v>39</v>
      </c>
      <c r="C1050" s="625"/>
      <c r="D1050" s="625"/>
      <c r="E1050" s="625"/>
      <c r="F1050" s="625"/>
      <c r="G1050" s="625"/>
      <c r="H1050" s="625"/>
    </row>
    <row r="1051" spans="1:8" ht="30" customHeight="1">
      <c r="A1051" s="386" t="s">
        <v>899</v>
      </c>
      <c r="B1051" s="386" t="s">
        <v>900</v>
      </c>
      <c r="C1051" s="386" t="s">
        <v>5</v>
      </c>
      <c r="D1051" s="386" t="s">
        <v>395</v>
      </c>
      <c r="E1051" s="386" t="s">
        <v>7</v>
      </c>
      <c r="F1051" s="386" t="s">
        <v>8</v>
      </c>
      <c r="G1051" s="386" t="s">
        <v>10</v>
      </c>
      <c r="H1051" s="386" t="s">
        <v>901</v>
      </c>
    </row>
    <row r="1052" spans="1:8" ht="30" customHeight="1">
      <c r="A1052" s="81"/>
      <c r="B1052" s="382"/>
      <c r="C1052" s="382"/>
      <c r="D1052" s="382"/>
      <c r="E1052" s="382"/>
      <c r="F1052" s="382"/>
      <c r="G1052" s="382"/>
      <c r="H1052" s="382"/>
    </row>
    <row r="1053" spans="1:8" ht="30" customHeight="1">
      <c r="A1053" s="382">
        <v>1</v>
      </c>
      <c r="B1053" s="389" t="s">
        <v>902</v>
      </c>
      <c r="C1053" s="382"/>
      <c r="D1053" s="382">
        <v>152972</v>
      </c>
      <c r="E1053" s="382">
        <v>238</v>
      </c>
      <c r="F1053" s="382">
        <v>25000</v>
      </c>
      <c r="G1053" s="382">
        <v>7000</v>
      </c>
      <c r="H1053" s="382"/>
    </row>
    <row r="1054" spans="1:8" ht="30" customHeight="1">
      <c r="A1054" s="382"/>
      <c r="B1054" s="382"/>
      <c r="C1054" s="382"/>
      <c r="D1054" s="382"/>
      <c r="E1054" s="382"/>
      <c r="F1054" s="382"/>
      <c r="G1054" s="382"/>
      <c r="H1054" s="382"/>
    </row>
    <row r="1055" spans="1:8" ht="30" customHeight="1">
      <c r="A1055" s="382">
        <v>2</v>
      </c>
      <c r="B1055" s="382" t="s">
        <v>903</v>
      </c>
      <c r="C1055" s="382"/>
      <c r="D1055" s="382">
        <v>152972</v>
      </c>
      <c r="E1055" s="382">
        <v>238</v>
      </c>
      <c r="F1055" s="382">
        <v>25000</v>
      </c>
      <c r="G1055" s="382">
        <v>7000</v>
      </c>
      <c r="H1055" s="382"/>
    </row>
    <row r="1056" spans="1:8" ht="30" customHeight="1">
      <c r="A1056" s="382"/>
      <c r="B1056" s="382"/>
      <c r="C1056" s="382"/>
      <c r="D1056" s="382"/>
      <c r="E1056" s="382"/>
      <c r="F1056" s="382"/>
      <c r="G1056" s="382"/>
      <c r="H1056" s="382"/>
    </row>
    <row r="1057" spans="1:8" ht="30" customHeight="1">
      <c r="A1057" s="382">
        <v>3</v>
      </c>
      <c r="B1057" s="382" t="s">
        <v>904</v>
      </c>
      <c r="C1057" s="382"/>
      <c r="D1057" s="382">
        <v>152972</v>
      </c>
      <c r="E1057" s="382">
        <v>238</v>
      </c>
      <c r="F1057" s="382">
        <v>25000</v>
      </c>
      <c r="G1057" s="382">
        <v>7000</v>
      </c>
      <c r="H1057" s="382"/>
    </row>
    <row r="1058" spans="1:8" ht="30" customHeight="1">
      <c r="A1058" s="382"/>
      <c r="B1058" s="382"/>
      <c r="C1058" s="382"/>
      <c r="D1058" s="382"/>
      <c r="E1058" s="382"/>
      <c r="F1058" s="382"/>
      <c r="G1058" s="382"/>
      <c r="H1058" s="382"/>
    </row>
    <row r="1059" spans="1:8" ht="30" customHeight="1">
      <c r="A1059" s="382">
        <v>4</v>
      </c>
      <c r="B1059" s="382" t="s">
        <v>905</v>
      </c>
      <c r="C1059" s="382"/>
      <c r="D1059" s="382">
        <v>152972</v>
      </c>
      <c r="E1059" s="382">
        <v>238</v>
      </c>
      <c r="F1059" s="382">
        <v>25000</v>
      </c>
      <c r="G1059" s="382">
        <v>7000</v>
      </c>
      <c r="H1059" s="382"/>
    </row>
    <row r="1060" spans="1:8" ht="30" customHeight="1">
      <c r="A1060" s="382"/>
      <c r="B1060" s="382"/>
      <c r="C1060" s="382"/>
      <c r="D1060" s="382"/>
      <c r="E1060" s="382"/>
      <c r="F1060" s="382"/>
      <c r="G1060" s="382"/>
      <c r="H1060" s="382"/>
    </row>
    <row r="1061" spans="1:8" ht="30" customHeight="1">
      <c r="A1061" s="382">
        <v>5</v>
      </c>
      <c r="B1061" s="382" t="s">
        <v>906</v>
      </c>
      <c r="C1061" s="382"/>
      <c r="D1061" s="382">
        <v>157566</v>
      </c>
      <c r="E1061" s="382">
        <v>238</v>
      </c>
      <c r="F1061" s="382">
        <v>25000</v>
      </c>
      <c r="G1061" s="382">
        <v>7000</v>
      </c>
      <c r="H1061" s="382">
        <v>2100</v>
      </c>
    </row>
    <row r="1062" spans="1:8" ht="30" customHeight="1">
      <c r="A1062" s="382"/>
      <c r="B1062" s="382"/>
      <c r="C1062" s="382"/>
      <c r="D1062" s="382"/>
      <c r="E1062" s="382"/>
      <c r="F1062" s="382"/>
      <c r="G1062" s="382"/>
      <c r="H1062" s="382"/>
    </row>
    <row r="1063" spans="1:8" ht="30" customHeight="1">
      <c r="A1063" s="382">
        <v>6</v>
      </c>
      <c r="B1063" s="382" t="s">
        <v>907</v>
      </c>
      <c r="C1063" s="382"/>
      <c r="D1063" s="382">
        <v>160279</v>
      </c>
      <c r="E1063" s="382">
        <v>238</v>
      </c>
      <c r="F1063" s="382">
        <v>25000</v>
      </c>
      <c r="G1063" s="382">
        <v>7000</v>
      </c>
      <c r="H1063" s="382"/>
    </row>
    <row r="1064" spans="1:8" ht="30" customHeight="1">
      <c r="A1064" s="382"/>
      <c r="B1064" s="382"/>
      <c r="C1064" s="382"/>
      <c r="D1064" s="382"/>
      <c r="E1064" s="382"/>
      <c r="F1064" s="382"/>
      <c r="G1064" s="382"/>
      <c r="H1064" s="382"/>
    </row>
    <row r="1065" spans="1:8" ht="30" customHeight="1">
      <c r="A1065" s="382">
        <v>7</v>
      </c>
      <c r="B1065" s="382" t="s">
        <v>908</v>
      </c>
      <c r="C1065" s="382"/>
      <c r="D1065" s="382">
        <v>160279</v>
      </c>
      <c r="E1065" s="382">
        <v>238</v>
      </c>
      <c r="F1065" s="382">
        <v>25000</v>
      </c>
      <c r="G1065" s="382">
        <v>7000</v>
      </c>
      <c r="H1065" s="382"/>
    </row>
    <row r="1066" spans="1:8" ht="30" customHeight="1">
      <c r="A1066" s="382"/>
      <c r="B1066" s="382"/>
      <c r="C1066" s="382"/>
      <c r="D1066" s="382"/>
      <c r="E1066" s="382"/>
      <c r="F1066" s="382"/>
      <c r="G1066" s="382"/>
      <c r="H1066" s="382"/>
    </row>
    <row r="1067" spans="1:8" ht="30" customHeight="1">
      <c r="A1067" s="382">
        <v>8</v>
      </c>
      <c r="B1067" s="382" t="s">
        <v>909</v>
      </c>
      <c r="C1067" s="382"/>
      <c r="D1067" s="382">
        <v>160279</v>
      </c>
      <c r="E1067" s="382">
        <v>238</v>
      </c>
      <c r="F1067" s="382">
        <v>25000</v>
      </c>
      <c r="G1067" s="382">
        <v>7000</v>
      </c>
      <c r="H1067" s="382"/>
    </row>
    <row r="1068" spans="1:8" ht="30" customHeight="1">
      <c r="A1068" s="382"/>
      <c r="B1068" s="382"/>
      <c r="C1068" s="382"/>
      <c r="D1068" s="382"/>
      <c r="E1068" s="382"/>
      <c r="F1068" s="382"/>
      <c r="G1068" s="382"/>
      <c r="H1068" s="382"/>
    </row>
    <row r="1069" spans="1:8" ht="30" customHeight="1">
      <c r="A1069" s="382">
        <v>9</v>
      </c>
      <c r="B1069" s="382" t="s">
        <v>910</v>
      </c>
      <c r="C1069" s="382"/>
      <c r="D1069" s="382">
        <v>160279</v>
      </c>
      <c r="E1069" s="382">
        <v>238</v>
      </c>
      <c r="F1069" s="382">
        <v>25000</v>
      </c>
      <c r="G1069" s="382">
        <v>7000</v>
      </c>
      <c r="H1069" s="382"/>
    </row>
    <row r="1070" spans="1:8" ht="30" customHeight="1">
      <c r="A1070" s="382"/>
      <c r="B1070" s="382"/>
      <c r="C1070" s="382"/>
      <c r="D1070" s="382"/>
      <c r="E1070" s="382"/>
      <c r="F1070" s="382"/>
      <c r="G1070" s="382"/>
      <c r="H1070" s="382"/>
    </row>
    <row r="1071" spans="1:8" ht="30" customHeight="1">
      <c r="A1071" s="382">
        <v>10</v>
      </c>
      <c r="B1071" s="382" t="s">
        <v>911</v>
      </c>
      <c r="C1071" s="382"/>
      <c r="D1071" s="382">
        <v>160279</v>
      </c>
      <c r="E1071" s="382">
        <v>238</v>
      </c>
      <c r="F1071" s="382">
        <v>25000</v>
      </c>
      <c r="G1071" s="382">
        <v>7000</v>
      </c>
      <c r="H1071" s="382"/>
    </row>
    <row r="1072" spans="1:8" ht="30" customHeight="1">
      <c r="A1072" s="382"/>
      <c r="B1072" s="382"/>
      <c r="C1072" s="382"/>
      <c r="D1072" s="382"/>
      <c r="E1072" s="382"/>
      <c r="F1072" s="382"/>
      <c r="G1072" s="382"/>
      <c r="H1072" s="382"/>
    </row>
    <row r="1073" spans="1:8" ht="30" customHeight="1">
      <c r="A1073" s="382">
        <v>11</v>
      </c>
      <c r="B1073" s="382" t="s">
        <v>912</v>
      </c>
      <c r="C1073" s="382"/>
      <c r="D1073" s="382">
        <v>162314</v>
      </c>
      <c r="E1073" s="382"/>
      <c r="F1073" s="382"/>
      <c r="G1073" s="382">
        <v>7000</v>
      </c>
      <c r="H1073" s="382">
        <v>2100</v>
      </c>
    </row>
    <row r="1074" spans="1:8" ht="30" customHeight="1">
      <c r="A1074" s="382"/>
      <c r="B1074" s="382"/>
      <c r="C1074" s="382"/>
      <c r="D1074" s="382"/>
      <c r="E1074" s="382"/>
      <c r="F1074" s="382"/>
      <c r="G1074" s="382"/>
      <c r="H1074" s="382"/>
    </row>
    <row r="1075" spans="1:8" ht="30" customHeight="1">
      <c r="A1075" s="382">
        <v>12</v>
      </c>
      <c r="B1075" s="382" t="s">
        <v>913</v>
      </c>
      <c r="C1075" s="382"/>
      <c r="D1075" s="382">
        <v>162314</v>
      </c>
      <c r="E1075" s="382"/>
      <c r="F1075" s="382"/>
      <c r="G1075" s="382">
        <v>7000</v>
      </c>
      <c r="H1075" s="382"/>
    </row>
    <row r="1076" spans="1:8" ht="30" customHeight="1">
      <c r="A1076" s="81"/>
      <c r="B1076" s="382"/>
      <c r="C1076" s="382"/>
      <c r="D1076" s="382"/>
      <c r="E1076" s="382"/>
      <c r="F1076" s="382"/>
      <c r="G1076" s="382"/>
      <c r="H1076" s="382"/>
    </row>
    <row r="1077" spans="1:8" ht="30" customHeight="1">
      <c r="A1077" s="81"/>
      <c r="B1077" s="390" t="s">
        <v>107</v>
      </c>
      <c r="C1077" s="382">
        <f t="shared" ref="C1077:H1077" si="26">SUM(C1053:C1076)</f>
        <v>0</v>
      </c>
      <c r="D1077" s="382">
        <f t="shared" si="26"/>
        <v>1895477</v>
      </c>
      <c r="E1077" s="382">
        <f t="shared" si="26"/>
        <v>2380</v>
      </c>
      <c r="F1077" s="382">
        <f t="shared" si="26"/>
        <v>250000</v>
      </c>
      <c r="G1077" s="382">
        <f t="shared" si="26"/>
        <v>84000</v>
      </c>
      <c r="H1077" s="382">
        <f t="shared" si="26"/>
        <v>4200</v>
      </c>
    </row>
    <row r="1078" spans="1:8" ht="30" customHeight="1">
      <c r="A1078" s="81"/>
      <c r="B1078" s="390"/>
      <c r="C1078" s="382"/>
      <c r="D1078" s="382"/>
      <c r="E1078" s="382"/>
      <c r="F1078" s="382"/>
      <c r="G1078" s="382"/>
      <c r="H1078" s="382"/>
    </row>
    <row r="1079" spans="1:8" ht="30" customHeight="1">
      <c r="A1079" s="81"/>
      <c r="B1079" s="390" t="s">
        <v>914</v>
      </c>
      <c r="C1079" s="382"/>
      <c r="D1079" s="382"/>
      <c r="E1079" s="382"/>
      <c r="F1079" s="382"/>
      <c r="G1079" s="382"/>
      <c r="H1079" s="382"/>
    </row>
    <row r="1080" spans="1:8" ht="30" customHeight="1">
      <c r="A1080" s="81"/>
      <c r="B1080" s="390"/>
      <c r="C1080" s="382"/>
      <c r="D1080" s="382"/>
      <c r="E1080" s="382"/>
      <c r="F1080" s="382"/>
      <c r="G1080" s="382"/>
      <c r="H1080" s="382"/>
    </row>
    <row r="1081" spans="1:8" ht="30" customHeight="1">
      <c r="A1081" s="81"/>
      <c r="B1081" s="390" t="s">
        <v>107</v>
      </c>
      <c r="C1081" s="382"/>
      <c r="D1081" s="382"/>
      <c r="E1081" s="382"/>
      <c r="F1081" s="382"/>
      <c r="G1081" s="382"/>
      <c r="H1081" s="382"/>
    </row>
    <row r="1082" spans="1:8" ht="30" customHeight="1">
      <c r="A1082" s="81"/>
      <c r="B1082" s="390"/>
      <c r="C1082" s="382"/>
      <c r="D1082" s="382"/>
      <c r="E1082" s="382"/>
      <c r="F1082" s="382"/>
      <c r="G1082" s="382"/>
      <c r="H1082" s="382"/>
    </row>
    <row r="1083" spans="1:8" ht="30" customHeight="1">
      <c r="A1083" s="81"/>
      <c r="B1083" s="390" t="s">
        <v>143</v>
      </c>
      <c r="C1083" s="382"/>
      <c r="D1083" s="382"/>
      <c r="E1083" s="382"/>
      <c r="F1083" s="382"/>
      <c r="G1083" s="382"/>
      <c r="H1083" s="382"/>
    </row>
    <row r="1084" spans="1:8" ht="30" customHeight="1">
      <c r="A1084" s="384" t="s">
        <v>898</v>
      </c>
      <c r="B1084" s="625" t="s">
        <v>919</v>
      </c>
      <c r="C1084" s="625"/>
      <c r="D1084" s="625"/>
      <c r="E1084" s="625"/>
      <c r="F1084" s="625"/>
      <c r="G1084" s="625"/>
      <c r="H1084" s="625"/>
    </row>
    <row r="1085" spans="1:8" ht="30" customHeight="1">
      <c r="A1085" s="386" t="s">
        <v>899</v>
      </c>
      <c r="B1085" s="386" t="s">
        <v>900</v>
      </c>
      <c r="C1085" s="386" t="s">
        <v>5</v>
      </c>
      <c r="D1085" s="386" t="s">
        <v>395</v>
      </c>
      <c r="E1085" s="386" t="s">
        <v>7</v>
      </c>
      <c r="F1085" s="386" t="s">
        <v>8</v>
      </c>
      <c r="G1085" s="386" t="s">
        <v>10</v>
      </c>
      <c r="H1085" s="386" t="s">
        <v>901</v>
      </c>
    </row>
    <row r="1086" spans="1:8" ht="30" customHeight="1">
      <c r="A1086" s="81"/>
      <c r="B1086" s="382"/>
      <c r="C1086" s="382"/>
      <c r="D1086" s="382"/>
      <c r="E1086" s="382"/>
      <c r="F1086" s="382"/>
      <c r="G1086" s="382"/>
      <c r="H1086" s="382"/>
    </row>
    <row r="1087" spans="1:8" ht="30" customHeight="1">
      <c r="A1087" s="382">
        <v>1</v>
      </c>
      <c r="B1087" s="389" t="s">
        <v>902</v>
      </c>
      <c r="C1087" s="382"/>
      <c r="D1087" s="382">
        <v>125062</v>
      </c>
      <c r="E1087" s="382"/>
      <c r="F1087" s="382">
        <v>15000</v>
      </c>
      <c r="G1087" s="382">
        <v>5500</v>
      </c>
      <c r="H1087" s="382"/>
    </row>
    <row r="1088" spans="1:8" ht="30" customHeight="1">
      <c r="A1088" s="382"/>
      <c r="B1088" s="382"/>
      <c r="C1088" s="382"/>
      <c r="D1088" s="382"/>
      <c r="E1088" s="382"/>
      <c r="F1088" s="382"/>
      <c r="G1088" s="382"/>
      <c r="H1088" s="382"/>
    </row>
    <row r="1089" spans="1:8" ht="30" customHeight="1">
      <c r="A1089" s="382">
        <v>2</v>
      </c>
      <c r="B1089" s="382" t="s">
        <v>903</v>
      </c>
      <c r="C1089" s="382"/>
      <c r="D1089" s="382">
        <v>125062</v>
      </c>
      <c r="E1089" s="382"/>
      <c r="F1089" s="382">
        <v>15000</v>
      </c>
      <c r="G1089" s="382">
        <v>5500</v>
      </c>
      <c r="H1089" s="382"/>
    </row>
    <row r="1090" spans="1:8" ht="30" customHeight="1">
      <c r="A1090" s="382"/>
      <c r="B1090" s="382"/>
      <c r="C1090" s="382"/>
      <c r="D1090" s="382"/>
      <c r="E1090" s="382"/>
      <c r="F1090" s="382"/>
      <c r="G1090" s="382"/>
      <c r="H1090" s="382"/>
    </row>
    <row r="1091" spans="1:8" ht="30" customHeight="1">
      <c r="A1091" s="382">
        <v>3</v>
      </c>
      <c r="B1091" s="382" t="s">
        <v>904</v>
      </c>
      <c r="C1091" s="382"/>
      <c r="D1091" s="382">
        <v>125062</v>
      </c>
      <c r="E1091" s="382"/>
      <c r="F1091" s="382">
        <v>15000</v>
      </c>
      <c r="G1091" s="382">
        <v>5500</v>
      </c>
      <c r="H1091" s="382"/>
    </row>
    <row r="1092" spans="1:8" ht="30" customHeight="1">
      <c r="A1092" s="382"/>
      <c r="B1092" s="382"/>
      <c r="C1092" s="382"/>
      <c r="D1092" s="382"/>
      <c r="E1092" s="382"/>
      <c r="F1092" s="382"/>
      <c r="G1092" s="382"/>
      <c r="H1092" s="382"/>
    </row>
    <row r="1093" spans="1:8" ht="30" customHeight="1">
      <c r="A1093" s="382">
        <v>4</v>
      </c>
      <c r="B1093" s="382" t="s">
        <v>905</v>
      </c>
      <c r="C1093" s="382"/>
      <c r="D1093" s="382">
        <v>125062</v>
      </c>
      <c r="E1093" s="382"/>
      <c r="F1093" s="382">
        <v>15000</v>
      </c>
      <c r="G1093" s="382">
        <v>5500</v>
      </c>
      <c r="H1093" s="382"/>
    </row>
    <row r="1094" spans="1:8" ht="30" customHeight="1">
      <c r="A1094" s="382"/>
      <c r="B1094" s="382"/>
      <c r="C1094" s="382"/>
      <c r="D1094" s="382"/>
      <c r="E1094" s="382"/>
      <c r="F1094" s="382"/>
      <c r="G1094" s="382"/>
      <c r="H1094" s="382"/>
    </row>
    <row r="1095" spans="1:8" ht="30" customHeight="1">
      <c r="A1095" s="382">
        <v>5</v>
      </c>
      <c r="B1095" s="382" t="s">
        <v>906</v>
      </c>
      <c r="C1095" s="382"/>
      <c r="D1095" s="382">
        <v>128821</v>
      </c>
      <c r="E1095" s="382"/>
      <c r="F1095" s="382">
        <v>15000</v>
      </c>
      <c r="G1095" s="382">
        <v>5500</v>
      </c>
      <c r="H1095" s="382">
        <v>2100</v>
      </c>
    </row>
    <row r="1096" spans="1:8" ht="30" customHeight="1">
      <c r="A1096" s="382"/>
      <c r="B1096" s="382"/>
      <c r="C1096" s="382"/>
      <c r="D1096" s="382"/>
      <c r="E1096" s="382"/>
      <c r="F1096" s="382"/>
      <c r="G1096" s="382"/>
      <c r="H1096" s="382"/>
    </row>
    <row r="1097" spans="1:8" ht="30" customHeight="1">
      <c r="A1097" s="382">
        <v>6</v>
      </c>
      <c r="B1097" s="382" t="s">
        <v>907</v>
      </c>
      <c r="C1097" s="382"/>
      <c r="D1097" s="382">
        <v>131038</v>
      </c>
      <c r="E1097" s="382"/>
      <c r="F1097" s="382">
        <v>15000</v>
      </c>
      <c r="G1097" s="382">
        <v>5500</v>
      </c>
      <c r="H1097" s="382"/>
    </row>
    <row r="1098" spans="1:8" ht="30" customHeight="1">
      <c r="A1098" s="382"/>
      <c r="B1098" s="382"/>
      <c r="C1098" s="382"/>
      <c r="D1098" s="382"/>
      <c r="E1098" s="382"/>
      <c r="F1098" s="382"/>
      <c r="G1098" s="382"/>
      <c r="H1098" s="382"/>
    </row>
    <row r="1099" spans="1:8" ht="30" customHeight="1">
      <c r="A1099" s="382">
        <v>7</v>
      </c>
      <c r="B1099" s="382" t="s">
        <v>908</v>
      </c>
      <c r="C1099" s="382"/>
      <c r="D1099" s="382">
        <v>131038</v>
      </c>
      <c r="E1099" s="382"/>
      <c r="F1099" s="382">
        <v>15000</v>
      </c>
      <c r="G1099" s="382">
        <v>5500</v>
      </c>
      <c r="H1099" s="382"/>
    </row>
    <row r="1100" spans="1:8" ht="30" customHeight="1">
      <c r="A1100" s="382"/>
      <c r="B1100" s="382"/>
      <c r="C1100" s="382"/>
      <c r="D1100" s="382"/>
      <c r="E1100" s="382"/>
      <c r="F1100" s="382"/>
      <c r="G1100" s="382"/>
      <c r="H1100" s="382"/>
    </row>
    <row r="1101" spans="1:8" ht="30" customHeight="1">
      <c r="A1101" s="382">
        <v>8</v>
      </c>
      <c r="B1101" s="382" t="s">
        <v>909</v>
      </c>
      <c r="C1101" s="382"/>
      <c r="D1101" s="382">
        <v>131038</v>
      </c>
      <c r="E1101" s="382"/>
      <c r="F1101" s="382">
        <v>15000</v>
      </c>
      <c r="G1101" s="382">
        <v>5500</v>
      </c>
      <c r="H1101" s="382"/>
    </row>
    <row r="1102" spans="1:8" ht="30" customHeight="1">
      <c r="A1102" s="382"/>
      <c r="B1102" s="382"/>
      <c r="C1102" s="382"/>
      <c r="D1102" s="382"/>
      <c r="E1102" s="382"/>
      <c r="F1102" s="382"/>
      <c r="G1102" s="382"/>
      <c r="H1102" s="382"/>
    </row>
    <row r="1103" spans="1:8" ht="30" customHeight="1">
      <c r="A1103" s="382">
        <v>9</v>
      </c>
      <c r="B1103" s="382" t="s">
        <v>910</v>
      </c>
      <c r="C1103" s="382"/>
      <c r="D1103" s="382">
        <v>131038</v>
      </c>
      <c r="E1103" s="382"/>
      <c r="F1103" s="382">
        <v>15000</v>
      </c>
      <c r="G1103" s="382">
        <v>5500</v>
      </c>
      <c r="H1103" s="382"/>
    </row>
    <row r="1104" spans="1:8" ht="30" customHeight="1">
      <c r="A1104" s="382"/>
      <c r="B1104" s="382"/>
      <c r="C1104" s="382"/>
      <c r="D1104" s="382"/>
      <c r="E1104" s="382"/>
      <c r="F1104" s="382"/>
      <c r="G1104" s="382"/>
      <c r="H1104" s="382"/>
    </row>
    <row r="1105" spans="1:8" ht="30" customHeight="1">
      <c r="A1105" s="382">
        <v>10</v>
      </c>
      <c r="B1105" s="382" t="s">
        <v>911</v>
      </c>
      <c r="C1105" s="382"/>
      <c r="D1105" s="382">
        <v>131038</v>
      </c>
      <c r="E1105" s="382"/>
      <c r="F1105" s="382">
        <v>15000</v>
      </c>
      <c r="G1105" s="382">
        <v>5500</v>
      </c>
      <c r="H1105" s="382"/>
    </row>
    <row r="1106" spans="1:8" ht="30" customHeight="1">
      <c r="A1106" s="382"/>
      <c r="B1106" s="382"/>
      <c r="C1106" s="382"/>
      <c r="D1106" s="382"/>
      <c r="E1106" s="382"/>
      <c r="F1106" s="382"/>
      <c r="G1106" s="382"/>
      <c r="H1106" s="382"/>
    </row>
    <row r="1107" spans="1:8" ht="30" customHeight="1">
      <c r="A1107" s="382">
        <v>11</v>
      </c>
      <c r="B1107" s="382" t="s">
        <v>912</v>
      </c>
      <c r="C1107" s="382"/>
      <c r="D1107" s="382">
        <v>132702</v>
      </c>
      <c r="E1107" s="382"/>
      <c r="F1107" s="382"/>
      <c r="G1107" s="382">
        <v>5500</v>
      </c>
      <c r="H1107" s="382">
        <v>2100</v>
      </c>
    </row>
    <row r="1108" spans="1:8" ht="30" customHeight="1">
      <c r="A1108" s="382"/>
      <c r="B1108" s="382"/>
      <c r="C1108" s="382"/>
      <c r="D1108" s="382"/>
      <c r="E1108" s="382"/>
      <c r="F1108" s="382"/>
      <c r="G1108" s="382"/>
      <c r="H1108" s="382"/>
    </row>
    <row r="1109" spans="1:8" ht="30" customHeight="1">
      <c r="A1109" s="382">
        <v>12</v>
      </c>
      <c r="B1109" s="382" t="s">
        <v>913</v>
      </c>
      <c r="C1109" s="382"/>
      <c r="D1109" s="382">
        <v>132702</v>
      </c>
      <c r="E1109" s="382"/>
      <c r="F1109" s="382"/>
      <c r="G1109" s="382">
        <v>5500</v>
      </c>
      <c r="H1109" s="382"/>
    </row>
    <row r="1110" spans="1:8" ht="30" customHeight="1">
      <c r="A1110" s="81"/>
      <c r="B1110" s="382"/>
      <c r="C1110" s="382"/>
      <c r="D1110" s="382"/>
      <c r="E1110" s="382"/>
      <c r="F1110" s="382"/>
      <c r="G1110" s="382"/>
      <c r="H1110" s="382"/>
    </row>
    <row r="1111" spans="1:8" ht="30" customHeight="1">
      <c r="A1111" s="81"/>
      <c r="B1111" s="390" t="s">
        <v>107</v>
      </c>
      <c r="C1111" s="382">
        <f t="shared" ref="C1111:H1111" si="27">SUM(C1087:C1110)</f>
        <v>0</v>
      </c>
      <c r="D1111" s="382">
        <f t="shared" si="27"/>
        <v>1549663</v>
      </c>
      <c r="E1111" s="382">
        <f t="shared" si="27"/>
        <v>0</v>
      </c>
      <c r="F1111" s="382">
        <f t="shared" si="27"/>
        <v>150000</v>
      </c>
      <c r="G1111" s="382">
        <f t="shared" si="27"/>
        <v>66000</v>
      </c>
      <c r="H1111" s="382">
        <f t="shared" si="27"/>
        <v>4200</v>
      </c>
    </row>
    <row r="1112" spans="1:8" ht="30" customHeight="1">
      <c r="A1112" s="81"/>
      <c r="B1112" s="390"/>
      <c r="C1112" s="382"/>
      <c r="D1112" s="382"/>
      <c r="E1112" s="382"/>
      <c r="F1112" s="382"/>
      <c r="G1112" s="382"/>
      <c r="H1112" s="382"/>
    </row>
    <row r="1113" spans="1:8" ht="30" customHeight="1">
      <c r="A1113" s="81"/>
      <c r="B1113" s="390" t="s">
        <v>914</v>
      </c>
      <c r="C1113" s="382"/>
      <c r="D1113" s="382"/>
      <c r="E1113" s="382"/>
      <c r="F1113" s="382"/>
      <c r="G1113" s="382"/>
      <c r="H1113" s="382"/>
    </row>
    <row r="1114" spans="1:8" ht="30" customHeight="1">
      <c r="A1114" s="81"/>
      <c r="B1114" s="390"/>
      <c r="C1114" s="382"/>
      <c r="D1114" s="382"/>
      <c r="E1114" s="382"/>
      <c r="F1114" s="382"/>
      <c r="G1114" s="382"/>
      <c r="H1114" s="382"/>
    </row>
    <row r="1115" spans="1:8" ht="30" customHeight="1">
      <c r="A1115" s="81"/>
      <c r="B1115" s="390" t="s">
        <v>107</v>
      </c>
      <c r="C1115" s="382"/>
      <c r="D1115" s="382"/>
      <c r="E1115" s="382"/>
      <c r="F1115" s="382"/>
      <c r="G1115" s="382"/>
      <c r="H1115" s="382"/>
    </row>
    <row r="1116" spans="1:8" ht="30" customHeight="1">
      <c r="A1116" s="81"/>
      <c r="B1116" s="390"/>
      <c r="C1116" s="382"/>
      <c r="D1116" s="382"/>
      <c r="E1116" s="382"/>
      <c r="F1116" s="382"/>
      <c r="G1116" s="382"/>
      <c r="H1116" s="382"/>
    </row>
    <row r="1117" spans="1:8" ht="30" customHeight="1">
      <c r="A1117" s="81"/>
      <c r="B1117" s="390" t="s">
        <v>143</v>
      </c>
      <c r="C1117" s="382"/>
      <c r="D1117" s="382"/>
      <c r="E1117" s="382"/>
      <c r="F1117" s="382"/>
      <c r="G1117" s="382"/>
      <c r="H1117" s="382"/>
    </row>
    <row r="1118" spans="1:8" ht="30" customHeight="1">
      <c r="A1118" s="384" t="s">
        <v>898</v>
      </c>
      <c r="B1118" s="625" t="s">
        <v>286</v>
      </c>
      <c r="C1118" s="625"/>
      <c r="D1118" s="625"/>
      <c r="E1118" s="625"/>
      <c r="F1118" s="625"/>
      <c r="G1118" s="625"/>
      <c r="H1118" s="625"/>
    </row>
    <row r="1119" spans="1:8" ht="30" customHeight="1">
      <c r="A1119" s="386" t="s">
        <v>899</v>
      </c>
      <c r="B1119" s="386" t="s">
        <v>900</v>
      </c>
      <c r="C1119" s="386" t="s">
        <v>5</v>
      </c>
      <c r="D1119" s="386" t="s">
        <v>395</v>
      </c>
      <c r="E1119" s="386" t="s">
        <v>7</v>
      </c>
      <c r="F1119" s="386" t="s">
        <v>8</v>
      </c>
      <c r="G1119" s="386" t="s">
        <v>10</v>
      </c>
      <c r="H1119" s="386" t="s">
        <v>901</v>
      </c>
    </row>
    <row r="1120" spans="1:8" ht="30" customHeight="1">
      <c r="A1120" s="81"/>
      <c r="B1120" s="382"/>
      <c r="C1120" s="382"/>
      <c r="D1120" s="382"/>
      <c r="E1120" s="382"/>
      <c r="F1120" s="382"/>
      <c r="G1120" s="382"/>
      <c r="H1120" s="382"/>
    </row>
    <row r="1121" spans="1:8" ht="30" customHeight="1">
      <c r="A1121" s="382">
        <v>1</v>
      </c>
      <c r="B1121" s="389" t="s">
        <v>902</v>
      </c>
      <c r="C1121" s="382">
        <v>1920</v>
      </c>
      <c r="D1121" s="382">
        <v>62626</v>
      </c>
      <c r="E1121" s="382"/>
      <c r="F1121" s="382">
        <v>2000</v>
      </c>
      <c r="G1121" s="382"/>
      <c r="H1121" s="382"/>
    </row>
    <row r="1122" spans="1:8" ht="30" customHeight="1">
      <c r="A1122" s="382"/>
      <c r="B1122" s="382"/>
      <c r="C1122" s="382"/>
      <c r="D1122" s="382"/>
      <c r="E1122" s="382"/>
      <c r="F1122" s="382"/>
      <c r="G1122" s="382"/>
      <c r="H1122" s="382"/>
    </row>
    <row r="1123" spans="1:8" ht="30" customHeight="1">
      <c r="A1123" s="382">
        <v>2</v>
      </c>
      <c r="B1123" s="382" t="s">
        <v>903</v>
      </c>
      <c r="C1123" s="382">
        <v>1920</v>
      </c>
      <c r="D1123" s="382">
        <v>62626</v>
      </c>
      <c r="E1123" s="382"/>
      <c r="F1123" s="382">
        <v>2000</v>
      </c>
      <c r="G1123" s="382"/>
      <c r="H1123" s="382"/>
    </row>
    <row r="1124" spans="1:8" ht="30" customHeight="1">
      <c r="A1124" s="382"/>
      <c r="B1124" s="382"/>
      <c r="C1124" s="382"/>
      <c r="D1124" s="382"/>
      <c r="E1124" s="382"/>
      <c r="F1124" s="382"/>
      <c r="G1124" s="382"/>
      <c r="H1124" s="382"/>
    </row>
    <row r="1125" spans="1:8" ht="30" customHeight="1">
      <c r="A1125" s="382">
        <v>3</v>
      </c>
      <c r="B1125" s="382" t="s">
        <v>904</v>
      </c>
      <c r="C1125" s="382">
        <v>2310</v>
      </c>
      <c r="D1125" s="382">
        <v>63016</v>
      </c>
      <c r="E1125" s="382"/>
      <c r="F1125" s="382">
        <v>2000</v>
      </c>
      <c r="G1125" s="382"/>
      <c r="H1125" s="382"/>
    </row>
    <row r="1126" spans="1:8" ht="30" customHeight="1">
      <c r="A1126" s="382"/>
      <c r="B1126" s="382"/>
      <c r="C1126" s="382"/>
      <c r="D1126" s="382"/>
      <c r="E1126" s="382"/>
      <c r="F1126" s="382"/>
      <c r="G1126" s="382"/>
      <c r="H1126" s="382"/>
    </row>
    <row r="1127" spans="1:8" ht="30" customHeight="1">
      <c r="A1127" s="382">
        <v>4</v>
      </c>
      <c r="B1127" s="382" t="s">
        <v>905</v>
      </c>
      <c r="C1127" s="382">
        <v>2310</v>
      </c>
      <c r="D1127" s="382">
        <v>63016</v>
      </c>
      <c r="E1127" s="382"/>
      <c r="F1127" s="382">
        <v>2000</v>
      </c>
      <c r="G1127" s="382"/>
      <c r="H1127" s="382"/>
    </row>
    <row r="1128" spans="1:8" ht="30" customHeight="1">
      <c r="A1128" s="382"/>
      <c r="B1128" s="382"/>
      <c r="C1128" s="382"/>
      <c r="D1128" s="382"/>
      <c r="E1128" s="382"/>
      <c r="F1128" s="382"/>
      <c r="G1128" s="382"/>
      <c r="H1128" s="382"/>
    </row>
    <row r="1129" spans="1:8" ht="30" customHeight="1">
      <c r="A1129" s="382">
        <v>5</v>
      </c>
      <c r="B1129" s="382" t="s">
        <v>906</v>
      </c>
      <c r="C1129" s="382">
        <v>2310</v>
      </c>
      <c r="D1129" s="382">
        <v>64848</v>
      </c>
      <c r="E1129" s="382"/>
      <c r="F1129" s="382">
        <v>2000</v>
      </c>
      <c r="G1129" s="382"/>
      <c r="H1129" s="382">
        <v>2100</v>
      </c>
    </row>
    <row r="1130" spans="1:8" ht="30" customHeight="1">
      <c r="A1130" s="382"/>
      <c r="B1130" s="382"/>
      <c r="C1130" s="382"/>
      <c r="D1130" s="382"/>
      <c r="E1130" s="382"/>
      <c r="F1130" s="382"/>
      <c r="G1130" s="382"/>
      <c r="H1130" s="382"/>
    </row>
    <row r="1131" spans="1:8" ht="30" customHeight="1">
      <c r="A1131" s="382">
        <v>6</v>
      </c>
      <c r="B1131" s="382" t="s">
        <v>907</v>
      </c>
      <c r="C1131" s="382">
        <v>2310</v>
      </c>
      <c r="D1131" s="382">
        <v>65923</v>
      </c>
      <c r="E1131" s="382"/>
      <c r="F1131" s="382">
        <v>2000</v>
      </c>
      <c r="G1131" s="382"/>
      <c r="H1131" s="382"/>
    </row>
    <row r="1132" spans="1:8" ht="30" customHeight="1">
      <c r="A1132" s="382"/>
      <c r="B1132" s="382"/>
      <c r="C1132" s="382"/>
      <c r="D1132" s="382"/>
      <c r="E1132" s="382"/>
      <c r="F1132" s="382"/>
      <c r="G1132" s="382"/>
      <c r="H1132" s="382"/>
    </row>
    <row r="1133" spans="1:8" ht="30" customHeight="1">
      <c r="A1133" s="382">
        <v>7</v>
      </c>
      <c r="B1133" s="382" t="s">
        <v>908</v>
      </c>
      <c r="C1133" s="382">
        <v>2310</v>
      </c>
      <c r="D1133" s="382">
        <v>65923</v>
      </c>
      <c r="E1133" s="382"/>
      <c r="F1133" s="382">
        <v>2000</v>
      </c>
      <c r="G1133" s="382"/>
      <c r="H1133" s="382"/>
    </row>
    <row r="1134" spans="1:8" ht="30" customHeight="1">
      <c r="A1134" s="382"/>
      <c r="B1134" s="382"/>
      <c r="C1134" s="382"/>
      <c r="D1134" s="382"/>
      <c r="E1134" s="382"/>
      <c r="F1134" s="382"/>
      <c r="G1134" s="382"/>
      <c r="H1134" s="382"/>
    </row>
    <row r="1135" spans="1:8" ht="30" customHeight="1">
      <c r="A1135" s="382">
        <v>8</v>
      </c>
      <c r="B1135" s="382" t="s">
        <v>909</v>
      </c>
      <c r="C1135" s="382">
        <v>2310</v>
      </c>
      <c r="D1135" s="382">
        <v>65923</v>
      </c>
      <c r="E1135" s="382"/>
      <c r="F1135" s="382">
        <v>2000</v>
      </c>
      <c r="G1135" s="382"/>
      <c r="H1135" s="382"/>
    </row>
    <row r="1136" spans="1:8" ht="30" customHeight="1">
      <c r="A1136" s="382"/>
      <c r="B1136" s="382"/>
      <c r="C1136" s="382"/>
      <c r="D1136" s="382"/>
      <c r="E1136" s="382"/>
      <c r="F1136" s="382"/>
      <c r="G1136" s="382"/>
      <c r="H1136" s="382"/>
    </row>
    <row r="1137" spans="1:8" ht="30" customHeight="1">
      <c r="A1137" s="382">
        <v>9</v>
      </c>
      <c r="B1137" s="382" t="s">
        <v>910</v>
      </c>
      <c r="C1137" s="382">
        <v>2310</v>
      </c>
      <c r="D1137" s="382">
        <v>65923</v>
      </c>
      <c r="E1137" s="382"/>
      <c r="F1137" s="382">
        <v>2000</v>
      </c>
      <c r="G1137" s="382"/>
      <c r="H1137" s="382"/>
    </row>
    <row r="1138" spans="1:8" ht="30" customHeight="1">
      <c r="A1138" s="382"/>
      <c r="B1138" s="382"/>
      <c r="C1138" s="382"/>
      <c r="D1138" s="382"/>
      <c r="E1138" s="382"/>
      <c r="F1138" s="382"/>
      <c r="G1138" s="382"/>
      <c r="H1138" s="382"/>
    </row>
    <row r="1139" spans="1:8" ht="30" customHeight="1">
      <c r="A1139" s="382">
        <v>10</v>
      </c>
      <c r="B1139" s="382" t="s">
        <v>911</v>
      </c>
      <c r="C1139" s="382">
        <v>2310</v>
      </c>
      <c r="D1139" s="382">
        <v>65923</v>
      </c>
      <c r="E1139" s="382"/>
      <c r="F1139" s="382">
        <v>2000</v>
      </c>
      <c r="G1139" s="382"/>
      <c r="H1139" s="382"/>
    </row>
    <row r="1140" spans="1:8" ht="30" customHeight="1">
      <c r="A1140" s="382"/>
      <c r="B1140" s="382"/>
      <c r="C1140" s="382"/>
      <c r="D1140" s="382"/>
      <c r="E1140" s="382"/>
      <c r="F1140" s="382"/>
      <c r="G1140" s="382"/>
      <c r="H1140" s="382"/>
    </row>
    <row r="1141" spans="1:8" ht="30" customHeight="1">
      <c r="A1141" s="382">
        <v>11</v>
      </c>
      <c r="B1141" s="382" t="s">
        <v>912</v>
      </c>
      <c r="C1141" s="382">
        <v>2310</v>
      </c>
      <c r="D1141" s="382">
        <v>66729</v>
      </c>
      <c r="E1141" s="382"/>
      <c r="F1141" s="382"/>
      <c r="G1141" s="382"/>
      <c r="H1141" s="382">
        <v>2100</v>
      </c>
    </row>
    <row r="1142" spans="1:8" ht="30" customHeight="1">
      <c r="A1142" s="382"/>
      <c r="B1142" s="382"/>
      <c r="C1142" s="382"/>
      <c r="D1142" s="382"/>
      <c r="E1142" s="382"/>
      <c r="F1142" s="382"/>
      <c r="G1142" s="382"/>
      <c r="H1142" s="382"/>
    </row>
    <row r="1143" spans="1:8" ht="30" customHeight="1">
      <c r="A1143" s="382">
        <v>12</v>
      </c>
      <c r="B1143" s="382" t="s">
        <v>913</v>
      </c>
      <c r="C1143" s="382">
        <v>2310</v>
      </c>
      <c r="D1143" s="382">
        <v>66729</v>
      </c>
      <c r="E1143" s="382"/>
      <c r="F1143" s="382"/>
      <c r="G1143" s="382"/>
      <c r="H1143" s="382"/>
    </row>
    <row r="1144" spans="1:8" ht="30" customHeight="1">
      <c r="A1144" s="81"/>
      <c r="B1144" s="382"/>
      <c r="C1144" s="382"/>
      <c r="D1144" s="382"/>
      <c r="E1144" s="382"/>
      <c r="F1144" s="382"/>
      <c r="G1144" s="382"/>
      <c r="H1144" s="382"/>
    </row>
    <row r="1145" spans="1:8" ht="30" customHeight="1">
      <c r="A1145" s="81"/>
      <c r="B1145" s="390" t="s">
        <v>107</v>
      </c>
      <c r="C1145" s="382">
        <f t="shared" ref="C1145:H1145" si="28">SUM(C1121:C1144)</f>
        <v>26940</v>
      </c>
      <c r="D1145" s="382">
        <f t="shared" si="28"/>
        <v>779205</v>
      </c>
      <c r="E1145" s="382">
        <f t="shared" si="28"/>
        <v>0</v>
      </c>
      <c r="F1145" s="382">
        <f t="shared" si="28"/>
        <v>20000</v>
      </c>
      <c r="G1145" s="382">
        <f t="shared" si="28"/>
        <v>0</v>
      </c>
      <c r="H1145" s="382">
        <f t="shared" si="28"/>
        <v>4200</v>
      </c>
    </row>
    <row r="1146" spans="1:8" ht="30" customHeight="1">
      <c r="A1146" s="81"/>
      <c r="B1146" s="390"/>
      <c r="C1146" s="382"/>
      <c r="D1146" s="382"/>
      <c r="E1146" s="382"/>
      <c r="F1146" s="382"/>
      <c r="G1146" s="382"/>
      <c r="H1146" s="382"/>
    </row>
    <row r="1147" spans="1:8" ht="30" customHeight="1">
      <c r="A1147" s="81"/>
      <c r="B1147" s="390" t="s">
        <v>914</v>
      </c>
      <c r="C1147" s="382"/>
      <c r="D1147" s="382"/>
      <c r="E1147" s="382"/>
      <c r="F1147" s="382"/>
      <c r="G1147" s="382"/>
      <c r="H1147" s="382"/>
    </row>
    <row r="1148" spans="1:8" ht="30" customHeight="1">
      <c r="A1148" s="81"/>
      <c r="B1148" s="390"/>
      <c r="C1148" s="382"/>
      <c r="D1148" s="382"/>
      <c r="E1148" s="382"/>
      <c r="F1148" s="382"/>
      <c r="G1148" s="382"/>
      <c r="H1148" s="382"/>
    </row>
    <row r="1149" spans="1:8" ht="30" customHeight="1">
      <c r="A1149" s="81"/>
      <c r="B1149" s="390" t="s">
        <v>107</v>
      </c>
      <c r="C1149" s="382"/>
      <c r="D1149" s="382"/>
      <c r="E1149" s="382"/>
      <c r="F1149" s="382"/>
      <c r="G1149" s="382"/>
      <c r="H1149" s="382"/>
    </row>
    <row r="1150" spans="1:8" ht="30" customHeight="1">
      <c r="A1150" s="81"/>
      <c r="B1150" s="390"/>
      <c r="C1150" s="382"/>
      <c r="D1150" s="382"/>
      <c r="E1150" s="382"/>
      <c r="F1150" s="382"/>
      <c r="G1150" s="382"/>
      <c r="H1150" s="382"/>
    </row>
    <row r="1151" spans="1:8" ht="30" customHeight="1">
      <c r="A1151" s="81"/>
      <c r="B1151" s="390" t="s">
        <v>143</v>
      </c>
      <c r="C1151" s="382"/>
      <c r="D1151" s="382"/>
      <c r="E1151" s="382"/>
      <c r="F1151" s="382"/>
      <c r="G1151" s="382"/>
      <c r="H1151" s="382"/>
    </row>
    <row r="1152" spans="1:8" ht="30" customHeight="1">
      <c r="A1152" s="384" t="s">
        <v>898</v>
      </c>
      <c r="B1152" s="625" t="s">
        <v>920</v>
      </c>
      <c r="C1152" s="625"/>
      <c r="D1152" s="625"/>
      <c r="E1152" s="625"/>
      <c r="F1152" s="625"/>
      <c r="G1152" s="625"/>
      <c r="H1152" s="625"/>
    </row>
    <row r="1153" spans="1:8" ht="30" customHeight="1">
      <c r="A1153" s="386" t="s">
        <v>899</v>
      </c>
      <c r="B1153" s="386" t="s">
        <v>900</v>
      </c>
      <c r="C1153" s="386" t="s">
        <v>5</v>
      </c>
      <c r="D1153" s="386" t="s">
        <v>395</v>
      </c>
      <c r="E1153" s="386" t="s">
        <v>7</v>
      </c>
      <c r="F1153" s="386" t="s">
        <v>8</v>
      </c>
      <c r="G1153" s="386" t="s">
        <v>10</v>
      </c>
      <c r="H1153" s="386" t="s">
        <v>901</v>
      </c>
    </row>
    <row r="1154" spans="1:8" ht="30" customHeight="1">
      <c r="A1154" s="81"/>
      <c r="B1154" s="382"/>
      <c r="C1154" s="382"/>
      <c r="D1154" s="382"/>
      <c r="E1154" s="382"/>
      <c r="F1154" s="382"/>
      <c r="G1154" s="382"/>
      <c r="H1154" s="382"/>
    </row>
    <row r="1155" spans="1:8" ht="30" customHeight="1">
      <c r="A1155" s="382">
        <v>1</v>
      </c>
      <c r="B1155" s="389" t="s">
        <v>902</v>
      </c>
      <c r="C1155" s="382">
        <v>4180</v>
      </c>
      <c r="D1155" s="382">
        <v>122064</v>
      </c>
      <c r="E1155" s="382"/>
      <c r="F1155" s="382">
        <v>12000</v>
      </c>
      <c r="G1155" s="382">
        <v>5000</v>
      </c>
      <c r="H1155" s="382"/>
    </row>
    <row r="1156" spans="1:8" ht="30" customHeight="1">
      <c r="A1156" s="382"/>
      <c r="B1156" s="382"/>
      <c r="C1156" s="382"/>
      <c r="D1156" s="382"/>
      <c r="E1156" s="382"/>
      <c r="F1156" s="382"/>
      <c r="G1156" s="382"/>
      <c r="H1156" s="382"/>
    </row>
    <row r="1157" spans="1:8" ht="30" customHeight="1">
      <c r="A1157" s="382">
        <v>2</v>
      </c>
      <c r="B1157" s="382" t="s">
        <v>903</v>
      </c>
      <c r="C1157" s="382">
        <v>4180</v>
      </c>
      <c r="D1157" s="382">
        <v>123541</v>
      </c>
      <c r="E1157" s="382"/>
      <c r="F1157" s="382">
        <v>12000</v>
      </c>
      <c r="G1157" s="382">
        <v>5000</v>
      </c>
      <c r="H1157" s="382"/>
    </row>
    <row r="1158" spans="1:8" ht="30" customHeight="1">
      <c r="A1158" s="382"/>
      <c r="B1158" s="382"/>
      <c r="C1158" s="382"/>
      <c r="D1158" s="382"/>
      <c r="E1158" s="382"/>
      <c r="F1158" s="382"/>
      <c r="G1158" s="382"/>
      <c r="H1158" s="382"/>
    </row>
    <row r="1159" spans="1:8" ht="30" customHeight="1">
      <c r="A1159" s="382">
        <v>3</v>
      </c>
      <c r="B1159" s="382" t="s">
        <v>904</v>
      </c>
      <c r="C1159" s="382">
        <v>4180</v>
      </c>
      <c r="D1159" s="382">
        <v>123541</v>
      </c>
      <c r="E1159" s="382"/>
      <c r="F1159" s="382">
        <v>12000</v>
      </c>
      <c r="G1159" s="382">
        <v>5000</v>
      </c>
      <c r="H1159" s="382"/>
    </row>
    <row r="1160" spans="1:8" ht="30" customHeight="1">
      <c r="A1160" s="382"/>
      <c r="B1160" s="382"/>
      <c r="C1160" s="382"/>
      <c r="D1160" s="382"/>
      <c r="E1160" s="382"/>
      <c r="F1160" s="382"/>
      <c r="G1160" s="382"/>
      <c r="H1160" s="382"/>
    </row>
    <row r="1161" spans="1:8" ht="30" customHeight="1">
      <c r="A1161" s="382">
        <v>4</v>
      </c>
      <c r="B1161" s="382" t="s">
        <v>905</v>
      </c>
      <c r="C1161" s="382">
        <v>4180</v>
      </c>
      <c r="D1161" s="382">
        <v>123541</v>
      </c>
      <c r="E1161" s="382"/>
      <c r="F1161" s="382">
        <v>12000</v>
      </c>
      <c r="G1161" s="382">
        <v>5000</v>
      </c>
      <c r="H1161" s="382"/>
    </row>
    <row r="1162" spans="1:8" ht="30" customHeight="1">
      <c r="A1162" s="382"/>
      <c r="B1162" s="382"/>
      <c r="C1162" s="382"/>
      <c r="D1162" s="382"/>
      <c r="E1162" s="382"/>
      <c r="F1162" s="382"/>
      <c r="G1162" s="382"/>
      <c r="H1162" s="382"/>
    </row>
    <row r="1163" spans="1:8" ht="30" customHeight="1">
      <c r="A1163" s="382">
        <v>5</v>
      </c>
      <c r="B1163" s="382" t="s">
        <v>906</v>
      </c>
      <c r="C1163" s="382">
        <v>4180</v>
      </c>
      <c r="D1163" s="382">
        <v>127122</v>
      </c>
      <c r="E1163" s="382"/>
      <c r="F1163" s="382">
        <v>12000</v>
      </c>
      <c r="G1163" s="382">
        <v>5500</v>
      </c>
      <c r="H1163" s="382">
        <v>2100</v>
      </c>
    </row>
    <row r="1164" spans="1:8" ht="30" customHeight="1">
      <c r="A1164" s="382"/>
      <c r="B1164" s="382"/>
      <c r="C1164" s="382"/>
      <c r="D1164" s="382"/>
      <c r="E1164" s="382"/>
      <c r="F1164" s="382"/>
      <c r="G1164" s="382"/>
      <c r="H1164" s="382"/>
    </row>
    <row r="1165" spans="1:8" ht="30" customHeight="1">
      <c r="A1165" s="382">
        <v>6</v>
      </c>
      <c r="B1165" s="382" t="s">
        <v>907</v>
      </c>
      <c r="C1165" s="382">
        <v>4180</v>
      </c>
      <c r="D1165" s="382">
        <v>127122</v>
      </c>
      <c r="E1165" s="382"/>
      <c r="F1165" s="382">
        <v>12000</v>
      </c>
      <c r="G1165" s="382">
        <v>5500</v>
      </c>
      <c r="H1165" s="382"/>
    </row>
    <row r="1166" spans="1:8" ht="30" customHeight="1">
      <c r="A1166" s="382"/>
      <c r="B1166" s="382"/>
      <c r="C1166" s="382"/>
      <c r="D1166" s="382"/>
      <c r="E1166" s="382"/>
      <c r="F1166" s="382"/>
      <c r="G1166" s="382"/>
      <c r="H1166" s="382"/>
    </row>
    <row r="1167" spans="1:8" ht="30" customHeight="1">
      <c r="A1167" s="382">
        <v>7</v>
      </c>
      <c r="B1167" s="382" t="s">
        <v>908</v>
      </c>
      <c r="C1167" s="382">
        <v>4180</v>
      </c>
      <c r="D1167" s="382">
        <v>127122</v>
      </c>
      <c r="E1167" s="382"/>
      <c r="F1167" s="382">
        <v>12000</v>
      </c>
      <c r="G1167" s="382">
        <v>5500</v>
      </c>
      <c r="H1167" s="382"/>
    </row>
    <row r="1168" spans="1:8" ht="30" customHeight="1">
      <c r="A1168" s="382"/>
      <c r="B1168" s="382"/>
      <c r="C1168" s="382"/>
      <c r="D1168" s="382"/>
      <c r="E1168" s="382"/>
      <c r="F1168" s="382"/>
      <c r="G1168" s="382"/>
      <c r="H1168" s="382"/>
    </row>
    <row r="1169" spans="1:8" ht="30" customHeight="1">
      <c r="A1169" s="382">
        <v>8</v>
      </c>
      <c r="B1169" s="382" t="s">
        <v>909</v>
      </c>
      <c r="C1169" s="382">
        <v>4180</v>
      </c>
      <c r="D1169" s="382">
        <v>127122</v>
      </c>
      <c r="E1169" s="382"/>
      <c r="F1169" s="382">
        <v>12000</v>
      </c>
      <c r="G1169" s="382">
        <v>5500</v>
      </c>
      <c r="H1169" s="382"/>
    </row>
    <row r="1170" spans="1:8" ht="30" customHeight="1">
      <c r="A1170" s="382"/>
      <c r="B1170" s="382"/>
      <c r="C1170" s="382"/>
      <c r="D1170" s="382"/>
      <c r="E1170" s="382"/>
      <c r="F1170" s="382"/>
      <c r="G1170" s="382"/>
      <c r="H1170" s="382"/>
    </row>
    <row r="1171" spans="1:8" ht="30" customHeight="1">
      <c r="A1171" s="382">
        <v>9</v>
      </c>
      <c r="B1171" s="382" t="s">
        <v>910</v>
      </c>
      <c r="C1171" s="382">
        <v>4180</v>
      </c>
      <c r="D1171" s="382">
        <v>130166</v>
      </c>
      <c r="E1171" s="382"/>
      <c r="F1171" s="382">
        <v>12000</v>
      </c>
      <c r="G1171" s="382">
        <v>5500</v>
      </c>
      <c r="H1171" s="382"/>
    </row>
    <row r="1172" spans="1:8" ht="30" customHeight="1">
      <c r="A1172" s="382"/>
      <c r="B1172" s="382"/>
      <c r="C1172" s="382"/>
      <c r="D1172" s="382"/>
      <c r="E1172" s="382"/>
      <c r="F1172" s="382"/>
      <c r="G1172" s="382"/>
      <c r="H1172" s="382"/>
    </row>
    <row r="1173" spans="1:8" ht="30" customHeight="1">
      <c r="A1173" s="382">
        <v>10</v>
      </c>
      <c r="B1173" s="382" t="s">
        <v>911</v>
      </c>
      <c r="C1173" s="382">
        <v>4180</v>
      </c>
      <c r="D1173" s="382">
        <v>160904</v>
      </c>
      <c r="E1173" s="382"/>
      <c r="F1173" s="382">
        <v>12000</v>
      </c>
      <c r="G1173" s="382">
        <v>14500</v>
      </c>
      <c r="H1173" s="382"/>
    </row>
    <row r="1174" spans="1:8" ht="30" customHeight="1">
      <c r="A1174" s="382"/>
      <c r="B1174" s="382"/>
      <c r="C1174" s="382"/>
      <c r="D1174" s="382"/>
      <c r="E1174" s="382"/>
      <c r="F1174" s="382"/>
      <c r="G1174" s="382"/>
      <c r="H1174" s="382"/>
    </row>
    <row r="1175" spans="1:8" ht="30" customHeight="1">
      <c r="A1175" s="382">
        <v>11</v>
      </c>
      <c r="B1175" s="382" t="s">
        <v>912</v>
      </c>
      <c r="C1175" s="382">
        <v>4180</v>
      </c>
      <c r="D1175" s="382">
        <v>160904</v>
      </c>
      <c r="E1175" s="382"/>
      <c r="F1175" s="382">
        <v>40000</v>
      </c>
      <c r="G1175" s="382">
        <v>14500</v>
      </c>
      <c r="H1175" s="382">
        <v>2100</v>
      </c>
    </row>
    <row r="1176" spans="1:8" ht="30" customHeight="1">
      <c r="A1176" s="382"/>
      <c r="B1176" s="382"/>
      <c r="C1176" s="382"/>
      <c r="D1176" s="382"/>
      <c r="E1176" s="382"/>
      <c r="F1176" s="382"/>
      <c r="G1176" s="382"/>
      <c r="H1176" s="382"/>
    </row>
    <row r="1177" spans="1:8" ht="30" customHeight="1">
      <c r="A1177" s="382">
        <v>12</v>
      </c>
      <c r="B1177" s="382" t="s">
        <v>913</v>
      </c>
      <c r="C1177" s="382">
        <v>4180</v>
      </c>
      <c r="D1177" s="382">
        <v>160904</v>
      </c>
      <c r="E1177" s="382"/>
      <c r="F1177" s="382">
        <v>30000</v>
      </c>
      <c r="G1177" s="382">
        <v>14500</v>
      </c>
      <c r="H1177" s="382"/>
    </row>
    <row r="1178" spans="1:8" ht="30" customHeight="1">
      <c r="A1178" s="81"/>
      <c r="B1178" s="382"/>
      <c r="C1178" s="382"/>
      <c r="D1178" s="382"/>
      <c r="E1178" s="382"/>
      <c r="F1178" s="382"/>
      <c r="G1178" s="382"/>
      <c r="H1178" s="382"/>
    </row>
    <row r="1179" spans="1:8" ht="30" customHeight="1">
      <c r="A1179" s="81"/>
      <c r="B1179" s="390" t="s">
        <v>107</v>
      </c>
      <c r="C1179" s="382">
        <f t="shared" ref="C1179:H1179" si="29">SUM(C1155:C1178)</f>
        <v>50160</v>
      </c>
      <c r="D1179" s="382">
        <f t="shared" si="29"/>
        <v>1614053</v>
      </c>
      <c r="E1179" s="382">
        <f t="shared" si="29"/>
        <v>0</v>
      </c>
      <c r="F1179" s="382">
        <f t="shared" si="29"/>
        <v>190000</v>
      </c>
      <c r="G1179" s="382">
        <f t="shared" si="29"/>
        <v>91000</v>
      </c>
      <c r="H1179" s="382">
        <f t="shared" si="29"/>
        <v>4200</v>
      </c>
    </row>
    <row r="1180" spans="1:8" ht="30" customHeight="1">
      <c r="A1180" s="81"/>
      <c r="B1180" s="390"/>
      <c r="C1180" s="382"/>
      <c r="D1180" s="382"/>
      <c r="E1180" s="382"/>
      <c r="F1180" s="382"/>
      <c r="G1180" s="382"/>
      <c r="H1180" s="382"/>
    </row>
    <row r="1181" spans="1:8" ht="30" customHeight="1">
      <c r="A1181" s="81"/>
      <c r="B1181" s="410" t="s">
        <v>921</v>
      </c>
      <c r="C1181" s="382"/>
      <c r="D1181" s="382">
        <v>997872</v>
      </c>
      <c r="E1181" s="382"/>
      <c r="F1181" s="382">
        <v>311336</v>
      </c>
      <c r="G1181" s="382"/>
      <c r="H1181" s="382"/>
    </row>
    <row r="1182" spans="1:8" ht="30" customHeight="1">
      <c r="A1182" s="81"/>
      <c r="B1182" s="390"/>
      <c r="C1182" s="382"/>
      <c r="D1182" s="382"/>
      <c r="E1182" s="382"/>
      <c r="F1182" s="382"/>
      <c r="G1182" s="382"/>
      <c r="H1182" s="382"/>
    </row>
    <row r="1183" spans="1:8" ht="30" customHeight="1">
      <c r="A1183" s="81"/>
      <c r="B1183" s="390" t="s">
        <v>107</v>
      </c>
      <c r="C1183" s="382"/>
      <c r="D1183" s="382">
        <f>SUM(D1179:D1182)</f>
        <v>2611925</v>
      </c>
      <c r="E1183" s="382"/>
      <c r="F1183" s="382">
        <f>SUM(F1179:F1182)</f>
        <v>501336</v>
      </c>
      <c r="G1183" s="382">
        <f t="shared" ref="G1183:H1183" si="30">SUM(G1179:G1182)</f>
        <v>91000</v>
      </c>
      <c r="H1183" s="382">
        <f t="shared" si="30"/>
        <v>4200</v>
      </c>
    </row>
    <row r="1184" spans="1:8" ht="30" customHeight="1">
      <c r="A1184" s="81"/>
      <c r="B1184" s="390"/>
      <c r="C1184" s="382"/>
      <c r="D1184" s="382"/>
      <c r="E1184" s="382"/>
      <c r="F1184" s="382"/>
      <c r="G1184" s="382"/>
      <c r="H1184" s="382"/>
    </row>
    <row r="1185" spans="1:8" ht="30" customHeight="1">
      <c r="A1185" s="81"/>
      <c r="B1185" s="390" t="s">
        <v>143</v>
      </c>
      <c r="C1185" s="382"/>
      <c r="D1185" s="382"/>
      <c r="E1185" s="382"/>
      <c r="F1185" s="382"/>
      <c r="G1185" s="382"/>
      <c r="H1185" s="382"/>
    </row>
    <row r="1186" spans="1:8" ht="30" customHeight="1">
      <c r="A1186" s="384" t="s">
        <v>898</v>
      </c>
      <c r="B1186" s="625" t="s">
        <v>922</v>
      </c>
      <c r="C1186" s="625"/>
      <c r="D1186" s="625"/>
      <c r="E1186" s="625"/>
      <c r="F1186" s="625"/>
      <c r="G1186" s="625"/>
      <c r="H1186" s="625"/>
    </row>
    <row r="1187" spans="1:8" ht="30" customHeight="1">
      <c r="A1187" s="386" t="s">
        <v>899</v>
      </c>
      <c r="B1187" s="386" t="s">
        <v>900</v>
      </c>
      <c r="C1187" s="386" t="s">
        <v>5</v>
      </c>
      <c r="D1187" s="386" t="s">
        <v>395</v>
      </c>
      <c r="E1187" s="386" t="s">
        <v>7</v>
      </c>
      <c r="F1187" s="386" t="s">
        <v>8</v>
      </c>
      <c r="G1187" s="386" t="s">
        <v>533</v>
      </c>
      <c r="H1187" s="386" t="s">
        <v>901</v>
      </c>
    </row>
    <row r="1188" spans="1:8" ht="30" customHeight="1">
      <c r="A1188" s="81"/>
      <c r="B1188" s="382"/>
      <c r="C1188" s="382"/>
      <c r="D1188" s="382"/>
      <c r="E1188" s="382"/>
      <c r="F1188" s="382"/>
      <c r="G1188" s="382"/>
      <c r="H1188" s="382"/>
    </row>
    <row r="1189" spans="1:8" ht="30" customHeight="1">
      <c r="A1189" s="382">
        <v>1</v>
      </c>
      <c r="B1189" s="389" t="s">
        <v>902</v>
      </c>
      <c r="C1189" s="382">
        <v>1950</v>
      </c>
      <c r="D1189" s="382">
        <v>63836</v>
      </c>
      <c r="E1189" s="382"/>
      <c r="F1189" s="382">
        <v>3000</v>
      </c>
      <c r="G1189" s="382"/>
      <c r="H1189" s="382"/>
    </row>
    <row r="1190" spans="1:8" ht="30" customHeight="1">
      <c r="A1190" s="382"/>
      <c r="B1190" s="382"/>
      <c r="C1190" s="382"/>
      <c r="D1190" s="382"/>
      <c r="E1190" s="382"/>
      <c r="F1190" s="382"/>
      <c r="G1190" s="382"/>
      <c r="H1190" s="382"/>
    </row>
    <row r="1191" spans="1:8" ht="30" customHeight="1">
      <c r="A1191" s="382">
        <v>2</v>
      </c>
      <c r="B1191" s="382" t="s">
        <v>903</v>
      </c>
      <c r="C1191" s="382">
        <v>1950</v>
      </c>
      <c r="D1191" s="382">
        <v>64610</v>
      </c>
      <c r="E1191" s="382"/>
      <c r="F1191" s="382">
        <v>3000</v>
      </c>
      <c r="G1191" s="382"/>
      <c r="H1191" s="382"/>
    </row>
    <row r="1192" spans="1:8" ht="30" customHeight="1">
      <c r="A1192" s="382"/>
      <c r="B1192" s="382"/>
      <c r="C1192" s="382"/>
      <c r="D1192" s="382"/>
      <c r="E1192" s="382"/>
      <c r="F1192" s="382"/>
      <c r="G1192" s="382"/>
      <c r="H1192" s="382"/>
    </row>
    <row r="1193" spans="1:8" ht="30" customHeight="1">
      <c r="A1193" s="382">
        <v>3</v>
      </c>
      <c r="B1193" s="382" t="s">
        <v>904</v>
      </c>
      <c r="C1193" s="382">
        <v>1950</v>
      </c>
      <c r="D1193" s="382">
        <v>64610</v>
      </c>
      <c r="E1193" s="382"/>
      <c r="F1193" s="382">
        <v>3000</v>
      </c>
      <c r="G1193" s="382"/>
      <c r="H1193" s="382"/>
    </row>
    <row r="1194" spans="1:8" ht="30" customHeight="1">
      <c r="A1194" s="382"/>
      <c r="B1194" s="382"/>
      <c r="C1194" s="382"/>
      <c r="D1194" s="382"/>
      <c r="E1194" s="382"/>
      <c r="F1194" s="382"/>
      <c r="G1194" s="382"/>
      <c r="H1194" s="382"/>
    </row>
    <row r="1195" spans="1:8" ht="30" customHeight="1">
      <c r="A1195" s="382">
        <v>4</v>
      </c>
      <c r="B1195" s="382" t="s">
        <v>905</v>
      </c>
      <c r="C1195" s="382">
        <v>1950</v>
      </c>
      <c r="D1195" s="382">
        <v>64610</v>
      </c>
      <c r="E1195" s="382"/>
      <c r="F1195" s="382">
        <v>3000</v>
      </c>
      <c r="G1195" s="382"/>
      <c r="H1195" s="382"/>
    </row>
    <row r="1196" spans="1:8" ht="30" customHeight="1">
      <c r="A1196" s="382"/>
      <c r="B1196" s="382"/>
      <c r="C1196" s="382"/>
      <c r="D1196" s="382"/>
      <c r="E1196" s="382"/>
      <c r="F1196" s="382"/>
      <c r="G1196" s="382"/>
      <c r="H1196" s="382"/>
    </row>
    <row r="1197" spans="1:8" ht="30" customHeight="1">
      <c r="A1197" s="382">
        <v>5</v>
      </c>
      <c r="B1197" s="382" t="s">
        <v>906</v>
      </c>
      <c r="C1197" s="382">
        <v>1950</v>
      </c>
      <c r="D1197" s="382">
        <v>66498</v>
      </c>
      <c r="E1197" s="382"/>
      <c r="F1197" s="382">
        <v>3000</v>
      </c>
      <c r="G1197" s="382"/>
      <c r="H1197" s="382"/>
    </row>
    <row r="1198" spans="1:8" ht="30" customHeight="1">
      <c r="A1198" s="382"/>
      <c r="B1198" s="382"/>
      <c r="C1198" s="382"/>
      <c r="D1198" s="382"/>
      <c r="E1198" s="382"/>
      <c r="F1198" s="382"/>
      <c r="G1198" s="382"/>
      <c r="H1198" s="382"/>
    </row>
    <row r="1199" spans="1:8" ht="30" customHeight="1">
      <c r="A1199" s="382">
        <v>6</v>
      </c>
      <c r="B1199" s="382" t="s">
        <v>907</v>
      </c>
      <c r="C1199" s="382">
        <v>1950</v>
      </c>
      <c r="D1199" s="382">
        <v>66498</v>
      </c>
      <c r="E1199" s="382"/>
      <c r="F1199" s="382">
        <v>3000</v>
      </c>
      <c r="G1199" s="382"/>
      <c r="H1199" s="382"/>
    </row>
    <row r="1200" spans="1:8" ht="30" customHeight="1">
      <c r="A1200" s="382"/>
      <c r="B1200" s="382" t="s">
        <v>923</v>
      </c>
      <c r="C1200" s="382"/>
      <c r="D1200" s="382">
        <v>6306</v>
      </c>
      <c r="E1200" s="382"/>
      <c r="F1200" s="382"/>
      <c r="G1200" s="382"/>
      <c r="H1200" s="382"/>
    </row>
    <row r="1201" spans="1:8" ht="30" customHeight="1">
      <c r="A1201" s="382">
        <v>7</v>
      </c>
      <c r="B1201" s="382" t="s">
        <v>908</v>
      </c>
      <c r="C1201" s="382">
        <v>1950</v>
      </c>
      <c r="D1201" s="382">
        <v>66498</v>
      </c>
      <c r="E1201" s="382"/>
      <c r="F1201" s="382">
        <v>3000</v>
      </c>
      <c r="G1201" s="382"/>
      <c r="H1201" s="382"/>
    </row>
    <row r="1202" spans="1:8" ht="30" customHeight="1">
      <c r="A1202" s="382"/>
      <c r="B1202" s="382"/>
      <c r="C1202" s="382"/>
      <c r="D1202" s="382"/>
      <c r="E1202" s="382"/>
      <c r="F1202" s="382"/>
      <c r="G1202" s="382"/>
      <c r="H1202" s="382"/>
    </row>
    <row r="1203" spans="1:8" ht="30" customHeight="1">
      <c r="A1203" s="382">
        <v>8</v>
      </c>
      <c r="B1203" s="382" t="s">
        <v>909</v>
      </c>
      <c r="C1203" s="382">
        <v>1950</v>
      </c>
      <c r="D1203" s="382">
        <v>66498</v>
      </c>
      <c r="E1203" s="382"/>
      <c r="F1203" s="382">
        <v>3000</v>
      </c>
      <c r="G1203" s="382"/>
      <c r="H1203" s="382"/>
    </row>
    <row r="1204" spans="1:8" ht="30" customHeight="1">
      <c r="A1204" s="382"/>
      <c r="B1204" s="382"/>
      <c r="C1204" s="382"/>
      <c r="D1204" s="382"/>
      <c r="E1204" s="382"/>
      <c r="F1204" s="382"/>
      <c r="G1204" s="382"/>
      <c r="H1204" s="382"/>
    </row>
    <row r="1205" spans="1:8" ht="30" customHeight="1">
      <c r="A1205" s="382">
        <v>9</v>
      </c>
      <c r="B1205" s="382" t="s">
        <v>910</v>
      </c>
      <c r="C1205" s="382">
        <v>1950</v>
      </c>
      <c r="D1205" s="382">
        <v>68093</v>
      </c>
      <c r="E1205" s="382"/>
      <c r="F1205" s="382">
        <v>3000</v>
      </c>
      <c r="G1205" s="382"/>
      <c r="H1205" s="382"/>
    </row>
    <row r="1206" spans="1:8" ht="30" customHeight="1">
      <c r="A1206" s="382"/>
      <c r="B1206" s="382"/>
      <c r="C1206" s="382"/>
      <c r="D1206" s="382"/>
      <c r="E1206" s="382"/>
      <c r="F1206" s="382"/>
      <c r="G1206" s="382"/>
      <c r="H1206" s="382"/>
    </row>
    <row r="1207" spans="1:8" ht="30" customHeight="1">
      <c r="A1207" s="382">
        <v>10</v>
      </c>
      <c r="B1207" s="382" t="s">
        <v>911</v>
      </c>
      <c r="C1207" s="382">
        <v>1950</v>
      </c>
      <c r="D1207" s="382">
        <v>77142</v>
      </c>
      <c r="E1207" s="382"/>
      <c r="F1207" s="382">
        <v>3000</v>
      </c>
      <c r="G1207" s="382">
        <v>7499</v>
      </c>
      <c r="H1207" s="382"/>
    </row>
    <row r="1208" spans="1:8" ht="30" customHeight="1">
      <c r="A1208" s="382"/>
      <c r="B1208" s="382"/>
      <c r="C1208" s="382"/>
      <c r="D1208" s="382"/>
      <c r="E1208" s="382"/>
      <c r="F1208" s="382"/>
      <c r="G1208" s="382"/>
      <c r="H1208" s="382"/>
    </row>
    <row r="1209" spans="1:8" ht="30" customHeight="1">
      <c r="A1209" s="382">
        <v>11</v>
      </c>
      <c r="B1209" s="382" t="s">
        <v>912</v>
      </c>
      <c r="C1209" s="382">
        <v>1950</v>
      </c>
      <c r="D1209" s="382">
        <v>77142</v>
      </c>
      <c r="E1209" s="382"/>
      <c r="F1209" s="382">
        <v>1000</v>
      </c>
      <c r="G1209" s="382">
        <v>7499</v>
      </c>
      <c r="H1209" s="382">
        <v>2100</v>
      </c>
    </row>
    <row r="1210" spans="1:8" ht="30" customHeight="1">
      <c r="A1210" s="382"/>
      <c r="B1210" s="382"/>
      <c r="C1210" s="382"/>
      <c r="D1210" s="382"/>
      <c r="E1210" s="382"/>
      <c r="F1210" s="382"/>
      <c r="G1210" s="382"/>
      <c r="H1210" s="382"/>
    </row>
    <row r="1211" spans="1:8" ht="30" customHeight="1">
      <c r="A1211" s="382">
        <v>12</v>
      </c>
      <c r="B1211" s="382" t="s">
        <v>913</v>
      </c>
      <c r="C1211" s="382">
        <v>1950</v>
      </c>
      <c r="D1211" s="382">
        <v>77142</v>
      </c>
      <c r="E1211" s="382"/>
      <c r="F1211" s="382">
        <v>1500</v>
      </c>
      <c r="G1211" s="382">
        <v>7499</v>
      </c>
      <c r="H1211" s="382"/>
    </row>
    <row r="1212" spans="1:8" ht="30" customHeight="1">
      <c r="A1212" s="81"/>
      <c r="B1212" s="382"/>
      <c r="C1212" s="382"/>
      <c r="D1212" s="382"/>
      <c r="E1212" s="382"/>
      <c r="F1212" s="382"/>
      <c r="G1212" s="382"/>
      <c r="H1212" s="382"/>
    </row>
    <row r="1213" spans="1:8" ht="30" customHeight="1">
      <c r="A1213" s="81"/>
      <c r="B1213" s="390" t="s">
        <v>107</v>
      </c>
      <c r="C1213" s="382">
        <f t="shared" ref="C1213:H1213" si="31">SUM(C1189:C1212)</f>
        <v>23400</v>
      </c>
      <c r="D1213" s="382">
        <f t="shared" si="31"/>
        <v>829483</v>
      </c>
      <c r="E1213" s="382">
        <f t="shared" si="31"/>
        <v>0</v>
      </c>
      <c r="F1213" s="382">
        <f t="shared" si="31"/>
        <v>32500</v>
      </c>
      <c r="G1213" s="382">
        <f t="shared" si="31"/>
        <v>22497</v>
      </c>
      <c r="H1213" s="382">
        <f t="shared" si="31"/>
        <v>2100</v>
      </c>
    </row>
    <row r="1214" spans="1:8" ht="30" customHeight="1">
      <c r="A1214" s="81"/>
      <c r="B1214" s="390"/>
      <c r="C1214" s="382"/>
      <c r="D1214" s="382"/>
      <c r="E1214" s="382"/>
      <c r="F1214" s="382"/>
      <c r="G1214" s="382"/>
      <c r="H1214" s="382"/>
    </row>
    <row r="1215" spans="1:8" ht="30" customHeight="1">
      <c r="A1215" s="81"/>
      <c r="B1215" s="390" t="s">
        <v>924</v>
      </c>
      <c r="C1215" s="382">
        <v>298505</v>
      </c>
      <c r="D1215" s="382"/>
      <c r="E1215" s="382"/>
      <c r="F1215" s="382">
        <v>62089</v>
      </c>
      <c r="G1215" s="382">
        <v>30000</v>
      </c>
      <c r="H1215" s="382"/>
    </row>
    <row r="1216" spans="1:8" ht="30" customHeight="1">
      <c r="A1216" s="81"/>
      <c r="B1216" s="390"/>
      <c r="C1216" s="382"/>
      <c r="D1216" s="382"/>
      <c r="E1216" s="382"/>
      <c r="F1216" s="382"/>
      <c r="G1216" s="382"/>
      <c r="H1216" s="382"/>
    </row>
    <row r="1217" spans="1:8" ht="30" customHeight="1">
      <c r="A1217" s="81"/>
      <c r="B1217" s="390" t="s">
        <v>107</v>
      </c>
      <c r="C1217" s="382">
        <f>SUM(C1213:C1216)</f>
        <v>321905</v>
      </c>
      <c r="D1217" s="382">
        <f t="shared" ref="D1217:H1217" si="32">SUM(D1213:D1216)</f>
        <v>829483</v>
      </c>
      <c r="E1217" s="382">
        <f t="shared" si="32"/>
        <v>0</v>
      </c>
      <c r="F1217" s="382">
        <f t="shared" si="32"/>
        <v>94589</v>
      </c>
      <c r="G1217" s="382">
        <f t="shared" si="32"/>
        <v>52497</v>
      </c>
      <c r="H1217" s="382">
        <f t="shared" si="32"/>
        <v>2100</v>
      </c>
    </row>
    <row r="1218" spans="1:8" ht="30" customHeight="1">
      <c r="A1218" s="81"/>
      <c r="B1218" s="390"/>
      <c r="C1218" s="382"/>
      <c r="D1218" s="382"/>
      <c r="E1218" s="382"/>
      <c r="F1218" s="382"/>
      <c r="G1218" s="382"/>
      <c r="H1218" s="382"/>
    </row>
    <row r="1219" spans="1:8" ht="30" customHeight="1">
      <c r="A1219" s="81"/>
      <c r="B1219" s="390" t="s">
        <v>143</v>
      </c>
      <c r="C1219" s="382"/>
      <c r="D1219" s="382"/>
      <c r="E1219" s="382"/>
      <c r="F1219" s="382"/>
      <c r="G1219" s="382"/>
      <c r="H1219" s="382"/>
    </row>
    <row r="1220" spans="1:8" ht="30" customHeight="1">
      <c r="A1220" s="384" t="s">
        <v>898</v>
      </c>
      <c r="B1220" s="625" t="s">
        <v>925</v>
      </c>
      <c r="C1220" s="625"/>
      <c r="D1220" s="625"/>
      <c r="E1220" s="625"/>
      <c r="F1220" s="625"/>
      <c r="G1220" s="625"/>
      <c r="H1220" s="625"/>
    </row>
    <row r="1221" spans="1:8" ht="30" customHeight="1">
      <c r="A1221" s="386" t="s">
        <v>899</v>
      </c>
      <c r="B1221" s="386" t="s">
        <v>900</v>
      </c>
      <c r="C1221" s="386" t="s">
        <v>5</v>
      </c>
      <c r="D1221" s="386" t="s">
        <v>395</v>
      </c>
      <c r="E1221" s="386" t="s">
        <v>7</v>
      </c>
      <c r="F1221" s="386" t="s">
        <v>8</v>
      </c>
      <c r="G1221" s="386" t="s">
        <v>10</v>
      </c>
      <c r="H1221" s="386" t="s">
        <v>901</v>
      </c>
    </row>
    <row r="1222" spans="1:8" ht="30" customHeight="1">
      <c r="A1222" s="81"/>
      <c r="B1222" s="382"/>
      <c r="C1222" s="382"/>
      <c r="D1222" s="382"/>
      <c r="E1222" s="382"/>
      <c r="F1222" s="382"/>
      <c r="G1222" s="382"/>
      <c r="H1222" s="382"/>
    </row>
    <row r="1223" spans="1:8" ht="30" customHeight="1">
      <c r="A1223" s="382">
        <v>1</v>
      </c>
      <c r="B1223" s="389" t="s">
        <v>902</v>
      </c>
      <c r="C1223" s="382"/>
      <c r="D1223" s="382"/>
      <c r="E1223" s="382"/>
      <c r="F1223" s="382"/>
      <c r="G1223" s="382"/>
      <c r="H1223" s="382"/>
    </row>
    <row r="1224" spans="1:8" ht="30" customHeight="1">
      <c r="A1224" s="382"/>
      <c r="B1224" s="382"/>
      <c r="C1224" s="382"/>
      <c r="D1224" s="382"/>
      <c r="E1224" s="382"/>
      <c r="F1224" s="382"/>
      <c r="G1224" s="382"/>
      <c r="H1224" s="382"/>
    </row>
    <row r="1225" spans="1:8" ht="30" customHeight="1">
      <c r="A1225" s="382">
        <v>2</v>
      </c>
      <c r="B1225" s="382" t="s">
        <v>903</v>
      </c>
      <c r="C1225" s="382"/>
      <c r="D1225" s="382"/>
      <c r="E1225" s="382"/>
      <c r="F1225" s="382"/>
      <c r="G1225" s="382"/>
      <c r="H1225" s="382"/>
    </row>
    <row r="1226" spans="1:8" ht="30" customHeight="1">
      <c r="A1226" s="382"/>
      <c r="B1226" s="382"/>
      <c r="C1226" s="382"/>
      <c r="D1226" s="382"/>
      <c r="E1226" s="382"/>
      <c r="F1226" s="382"/>
      <c r="G1226" s="382"/>
      <c r="H1226" s="382"/>
    </row>
    <row r="1227" spans="1:8" ht="30" customHeight="1">
      <c r="A1227" s="382">
        <v>3</v>
      </c>
      <c r="B1227" s="382" t="s">
        <v>904</v>
      </c>
      <c r="C1227" s="382"/>
      <c r="D1227" s="382"/>
      <c r="E1227" s="382"/>
      <c r="F1227" s="382"/>
      <c r="G1227" s="382"/>
      <c r="H1227" s="382"/>
    </row>
    <row r="1228" spans="1:8" ht="30" customHeight="1">
      <c r="A1228" s="382"/>
      <c r="B1228" s="382"/>
      <c r="C1228" s="382"/>
      <c r="D1228" s="382"/>
      <c r="E1228" s="382"/>
      <c r="F1228" s="382"/>
      <c r="G1228" s="382"/>
      <c r="H1228" s="382"/>
    </row>
    <row r="1229" spans="1:8" ht="30" customHeight="1">
      <c r="A1229" s="382">
        <v>4</v>
      </c>
      <c r="B1229" s="382" t="s">
        <v>905</v>
      </c>
      <c r="C1229" s="382"/>
      <c r="D1229" s="382"/>
      <c r="E1229" s="382"/>
      <c r="F1229" s="382"/>
      <c r="G1229" s="382"/>
      <c r="H1229" s="382"/>
    </row>
    <row r="1230" spans="1:8" ht="30" customHeight="1">
      <c r="A1230" s="382"/>
      <c r="B1230" s="382"/>
      <c r="C1230" s="382"/>
      <c r="D1230" s="382"/>
      <c r="E1230" s="382"/>
      <c r="F1230" s="382"/>
      <c r="G1230" s="382"/>
      <c r="H1230" s="382"/>
    </row>
    <row r="1231" spans="1:8" ht="30" customHeight="1">
      <c r="A1231" s="382">
        <v>5</v>
      </c>
      <c r="B1231" s="382" t="s">
        <v>906</v>
      </c>
      <c r="C1231" s="382"/>
      <c r="D1231" s="382"/>
      <c r="E1231" s="382"/>
      <c r="F1231" s="382"/>
      <c r="G1231" s="382"/>
      <c r="H1231" s="382"/>
    </row>
    <row r="1232" spans="1:8" ht="30" customHeight="1">
      <c r="A1232" s="382"/>
      <c r="B1232" s="382"/>
      <c r="C1232" s="382"/>
      <c r="D1232" s="382"/>
      <c r="E1232" s="382"/>
      <c r="F1232" s="382"/>
      <c r="G1232" s="382"/>
      <c r="H1232" s="382"/>
    </row>
    <row r="1233" spans="1:8" ht="30" customHeight="1">
      <c r="A1233" s="382">
        <v>6</v>
      </c>
      <c r="B1233" s="382" t="s">
        <v>907</v>
      </c>
      <c r="C1233" s="382"/>
      <c r="D1233" s="382"/>
      <c r="E1233" s="382"/>
      <c r="F1233" s="382"/>
      <c r="G1233" s="382"/>
      <c r="H1233" s="382"/>
    </row>
    <row r="1234" spans="1:8" ht="30" customHeight="1">
      <c r="A1234" s="382"/>
      <c r="B1234" s="382"/>
      <c r="C1234" s="382"/>
      <c r="D1234" s="382"/>
      <c r="E1234" s="382"/>
      <c r="F1234" s="382"/>
      <c r="G1234" s="382"/>
      <c r="H1234" s="382"/>
    </row>
    <row r="1235" spans="1:8" ht="30" customHeight="1">
      <c r="A1235" s="382">
        <v>7</v>
      </c>
      <c r="B1235" s="382" t="s">
        <v>908</v>
      </c>
      <c r="C1235" s="382"/>
      <c r="D1235" s="382"/>
      <c r="E1235" s="382"/>
      <c r="F1235" s="382"/>
      <c r="G1235" s="382"/>
      <c r="H1235" s="382"/>
    </row>
    <row r="1236" spans="1:8" ht="30" customHeight="1">
      <c r="A1236" s="382"/>
      <c r="B1236" s="382"/>
      <c r="C1236" s="382"/>
      <c r="D1236" s="382"/>
      <c r="E1236" s="382"/>
      <c r="F1236" s="382"/>
      <c r="G1236" s="382"/>
      <c r="H1236" s="382"/>
    </row>
    <row r="1237" spans="1:8" ht="30" customHeight="1">
      <c r="A1237" s="382">
        <v>8</v>
      </c>
      <c r="B1237" s="382" t="s">
        <v>909</v>
      </c>
      <c r="C1237" s="382">
        <v>1824</v>
      </c>
      <c r="D1237" s="382">
        <v>49700</v>
      </c>
      <c r="E1237" s="382"/>
      <c r="F1237" s="382"/>
      <c r="G1237" s="382"/>
      <c r="H1237" s="382"/>
    </row>
    <row r="1238" spans="1:8" ht="30" customHeight="1">
      <c r="A1238" s="382"/>
      <c r="B1238" s="382"/>
      <c r="C1238" s="382"/>
      <c r="D1238" s="382"/>
      <c r="E1238" s="382"/>
      <c r="F1238" s="382"/>
      <c r="G1238" s="382"/>
      <c r="H1238" s="382"/>
    </row>
    <row r="1239" spans="1:8" ht="30" customHeight="1">
      <c r="A1239" s="382">
        <v>9</v>
      </c>
      <c r="B1239" s="382" t="s">
        <v>910</v>
      </c>
      <c r="C1239" s="382">
        <v>1950</v>
      </c>
      <c r="D1239" s="382">
        <v>53126</v>
      </c>
      <c r="E1239" s="382"/>
      <c r="F1239" s="382"/>
      <c r="G1239" s="382"/>
      <c r="H1239" s="382"/>
    </row>
    <row r="1240" spans="1:8" ht="30" customHeight="1">
      <c r="A1240" s="382"/>
      <c r="B1240" s="382"/>
      <c r="C1240" s="382"/>
      <c r="D1240" s="382"/>
      <c r="E1240" s="382"/>
      <c r="F1240" s="382"/>
      <c r="G1240" s="382"/>
      <c r="H1240" s="382"/>
    </row>
    <row r="1241" spans="1:8" ht="30" customHeight="1">
      <c r="A1241" s="382">
        <v>10</v>
      </c>
      <c r="B1241" s="382" t="s">
        <v>911</v>
      </c>
      <c r="C1241" s="382">
        <v>1950</v>
      </c>
      <c r="D1241" s="382">
        <v>53126</v>
      </c>
      <c r="E1241" s="382"/>
      <c r="F1241" s="382"/>
      <c r="G1241" s="382"/>
      <c r="H1241" s="382"/>
    </row>
    <row r="1242" spans="1:8" ht="30" customHeight="1">
      <c r="A1242" s="382"/>
      <c r="B1242" s="382"/>
      <c r="C1242" s="382"/>
      <c r="D1242" s="382"/>
      <c r="E1242" s="382"/>
      <c r="F1242" s="382"/>
      <c r="G1242" s="382"/>
      <c r="H1242" s="382"/>
    </row>
    <row r="1243" spans="1:8" ht="30" customHeight="1">
      <c r="A1243" s="382">
        <v>11</v>
      </c>
      <c r="B1243" s="382" t="s">
        <v>912</v>
      </c>
      <c r="C1243" s="382">
        <v>1950</v>
      </c>
      <c r="D1243" s="382">
        <v>53774</v>
      </c>
      <c r="E1243" s="382"/>
      <c r="F1243" s="382"/>
      <c r="G1243" s="382"/>
      <c r="H1243" s="382">
        <v>2100</v>
      </c>
    </row>
    <row r="1244" spans="1:8" ht="30" customHeight="1">
      <c r="A1244" s="382"/>
      <c r="B1244" s="382"/>
      <c r="C1244" s="382"/>
      <c r="D1244" s="382"/>
      <c r="E1244" s="382"/>
      <c r="F1244" s="382"/>
      <c r="G1244" s="382"/>
      <c r="H1244" s="382"/>
    </row>
    <row r="1245" spans="1:8" ht="30" customHeight="1">
      <c r="A1245" s="382">
        <v>12</v>
      </c>
      <c r="B1245" s="382" t="s">
        <v>913</v>
      </c>
      <c r="C1245" s="382">
        <v>1950</v>
      </c>
      <c r="D1245" s="382">
        <v>53774</v>
      </c>
      <c r="E1245" s="382"/>
      <c r="F1245" s="382"/>
      <c r="G1245" s="382"/>
      <c r="H1245" s="382"/>
    </row>
    <row r="1246" spans="1:8" ht="30" customHeight="1">
      <c r="A1246" s="81"/>
      <c r="B1246" s="382"/>
      <c r="C1246" s="382"/>
      <c r="D1246" s="382"/>
      <c r="E1246" s="382"/>
      <c r="F1246" s="382"/>
      <c r="G1246" s="382"/>
      <c r="H1246" s="382"/>
    </row>
    <row r="1247" spans="1:8" ht="30" customHeight="1">
      <c r="A1247" s="81"/>
      <c r="B1247" s="390" t="s">
        <v>107</v>
      </c>
      <c r="C1247" s="382">
        <f t="shared" ref="C1247:H1247" si="33">SUM(C1223:C1246)</f>
        <v>9624</v>
      </c>
      <c r="D1247" s="382">
        <f t="shared" si="33"/>
        <v>263500</v>
      </c>
      <c r="E1247" s="382">
        <f t="shared" si="33"/>
        <v>0</v>
      </c>
      <c r="F1247" s="382">
        <f t="shared" si="33"/>
        <v>0</v>
      </c>
      <c r="G1247" s="382">
        <f t="shared" si="33"/>
        <v>0</v>
      </c>
      <c r="H1247" s="382">
        <f t="shared" si="33"/>
        <v>2100</v>
      </c>
    </row>
    <row r="1248" spans="1:8" ht="30" customHeight="1">
      <c r="A1248" s="81"/>
      <c r="B1248" s="390"/>
      <c r="C1248" s="382"/>
      <c r="D1248" s="382"/>
      <c r="E1248" s="382"/>
      <c r="F1248" s="382"/>
      <c r="G1248" s="382"/>
      <c r="H1248" s="382"/>
    </row>
    <row r="1249" spans="1:8" ht="30" customHeight="1">
      <c r="A1249" s="81"/>
      <c r="B1249" s="390" t="s">
        <v>914</v>
      </c>
      <c r="C1249" s="382"/>
      <c r="D1249" s="382"/>
      <c r="E1249" s="382"/>
      <c r="F1249" s="382"/>
      <c r="G1249" s="382"/>
      <c r="H1249" s="382"/>
    </row>
    <row r="1250" spans="1:8" ht="30" customHeight="1">
      <c r="A1250" s="81"/>
      <c r="B1250" s="390"/>
      <c r="C1250" s="382"/>
      <c r="D1250" s="382"/>
      <c r="E1250" s="382"/>
      <c r="F1250" s="382"/>
      <c r="G1250" s="382"/>
      <c r="H1250" s="382"/>
    </row>
    <row r="1251" spans="1:8" ht="30" customHeight="1">
      <c r="A1251" s="81"/>
      <c r="B1251" s="390" t="s">
        <v>107</v>
      </c>
      <c r="C1251" s="382"/>
      <c r="D1251" s="382"/>
      <c r="E1251" s="382"/>
      <c r="F1251" s="382"/>
      <c r="G1251" s="382"/>
      <c r="H1251" s="382"/>
    </row>
    <row r="1252" spans="1:8" ht="30" customHeight="1">
      <c r="A1252" s="81"/>
      <c r="B1252" s="390"/>
      <c r="C1252" s="382"/>
      <c r="D1252" s="382"/>
      <c r="E1252" s="382"/>
      <c r="F1252" s="382"/>
      <c r="G1252" s="382"/>
      <c r="H1252" s="382"/>
    </row>
    <row r="1253" spans="1:8" ht="30" customHeight="1">
      <c r="A1253" s="81"/>
      <c r="B1253" s="390" t="s">
        <v>143</v>
      </c>
      <c r="C1253" s="382"/>
      <c r="D1253" s="382"/>
      <c r="E1253" s="382"/>
      <c r="F1253" s="382"/>
      <c r="G1253" s="382"/>
      <c r="H1253" s="382"/>
    </row>
    <row r="1254" spans="1:8" ht="30" customHeight="1">
      <c r="A1254" s="384" t="s">
        <v>898</v>
      </c>
      <c r="B1254" s="625" t="s">
        <v>926</v>
      </c>
      <c r="C1254" s="625"/>
      <c r="D1254" s="625"/>
      <c r="E1254" s="625"/>
      <c r="F1254" s="625"/>
      <c r="G1254" s="625"/>
      <c r="H1254" s="625"/>
    </row>
    <row r="1255" spans="1:8" ht="30" customHeight="1">
      <c r="A1255" s="386" t="s">
        <v>899</v>
      </c>
      <c r="B1255" s="386" t="s">
        <v>900</v>
      </c>
      <c r="C1255" s="386" t="s">
        <v>5</v>
      </c>
      <c r="D1255" s="386" t="s">
        <v>395</v>
      </c>
      <c r="E1255" s="386" t="s">
        <v>7</v>
      </c>
      <c r="F1255" s="386" t="s">
        <v>8</v>
      </c>
      <c r="G1255" s="386" t="s">
        <v>10</v>
      </c>
      <c r="H1255" s="386" t="s">
        <v>901</v>
      </c>
    </row>
    <row r="1256" spans="1:8" ht="30" customHeight="1">
      <c r="A1256" s="81"/>
      <c r="B1256" s="382"/>
      <c r="C1256" s="382"/>
      <c r="D1256" s="382"/>
      <c r="E1256" s="382"/>
      <c r="F1256" s="382"/>
      <c r="G1256" s="382"/>
      <c r="H1256" s="382"/>
    </row>
    <row r="1257" spans="1:8" ht="30" customHeight="1">
      <c r="A1257" s="382">
        <v>1</v>
      </c>
      <c r="B1257" s="389" t="s">
        <v>902</v>
      </c>
      <c r="C1257" s="382"/>
      <c r="D1257" s="382"/>
      <c r="E1257" s="382"/>
      <c r="F1257" s="382"/>
      <c r="G1257" s="382"/>
      <c r="H1257" s="382"/>
    </row>
    <row r="1258" spans="1:8" ht="30" customHeight="1">
      <c r="A1258" s="382"/>
      <c r="B1258" s="382"/>
      <c r="C1258" s="382"/>
      <c r="D1258" s="382"/>
      <c r="E1258" s="382"/>
      <c r="F1258" s="382"/>
      <c r="G1258" s="382"/>
      <c r="H1258" s="382"/>
    </row>
    <row r="1259" spans="1:8" ht="30" customHeight="1">
      <c r="A1259" s="382">
        <v>2</v>
      </c>
      <c r="B1259" s="382" t="s">
        <v>903</v>
      </c>
      <c r="C1259" s="382"/>
      <c r="D1259" s="382"/>
      <c r="E1259" s="382"/>
      <c r="F1259" s="382"/>
      <c r="G1259" s="382"/>
      <c r="H1259" s="382"/>
    </row>
    <row r="1260" spans="1:8" ht="30" customHeight="1">
      <c r="A1260" s="382"/>
      <c r="B1260" s="382"/>
      <c r="C1260" s="382"/>
      <c r="D1260" s="382"/>
      <c r="E1260" s="382"/>
      <c r="F1260" s="382"/>
      <c r="G1260" s="382"/>
      <c r="H1260" s="382"/>
    </row>
    <row r="1261" spans="1:8" ht="30" customHeight="1">
      <c r="A1261" s="382">
        <v>3</v>
      </c>
      <c r="B1261" s="382" t="s">
        <v>904</v>
      </c>
      <c r="C1261" s="382"/>
      <c r="D1261" s="382"/>
      <c r="E1261" s="382"/>
      <c r="F1261" s="382"/>
      <c r="G1261" s="382"/>
      <c r="H1261" s="382"/>
    </row>
    <row r="1262" spans="1:8" ht="30" customHeight="1">
      <c r="A1262" s="382"/>
      <c r="B1262" s="382"/>
      <c r="C1262" s="382"/>
      <c r="D1262" s="382"/>
      <c r="E1262" s="382"/>
      <c r="F1262" s="382"/>
      <c r="G1262" s="382"/>
      <c r="H1262" s="382"/>
    </row>
    <row r="1263" spans="1:8" ht="30" customHeight="1">
      <c r="A1263" s="382">
        <v>4</v>
      </c>
      <c r="B1263" s="382" t="s">
        <v>905</v>
      </c>
      <c r="C1263" s="382"/>
      <c r="D1263" s="382"/>
      <c r="E1263" s="382"/>
      <c r="F1263" s="382"/>
      <c r="G1263" s="382"/>
      <c r="H1263" s="382"/>
    </row>
    <row r="1264" spans="1:8" ht="30" customHeight="1">
      <c r="A1264" s="382"/>
      <c r="B1264" s="382"/>
      <c r="C1264" s="382"/>
      <c r="D1264" s="382"/>
      <c r="E1264" s="382"/>
      <c r="F1264" s="382"/>
      <c r="G1264" s="382"/>
      <c r="H1264" s="382"/>
    </row>
    <row r="1265" spans="1:8" ht="30" customHeight="1">
      <c r="A1265" s="382">
        <v>5</v>
      </c>
      <c r="B1265" s="382" t="s">
        <v>906</v>
      </c>
      <c r="C1265" s="382"/>
      <c r="D1265" s="382"/>
      <c r="E1265" s="382"/>
      <c r="F1265" s="382"/>
      <c r="G1265" s="382"/>
      <c r="H1265" s="382"/>
    </row>
    <row r="1266" spans="1:8" ht="30" customHeight="1">
      <c r="A1266" s="382"/>
      <c r="B1266" s="382"/>
      <c r="C1266" s="382"/>
      <c r="D1266" s="382"/>
      <c r="E1266" s="382"/>
      <c r="F1266" s="382"/>
      <c r="G1266" s="382"/>
      <c r="H1266" s="382"/>
    </row>
    <row r="1267" spans="1:8" ht="30" customHeight="1">
      <c r="A1267" s="382">
        <v>6</v>
      </c>
      <c r="B1267" s="382" t="s">
        <v>907</v>
      </c>
      <c r="C1267" s="382"/>
      <c r="D1267" s="382"/>
      <c r="E1267" s="382"/>
      <c r="F1267" s="382"/>
      <c r="G1267" s="382"/>
      <c r="H1267" s="382"/>
    </row>
    <row r="1268" spans="1:8" ht="30" customHeight="1">
      <c r="A1268" s="382"/>
      <c r="B1268" s="382"/>
      <c r="C1268" s="382"/>
      <c r="D1268" s="382"/>
      <c r="E1268" s="382"/>
      <c r="F1268" s="382"/>
      <c r="G1268" s="382"/>
      <c r="H1268" s="382"/>
    </row>
    <row r="1269" spans="1:8" ht="30" customHeight="1">
      <c r="A1269" s="382">
        <v>7</v>
      </c>
      <c r="B1269" s="382" t="s">
        <v>908</v>
      </c>
      <c r="C1269" s="382"/>
      <c r="D1269" s="382"/>
      <c r="E1269" s="382"/>
      <c r="F1269" s="382"/>
      <c r="G1269" s="382"/>
      <c r="H1269" s="382"/>
    </row>
    <row r="1270" spans="1:8" ht="30" customHeight="1">
      <c r="A1270" s="382"/>
      <c r="B1270" s="382"/>
      <c r="C1270" s="382"/>
      <c r="D1270" s="382"/>
      <c r="E1270" s="382"/>
      <c r="F1270" s="382"/>
      <c r="G1270" s="382"/>
      <c r="H1270" s="382"/>
    </row>
    <row r="1271" spans="1:8" ht="30" customHeight="1">
      <c r="A1271" s="382">
        <v>8</v>
      </c>
      <c r="B1271" s="382" t="s">
        <v>909</v>
      </c>
      <c r="C1271" s="382">
        <v>1824</v>
      </c>
      <c r="D1271" s="382">
        <v>49700</v>
      </c>
      <c r="E1271" s="382"/>
      <c r="F1271" s="382"/>
      <c r="G1271" s="382"/>
      <c r="H1271" s="382"/>
    </row>
    <row r="1272" spans="1:8" ht="30" customHeight="1">
      <c r="A1272" s="382"/>
      <c r="B1272" s="382"/>
      <c r="C1272" s="382"/>
      <c r="D1272" s="382"/>
      <c r="E1272" s="382"/>
      <c r="F1272" s="382"/>
      <c r="G1272" s="382"/>
      <c r="H1272" s="382"/>
    </row>
    <row r="1273" spans="1:8" ht="30" customHeight="1">
      <c r="A1273" s="382">
        <v>9</v>
      </c>
      <c r="B1273" s="382" t="s">
        <v>910</v>
      </c>
      <c r="C1273" s="382">
        <v>1950</v>
      </c>
      <c r="D1273" s="382">
        <v>53126</v>
      </c>
      <c r="E1273" s="382"/>
      <c r="F1273" s="382"/>
      <c r="G1273" s="382"/>
      <c r="H1273" s="382"/>
    </row>
    <row r="1274" spans="1:8" ht="30" customHeight="1">
      <c r="A1274" s="382"/>
      <c r="B1274" s="382"/>
      <c r="C1274" s="382"/>
      <c r="D1274" s="382"/>
      <c r="E1274" s="382"/>
      <c r="F1274" s="382"/>
      <c r="G1274" s="382"/>
      <c r="H1274" s="382"/>
    </row>
    <row r="1275" spans="1:8" ht="30" customHeight="1">
      <c r="A1275" s="382">
        <v>10</v>
      </c>
      <c r="B1275" s="382" t="s">
        <v>911</v>
      </c>
      <c r="C1275" s="382">
        <v>1950</v>
      </c>
      <c r="D1275" s="382">
        <v>53126</v>
      </c>
      <c r="E1275" s="382"/>
      <c r="F1275" s="382"/>
      <c r="G1275" s="382"/>
      <c r="H1275" s="382"/>
    </row>
    <row r="1276" spans="1:8" ht="30" customHeight="1">
      <c r="A1276" s="382"/>
      <c r="B1276" s="382"/>
      <c r="C1276" s="382"/>
      <c r="D1276" s="382"/>
      <c r="E1276" s="382"/>
      <c r="F1276" s="382"/>
      <c r="G1276" s="382"/>
      <c r="H1276" s="382"/>
    </row>
    <row r="1277" spans="1:8" ht="30" customHeight="1">
      <c r="A1277" s="382">
        <v>11</v>
      </c>
      <c r="B1277" s="382" t="s">
        <v>912</v>
      </c>
      <c r="C1277" s="382">
        <v>1950</v>
      </c>
      <c r="D1277" s="382">
        <v>53774</v>
      </c>
      <c r="E1277" s="382"/>
      <c r="F1277" s="382"/>
      <c r="G1277" s="382"/>
      <c r="H1277" s="382">
        <v>2100</v>
      </c>
    </row>
    <row r="1278" spans="1:8" ht="30" customHeight="1">
      <c r="A1278" s="382"/>
      <c r="B1278" s="382"/>
      <c r="C1278" s="382"/>
      <c r="D1278" s="382"/>
      <c r="E1278" s="382"/>
      <c r="F1278" s="382"/>
      <c r="G1278" s="382"/>
      <c r="H1278" s="382"/>
    </row>
    <row r="1279" spans="1:8" ht="30" customHeight="1">
      <c r="A1279" s="382">
        <v>12</v>
      </c>
      <c r="B1279" s="382" t="s">
        <v>913</v>
      </c>
      <c r="C1279" s="382">
        <v>1950</v>
      </c>
      <c r="D1279" s="382">
        <v>53774</v>
      </c>
      <c r="E1279" s="382"/>
      <c r="F1279" s="382"/>
      <c r="G1279" s="382"/>
      <c r="H1279" s="382"/>
    </row>
    <row r="1280" spans="1:8" ht="30" customHeight="1">
      <c r="A1280" s="81"/>
      <c r="B1280" s="382"/>
      <c r="C1280" s="382"/>
      <c r="D1280" s="382"/>
      <c r="E1280" s="382"/>
      <c r="F1280" s="382"/>
      <c r="G1280" s="382"/>
      <c r="H1280" s="382"/>
    </row>
    <row r="1281" spans="1:8" ht="30" customHeight="1">
      <c r="A1281" s="81"/>
      <c r="B1281" s="390" t="s">
        <v>107</v>
      </c>
      <c r="C1281" s="382">
        <f t="shared" ref="C1281:H1281" si="34">SUM(C1257:C1280)</f>
        <v>9624</v>
      </c>
      <c r="D1281" s="382">
        <f t="shared" si="34"/>
        <v>263500</v>
      </c>
      <c r="E1281" s="382">
        <f t="shared" si="34"/>
        <v>0</v>
      </c>
      <c r="F1281" s="382">
        <f t="shared" si="34"/>
        <v>0</v>
      </c>
      <c r="G1281" s="382">
        <f t="shared" si="34"/>
        <v>0</v>
      </c>
      <c r="H1281" s="382">
        <f t="shared" si="34"/>
        <v>2100</v>
      </c>
    </row>
    <row r="1282" spans="1:8" ht="30" customHeight="1">
      <c r="A1282" s="81"/>
      <c r="B1282" s="390"/>
      <c r="C1282" s="382"/>
      <c r="D1282" s="382"/>
      <c r="E1282" s="382"/>
      <c r="F1282" s="382"/>
      <c r="G1282" s="382"/>
      <c r="H1282" s="382"/>
    </row>
    <row r="1283" spans="1:8" ht="30" customHeight="1">
      <c r="A1283" s="81"/>
      <c r="B1283" s="390" t="s">
        <v>914</v>
      </c>
      <c r="C1283" s="382"/>
      <c r="D1283" s="382"/>
      <c r="E1283" s="382"/>
      <c r="F1283" s="382"/>
      <c r="G1283" s="382"/>
      <c r="H1283" s="382"/>
    </row>
    <row r="1284" spans="1:8" ht="30" customHeight="1">
      <c r="A1284" s="81"/>
      <c r="B1284" s="390"/>
      <c r="C1284" s="382"/>
      <c r="D1284" s="382"/>
      <c r="E1284" s="382"/>
      <c r="F1284" s="382"/>
      <c r="G1284" s="382"/>
      <c r="H1284" s="382"/>
    </row>
    <row r="1285" spans="1:8" ht="30" customHeight="1">
      <c r="A1285" s="81"/>
      <c r="B1285" s="390" t="s">
        <v>107</v>
      </c>
      <c r="C1285" s="382"/>
      <c r="D1285" s="382"/>
      <c r="E1285" s="382"/>
      <c r="F1285" s="382"/>
      <c r="G1285" s="382"/>
      <c r="H1285" s="382"/>
    </row>
    <row r="1286" spans="1:8" ht="30" customHeight="1">
      <c r="A1286" s="81"/>
      <c r="B1286" s="390"/>
      <c r="C1286" s="382"/>
      <c r="D1286" s="382"/>
      <c r="E1286" s="382"/>
      <c r="F1286" s="382"/>
      <c r="G1286" s="382"/>
      <c r="H1286" s="382"/>
    </row>
    <row r="1287" spans="1:8" ht="30" customHeight="1">
      <c r="A1287" s="81"/>
      <c r="B1287" s="390" t="s">
        <v>143</v>
      </c>
      <c r="C1287" s="382"/>
      <c r="D1287" s="382"/>
      <c r="E1287" s="382"/>
      <c r="F1287" s="382"/>
      <c r="G1287" s="382"/>
      <c r="H1287" s="382"/>
    </row>
    <row r="1288" spans="1:8" ht="30" customHeight="1">
      <c r="A1288" s="384" t="s">
        <v>898</v>
      </c>
      <c r="B1288" s="625" t="s">
        <v>121</v>
      </c>
      <c r="C1288" s="625"/>
      <c r="D1288" s="625"/>
      <c r="E1288" s="625"/>
      <c r="F1288" s="625"/>
      <c r="G1288" s="625"/>
      <c r="H1288" s="625"/>
    </row>
    <row r="1289" spans="1:8" ht="30" customHeight="1">
      <c r="A1289" s="386" t="s">
        <v>899</v>
      </c>
      <c r="B1289" s="386" t="s">
        <v>900</v>
      </c>
      <c r="C1289" s="386" t="s">
        <v>5</v>
      </c>
      <c r="D1289" s="386" t="s">
        <v>395</v>
      </c>
      <c r="E1289" s="386" t="s">
        <v>7</v>
      </c>
      <c r="F1289" s="386" t="s">
        <v>8</v>
      </c>
      <c r="G1289" s="386" t="s">
        <v>10</v>
      </c>
      <c r="H1289" s="386" t="s">
        <v>901</v>
      </c>
    </row>
    <row r="1290" spans="1:8" ht="30" customHeight="1">
      <c r="A1290" s="81"/>
      <c r="B1290" s="382"/>
      <c r="C1290" s="382"/>
      <c r="D1290" s="382"/>
      <c r="E1290" s="382"/>
      <c r="F1290" s="382"/>
      <c r="G1290" s="382"/>
      <c r="H1290" s="382"/>
    </row>
    <row r="1291" spans="1:8" ht="30" customHeight="1">
      <c r="A1291" s="382">
        <v>1</v>
      </c>
      <c r="B1291" s="389" t="s">
        <v>902</v>
      </c>
      <c r="C1291" s="382">
        <v>3480</v>
      </c>
      <c r="D1291" s="382">
        <v>128542</v>
      </c>
      <c r="E1291" s="382">
        <v>1419</v>
      </c>
      <c r="F1291" s="382">
        <v>21000</v>
      </c>
      <c r="G1291" s="382">
        <v>5500</v>
      </c>
      <c r="H1291" s="382"/>
    </row>
    <row r="1292" spans="1:8" ht="30" customHeight="1">
      <c r="A1292" s="382"/>
      <c r="B1292" s="382"/>
      <c r="C1292" s="382"/>
      <c r="D1292" s="382"/>
      <c r="E1292" s="382"/>
      <c r="F1292" s="382"/>
      <c r="G1292" s="382"/>
      <c r="H1292" s="382"/>
    </row>
    <row r="1293" spans="1:8" ht="30" customHeight="1">
      <c r="A1293" s="382">
        <v>2</v>
      </c>
      <c r="B1293" s="382" t="s">
        <v>903</v>
      </c>
      <c r="C1293" s="382">
        <v>3480</v>
      </c>
      <c r="D1293" s="382">
        <v>128542</v>
      </c>
      <c r="E1293" s="382">
        <v>1419</v>
      </c>
      <c r="F1293" s="382">
        <v>21000</v>
      </c>
      <c r="G1293" s="382">
        <v>5500</v>
      </c>
      <c r="H1293" s="382"/>
    </row>
    <row r="1294" spans="1:8" ht="30" customHeight="1">
      <c r="A1294" s="382"/>
      <c r="B1294" s="382"/>
      <c r="C1294" s="382"/>
      <c r="D1294" s="382"/>
      <c r="E1294" s="382"/>
      <c r="F1294" s="382"/>
      <c r="G1294" s="382"/>
      <c r="H1294" s="382"/>
    </row>
    <row r="1295" spans="1:8" ht="30" customHeight="1">
      <c r="A1295" s="382">
        <v>3</v>
      </c>
      <c r="B1295" s="382" t="s">
        <v>904</v>
      </c>
      <c r="C1295" s="382">
        <v>4180</v>
      </c>
      <c r="D1295" s="382">
        <v>129242</v>
      </c>
      <c r="E1295" s="382">
        <v>1419</v>
      </c>
      <c r="F1295" s="382">
        <v>21000</v>
      </c>
      <c r="G1295" s="382">
        <v>5500</v>
      </c>
      <c r="H1295" s="382"/>
    </row>
    <row r="1296" spans="1:8" ht="30" customHeight="1">
      <c r="A1296" s="382"/>
      <c r="B1296" s="382"/>
      <c r="C1296" s="382"/>
      <c r="D1296" s="382"/>
      <c r="E1296" s="382"/>
      <c r="F1296" s="382"/>
      <c r="G1296" s="382"/>
      <c r="H1296" s="382"/>
    </row>
    <row r="1297" spans="1:8" ht="30" customHeight="1">
      <c r="A1297" s="382">
        <v>4</v>
      </c>
      <c r="B1297" s="382" t="s">
        <v>905</v>
      </c>
      <c r="C1297" s="382">
        <v>4180</v>
      </c>
      <c r="D1297" s="382">
        <v>129242</v>
      </c>
      <c r="E1297" s="382">
        <v>1419</v>
      </c>
      <c r="F1297" s="382">
        <v>21000</v>
      </c>
      <c r="G1297" s="382">
        <v>5500</v>
      </c>
      <c r="H1297" s="382"/>
    </row>
    <row r="1298" spans="1:8" ht="30" customHeight="1">
      <c r="A1298" s="382"/>
      <c r="B1298" s="382"/>
      <c r="C1298" s="382"/>
      <c r="D1298" s="382"/>
      <c r="E1298" s="382"/>
      <c r="F1298" s="382"/>
      <c r="G1298" s="382"/>
      <c r="H1298" s="382"/>
    </row>
    <row r="1299" spans="1:8" ht="30" customHeight="1">
      <c r="A1299" s="382">
        <v>5</v>
      </c>
      <c r="B1299" s="382" t="s">
        <v>906</v>
      </c>
      <c r="C1299" s="382">
        <v>4180</v>
      </c>
      <c r="D1299" s="382">
        <v>133001</v>
      </c>
      <c r="E1299" s="382">
        <v>1419</v>
      </c>
      <c r="F1299" s="382">
        <v>21000</v>
      </c>
      <c r="G1299" s="382">
        <v>5500</v>
      </c>
      <c r="H1299" s="382">
        <v>2100</v>
      </c>
    </row>
    <row r="1300" spans="1:8" ht="30" customHeight="1">
      <c r="A1300" s="382"/>
      <c r="B1300" s="382"/>
      <c r="C1300" s="382"/>
      <c r="D1300" s="382"/>
      <c r="E1300" s="382"/>
      <c r="F1300" s="382"/>
      <c r="G1300" s="382"/>
      <c r="H1300" s="382"/>
    </row>
    <row r="1301" spans="1:8" ht="30" customHeight="1">
      <c r="A1301" s="382">
        <v>6</v>
      </c>
      <c r="B1301" s="382" t="s">
        <v>907</v>
      </c>
      <c r="C1301" s="382">
        <v>4180</v>
      </c>
      <c r="D1301" s="382">
        <v>135218</v>
      </c>
      <c r="E1301" s="382">
        <v>1419</v>
      </c>
      <c r="F1301" s="382">
        <v>21000</v>
      </c>
      <c r="G1301" s="382">
        <v>5500</v>
      </c>
      <c r="H1301" s="382"/>
    </row>
    <row r="1302" spans="1:8" ht="30" customHeight="1">
      <c r="A1302" s="382"/>
      <c r="B1302" s="382"/>
      <c r="C1302" s="382"/>
      <c r="D1302" s="382"/>
      <c r="E1302" s="382"/>
      <c r="F1302" s="382"/>
      <c r="G1302" s="382"/>
      <c r="H1302" s="382"/>
    </row>
    <row r="1303" spans="1:8" ht="30" customHeight="1">
      <c r="A1303" s="382">
        <v>7</v>
      </c>
      <c r="B1303" s="382" t="s">
        <v>908</v>
      </c>
      <c r="C1303" s="382">
        <v>4180</v>
      </c>
      <c r="D1303" s="382">
        <v>135218</v>
      </c>
      <c r="E1303" s="382">
        <v>1419</v>
      </c>
      <c r="F1303" s="382">
        <v>21000</v>
      </c>
      <c r="G1303" s="382">
        <v>5500</v>
      </c>
      <c r="H1303" s="382"/>
    </row>
    <row r="1304" spans="1:8" ht="30" customHeight="1">
      <c r="A1304" s="382"/>
      <c r="B1304" s="382"/>
      <c r="C1304" s="382"/>
      <c r="D1304" s="382"/>
      <c r="E1304" s="382"/>
      <c r="F1304" s="382"/>
      <c r="G1304" s="382"/>
      <c r="H1304" s="382"/>
    </row>
    <row r="1305" spans="1:8" ht="30" customHeight="1">
      <c r="A1305" s="382">
        <v>8</v>
      </c>
      <c r="B1305" s="382" t="s">
        <v>909</v>
      </c>
      <c r="C1305" s="382">
        <v>4180</v>
      </c>
      <c r="D1305" s="382">
        <v>135218</v>
      </c>
      <c r="E1305" s="382">
        <v>1419</v>
      </c>
      <c r="F1305" s="382">
        <v>21000</v>
      </c>
      <c r="G1305" s="382">
        <v>5500</v>
      </c>
      <c r="H1305" s="382"/>
    </row>
    <row r="1306" spans="1:8" ht="30" customHeight="1">
      <c r="A1306" s="382"/>
      <c r="B1306" s="382"/>
      <c r="C1306" s="382"/>
      <c r="D1306" s="382"/>
      <c r="E1306" s="382"/>
      <c r="F1306" s="382"/>
      <c r="G1306" s="382"/>
      <c r="H1306" s="382"/>
    </row>
    <row r="1307" spans="1:8" ht="30" customHeight="1">
      <c r="A1307" s="382">
        <v>9</v>
      </c>
      <c r="B1307" s="382" t="s">
        <v>910</v>
      </c>
      <c r="C1307" s="382">
        <v>4180</v>
      </c>
      <c r="D1307" s="382">
        <v>135218</v>
      </c>
      <c r="E1307" s="382">
        <v>1419</v>
      </c>
      <c r="F1307" s="382">
        <v>21000</v>
      </c>
      <c r="G1307" s="382">
        <v>5500</v>
      </c>
      <c r="H1307" s="382"/>
    </row>
    <row r="1308" spans="1:8" ht="30" customHeight="1">
      <c r="A1308" s="382"/>
      <c r="B1308" s="382"/>
      <c r="C1308" s="382"/>
      <c r="D1308" s="382"/>
      <c r="E1308" s="382"/>
      <c r="F1308" s="382"/>
      <c r="G1308" s="382"/>
      <c r="H1308" s="382"/>
    </row>
    <row r="1309" spans="1:8" ht="30" customHeight="1">
      <c r="A1309" s="382">
        <v>10</v>
      </c>
      <c r="B1309" s="382" t="s">
        <v>911</v>
      </c>
      <c r="C1309" s="382">
        <v>4180</v>
      </c>
      <c r="D1309" s="382">
        <v>135218</v>
      </c>
      <c r="E1309" s="382">
        <v>1419</v>
      </c>
      <c r="F1309" s="382">
        <v>21000</v>
      </c>
      <c r="G1309" s="382">
        <v>5500</v>
      </c>
      <c r="H1309" s="382"/>
    </row>
    <row r="1310" spans="1:8" ht="30" customHeight="1">
      <c r="A1310" s="382"/>
      <c r="B1310" s="382"/>
      <c r="C1310" s="382"/>
      <c r="D1310" s="382"/>
      <c r="E1310" s="382"/>
      <c r="F1310" s="382"/>
      <c r="G1310" s="382"/>
      <c r="H1310" s="382"/>
    </row>
    <row r="1311" spans="1:8" ht="30" customHeight="1">
      <c r="A1311" s="382">
        <v>11</v>
      </c>
      <c r="B1311" s="382" t="s">
        <v>912</v>
      </c>
      <c r="C1311" s="382">
        <v>4180</v>
      </c>
      <c r="D1311" s="382">
        <v>136882</v>
      </c>
      <c r="E1311" s="382"/>
      <c r="F1311" s="382"/>
      <c r="G1311" s="382">
        <v>5500</v>
      </c>
      <c r="H1311" s="382">
        <v>2100</v>
      </c>
    </row>
    <row r="1312" spans="1:8" ht="30" customHeight="1">
      <c r="A1312" s="382"/>
      <c r="B1312" s="382"/>
      <c r="C1312" s="382"/>
      <c r="D1312" s="382"/>
      <c r="E1312" s="382"/>
      <c r="F1312" s="382"/>
      <c r="G1312" s="382"/>
      <c r="H1312" s="382"/>
    </row>
    <row r="1313" spans="1:8" ht="30" customHeight="1">
      <c r="A1313" s="382">
        <v>12</v>
      </c>
      <c r="B1313" s="382" t="s">
        <v>913</v>
      </c>
      <c r="C1313" s="382">
        <v>4180</v>
      </c>
      <c r="D1313" s="382">
        <v>136882</v>
      </c>
      <c r="E1313" s="382"/>
      <c r="F1313" s="382"/>
      <c r="G1313" s="382">
        <v>5500</v>
      </c>
      <c r="H1313" s="382"/>
    </row>
    <row r="1314" spans="1:8" ht="30" customHeight="1">
      <c r="A1314" s="81"/>
      <c r="B1314" s="382"/>
      <c r="C1314" s="382"/>
      <c r="D1314" s="382"/>
      <c r="E1314" s="382"/>
      <c r="F1314" s="382"/>
      <c r="G1314" s="382"/>
      <c r="H1314" s="382"/>
    </row>
    <row r="1315" spans="1:8" ht="30" customHeight="1">
      <c r="A1315" s="81"/>
      <c r="B1315" s="390" t="s">
        <v>107</v>
      </c>
      <c r="C1315" s="382">
        <f t="shared" ref="C1315:H1315" si="35">SUM(C1291:C1314)</f>
        <v>48760</v>
      </c>
      <c r="D1315" s="382">
        <f t="shared" si="35"/>
        <v>1598423</v>
      </c>
      <c r="E1315" s="382">
        <f t="shared" si="35"/>
        <v>14190</v>
      </c>
      <c r="F1315" s="382">
        <f t="shared" si="35"/>
        <v>210000</v>
      </c>
      <c r="G1315" s="382">
        <f t="shared" si="35"/>
        <v>66000</v>
      </c>
      <c r="H1315" s="382">
        <f t="shared" si="35"/>
        <v>4200</v>
      </c>
    </row>
    <row r="1316" spans="1:8" ht="30" customHeight="1">
      <c r="A1316" s="81"/>
      <c r="B1316" s="390"/>
      <c r="C1316" s="382"/>
      <c r="D1316" s="382"/>
      <c r="E1316" s="382"/>
      <c r="F1316" s="382"/>
      <c r="G1316" s="382"/>
      <c r="H1316" s="382"/>
    </row>
    <row r="1317" spans="1:8" ht="30" customHeight="1">
      <c r="A1317" s="81"/>
      <c r="B1317" s="390" t="s">
        <v>914</v>
      </c>
      <c r="C1317" s="382"/>
      <c r="D1317" s="382"/>
      <c r="E1317" s="382"/>
      <c r="F1317" s="382"/>
      <c r="G1317" s="382"/>
      <c r="H1317" s="382"/>
    </row>
    <row r="1318" spans="1:8" ht="30" customHeight="1">
      <c r="A1318" s="81"/>
      <c r="B1318" s="390"/>
      <c r="C1318" s="382"/>
      <c r="D1318" s="382"/>
      <c r="E1318" s="382"/>
      <c r="F1318" s="382"/>
      <c r="G1318" s="382"/>
      <c r="H1318" s="382"/>
    </row>
    <row r="1319" spans="1:8" ht="30" customHeight="1">
      <c r="A1319" s="81"/>
      <c r="B1319" s="390" t="s">
        <v>107</v>
      </c>
      <c r="C1319" s="382"/>
      <c r="D1319" s="382"/>
      <c r="E1319" s="382"/>
      <c r="F1319" s="382"/>
      <c r="G1319" s="382"/>
      <c r="H1319" s="382"/>
    </row>
    <row r="1320" spans="1:8" ht="30" customHeight="1">
      <c r="A1320" s="81"/>
      <c r="B1320" s="390"/>
      <c r="C1320" s="382"/>
      <c r="D1320" s="382"/>
      <c r="E1320" s="382"/>
      <c r="F1320" s="382"/>
      <c r="G1320" s="382"/>
      <c r="H1320" s="382"/>
    </row>
    <row r="1321" spans="1:8" ht="30" customHeight="1">
      <c r="A1321" s="81"/>
      <c r="B1321" s="390" t="s">
        <v>143</v>
      </c>
      <c r="C1321" s="382"/>
      <c r="D1321" s="382"/>
      <c r="E1321" s="382"/>
      <c r="F1321" s="382"/>
      <c r="G1321" s="382"/>
      <c r="H1321" s="382"/>
    </row>
    <row r="1322" spans="1:8" ht="30" customHeight="1">
      <c r="A1322" s="384" t="s">
        <v>898</v>
      </c>
      <c r="B1322" s="625" t="s">
        <v>347</v>
      </c>
      <c r="C1322" s="625"/>
      <c r="D1322" s="625"/>
      <c r="E1322" s="625"/>
      <c r="F1322" s="625"/>
      <c r="G1322" s="625"/>
      <c r="H1322" s="625"/>
    </row>
    <row r="1323" spans="1:8" ht="30" customHeight="1">
      <c r="A1323" s="386" t="s">
        <v>899</v>
      </c>
      <c r="B1323" s="386" t="s">
        <v>900</v>
      </c>
      <c r="C1323" s="386" t="s">
        <v>5</v>
      </c>
      <c r="D1323" s="386" t="s">
        <v>395</v>
      </c>
      <c r="E1323" s="386" t="s">
        <v>7</v>
      </c>
      <c r="F1323" s="386" t="s">
        <v>8</v>
      </c>
      <c r="G1323" s="386" t="s">
        <v>10</v>
      </c>
      <c r="H1323" s="386" t="s">
        <v>901</v>
      </c>
    </row>
    <row r="1324" spans="1:8" ht="30" customHeight="1">
      <c r="A1324" s="81"/>
      <c r="B1324" s="382"/>
      <c r="C1324" s="382"/>
      <c r="D1324" s="382"/>
      <c r="E1324" s="382"/>
      <c r="F1324" s="382"/>
      <c r="G1324" s="382"/>
      <c r="H1324" s="382"/>
    </row>
    <row r="1325" spans="1:8" ht="30" customHeight="1">
      <c r="A1325" s="382">
        <v>1</v>
      </c>
      <c r="B1325" s="389" t="s">
        <v>902</v>
      </c>
      <c r="C1325" s="382"/>
      <c r="D1325" s="382">
        <v>50112</v>
      </c>
      <c r="E1325" s="382"/>
      <c r="F1325" s="382">
        <v>1000</v>
      </c>
      <c r="G1325" s="382"/>
      <c r="H1325" s="382"/>
    </row>
    <row r="1326" spans="1:8" ht="30" customHeight="1">
      <c r="A1326" s="382"/>
      <c r="B1326" s="382"/>
      <c r="C1326" s="382"/>
      <c r="D1326" s="382"/>
      <c r="E1326" s="382"/>
      <c r="F1326" s="382"/>
      <c r="G1326" s="382"/>
      <c r="H1326" s="382"/>
    </row>
    <row r="1327" spans="1:8" ht="30" customHeight="1">
      <c r="A1327" s="382">
        <v>2</v>
      </c>
      <c r="B1327" s="382" t="s">
        <v>903</v>
      </c>
      <c r="C1327" s="382"/>
      <c r="D1327" s="382">
        <v>50112</v>
      </c>
      <c r="E1327" s="382"/>
      <c r="F1327" s="382">
        <v>1000</v>
      </c>
      <c r="G1327" s="382"/>
      <c r="H1327" s="382"/>
    </row>
    <row r="1328" spans="1:8" ht="30" customHeight="1">
      <c r="A1328" s="382"/>
      <c r="B1328" s="382"/>
      <c r="C1328" s="382"/>
      <c r="D1328" s="382"/>
      <c r="E1328" s="382"/>
      <c r="F1328" s="382"/>
      <c r="G1328" s="382"/>
      <c r="H1328" s="382"/>
    </row>
    <row r="1329" spans="1:8" ht="30" customHeight="1">
      <c r="A1329" s="382">
        <v>3</v>
      </c>
      <c r="B1329" s="382" t="s">
        <v>904</v>
      </c>
      <c r="C1329" s="382"/>
      <c r="D1329" s="382">
        <v>50112</v>
      </c>
      <c r="E1329" s="382"/>
      <c r="F1329" s="382">
        <v>1000</v>
      </c>
      <c r="G1329" s="382"/>
      <c r="H1329" s="382"/>
    </row>
    <row r="1330" spans="1:8" ht="30" customHeight="1">
      <c r="A1330" s="382"/>
      <c r="B1330" s="382"/>
      <c r="C1330" s="382"/>
      <c r="D1330" s="382"/>
      <c r="E1330" s="382"/>
      <c r="F1330" s="382"/>
      <c r="G1330" s="382"/>
      <c r="H1330" s="382"/>
    </row>
    <row r="1331" spans="1:8" ht="30" customHeight="1">
      <c r="A1331" s="382">
        <v>4</v>
      </c>
      <c r="B1331" s="382" t="s">
        <v>905</v>
      </c>
      <c r="C1331" s="382"/>
      <c r="D1331" s="382">
        <v>50112</v>
      </c>
      <c r="E1331" s="382"/>
      <c r="F1331" s="382">
        <v>1000</v>
      </c>
      <c r="G1331" s="382"/>
      <c r="H1331" s="382"/>
    </row>
    <row r="1332" spans="1:8" ht="30" customHeight="1">
      <c r="A1332" s="382"/>
      <c r="B1332" s="382"/>
      <c r="C1332" s="382"/>
      <c r="D1332" s="382"/>
      <c r="E1332" s="382"/>
      <c r="F1332" s="382"/>
      <c r="G1332" s="382"/>
      <c r="H1332" s="382"/>
    </row>
    <row r="1333" spans="1:8" ht="30" customHeight="1">
      <c r="A1333" s="382">
        <v>5</v>
      </c>
      <c r="B1333" s="382" t="s">
        <v>906</v>
      </c>
      <c r="C1333" s="382">
        <v>1950</v>
      </c>
      <c r="D1333" s="382">
        <v>52262</v>
      </c>
      <c r="E1333" s="382"/>
      <c r="F1333" s="382">
        <v>1000</v>
      </c>
      <c r="G1333" s="382"/>
      <c r="H1333" s="382"/>
    </row>
    <row r="1334" spans="1:8" ht="30" customHeight="1">
      <c r="A1334" s="382"/>
      <c r="B1334" s="382"/>
      <c r="C1334" s="382"/>
      <c r="D1334" s="382"/>
      <c r="E1334" s="382"/>
      <c r="F1334" s="382"/>
      <c r="G1334" s="382"/>
      <c r="H1334" s="382"/>
    </row>
    <row r="1335" spans="1:8" ht="30" customHeight="1">
      <c r="A1335" s="382">
        <v>6</v>
      </c>
      <c r="B1335" s="382" t="s">
        <v>907</v>
      </c>
      <c r="C1335" s="382"/>
      <c r="D1335" s="382">
        <v>51176</v>
      </c>
      <c r="E1335" s="382"/>
      <c r="F1335" s="382">
        <v>1000</v>
      </c>
      <c r="G1335" s="382"/>
      <c r="H1335" s="382"/>
    </row>
    <row r="1336" spans="1:8" ht="30" customHeight="1">
      <c r="A1336" s="382"/>
      <c r="B1336" s="382"/>
      <c r="C1336" s="382"/>
      <c r="D1336" s="382"/>
      <c r="E1336" s="382"/>
      <c r="F1336" s="382"/>
      <c r="G1336" s="382"/>
      <c r="H1336" s="382"/>
    </row>
    <row r="1337" spans="1:8" ht="30" customHeight="1">
      <c r="A1337" s="382">
        <v>7</v>
      </c>
      <c r="B1337" s="382" t="s">
        <v>908</v>
      </c>
      <c r="C1337" s="382"/>
      <c r="D1337" s="382">
        <v>51176</v>
      </c>
      <c r="E1337" s="382"/>
      <c r="F1337" s="382">
        <v>1000</v>
      </c>
      <c r="G1337" s="382"/>
      <c r="H1337" s="382"/>
    </row>
    <row r="1338" spans="1:8" ht="30" customHeight="1">
      <c r="A1338" s="382"/>
      <c r="B1338" s="382"/>
      <c r="C1338" s="382"/>
      <c r="D1338" s="382"/>
      <c r="E1338" s="382"/>
      <c r="F1338" s="382"/>
      <c r="G1338" s="382"/>
      <c r="H1338" s="382"/>
    </row>
    <row r="1339" spans="1:8" ht="30" customHeight="1">
      <c r="A1339" s="382">
        <v>8</v>
      </c>
      <c r="B1339" s="382" t="s">
        <v>909</v>
      </c>
      <c r="C1339" s="382"/>
      <c r="D1339" s="382">
        <v>51176</v>
      </c>
      <c r="E1339" s="382"/>
      <c r="F1339" s="382">
        <v>1000</v>
      </c>
      <c r="G1339" s="382"/>
      <c r="H1339" s="382"/>
    </row>
    <row r="1340" spans="1:8" ht="30" customHeight="1">
      <c r="A1340" s="382"/>
      <c r="B1340" s="382"/>
      <c r="C1340" s="382"/>
      <c r="D1340" s="382"/>
      <c r="E1340" s="382"/>
      <c r="F1340" s="382"/>
      <c r="G1340" s="382"/>
      <c r="H1340" s="382"/>
    </row>
    <row r="1341" spans="1:8" ht="30" customHeight="1">
      <c r="A1341" s="382">
        <v>9</v>
      </c>
      <c r="B1341" s="382" t="s">
        <v>910</v>
      </c>
      <c r="C1341" s="382"/>
      <c r="D1341" s="382">
        <v>51176</v>
      </c>
      <c r="E1341" s="382"/>
      <c r="F1341" s="382">
        <v>1000</v>
      </c>
      <c r="G1341" s="382"/>
      <c r="H1341" s="382"/>
    </row>
    <row r="1342" spans="1:8" ht="30" customHeight="1">
      <c r="A1342" s="382"/>
      <c r="B1342" s="382"/>
      <c r="C1342" s="382"/>
      <c r="D1342" s="382"/>
      <c r="E1342" s="382"/>
      <c r="F1342" s="382"/>
      <c r="G1342" s="382"/>
      <c r="H1342" s="382"/>
    </row>
    <row r="1343" spans="1:8" ht="30" customHeight="1">
      <c r="A1343" s="382">
        <v>10</v>
      </c>
      <c r="B1343" s="382" t="s">
        <v>911</v>
      </c>
      <c r="C1343" s="382"/>
      <c r="D1343" s="382">
        <v>51176</v>
      </c>
      <c r="E1343" s="382"/>
      <c r="F1343" s="382">
        <v>1000</v>
      </c>
      <c r="G1343" s="382"/>
      <c r="H1343" s="382"/>
    </row>
    <row r="1344" spans="1:8" ht="30" customHeight="1">
      <c r="A1344" s="382"/>
      <c r="B1344" s="382"/>
      <c r="C1344" s="382"/>
      <c r="D1344" s="382"/>
      <c r="E1344" s="382"/>
      <c r="F1344" s="382"/>
      <c r="G1344" s="382"/>
      <c r="H1344" s="382"/>
    </row>
    <row r="1345" spans="1:8" ht="30" customHeight="1">
      <c r="A1345" s="382">
        <v>11</v>
      </c>
      <c r="B1345" s="382" t="s">
        <v>912</v>
      </c>
      <c r="C1345" s="382"/>
      <c r="D1345" s="382">
        <v>51824</v>
      </c>
      <c r="E1345" s="382"/>
      <c r="F1345" s="382">
        <v>1000</v>
      </c>
      <c r="G1345" s="382"/>
      <c r="H1345" s="382">
        <v>2100</v>
      </c>
    </row>
    <row r="1346" spans="1:8" ht="30" customHeight="1">
      <c r="A1346" s="382"/>
      <c r="B1346" s="382"/>
      <c r="C1346" s="382"/>
      <c r="D1346" s="382"/>
      <c r="E1346" s="382"/>
      <c r="F1346" s="382"/>
      <c r="G1346" s="382"/>
      <c r="H1346" s="382"/>
    </row>
    <row r="1347" spans="1:8" ht="30" customHeight="1">
      <c r="A1347" s="382">
        <v>12</v>
      </c>
      <c r="B1347" s="382" t="s">
        <v>913</v>
      </c>
      <c r="C1347" s="382"/>
      <c r="D1347" s="382">
        <v>51824</v>
      </c>
      <c r="E1347" s="382"/>
      <c r="F1347" s="382">
        <v>1000</v>
      </c>
      <c r="G1347" s="382"/>
      <c r="H1347" s="382"/>
    </row>
    <row r="1348" spans="1:8" ht="30" customHeight="1">
      <c r="A1348" s="81"/>
      <c r="B1348" s="382"/>
      <c r="C1348" s="382"/>
      <c r="D1348" s="382"/>
      <c r="E1348" s="382"/>
      <c r="F1348" s="382"/>
      <c r="G1348" s="382"/>
      <c r="H1348" s="382"/>
    </row>
    <row r="1349" spans="1:8" ht="30" customHeight="1">
      <c r="A1349" s="81"/>
      <c r="B1349" s="390" t="s">
        <v>107</v>
      </c>
      <c r="C1349" s="382">
        <f t="shared" ref="C1349:H1349" si="36">SUM(C1325:C1348)</f>
        <v>1950</v>
      </c>
      <c r="D1349" s="382">
        <f t="shared" si="36"/>
        <v>612238</v>
      </c>
      <c r="E1349" s="382">
        <f t="shared" si="36"/>
        <v>0</v>
      </c>
      <c r="F1349" s="382">
        <f t="shared" si="36"/>
        <v>12000</v>
      </c>
      <c r="G1349" s="382">
        <f t="shared" si="36"/>
        <v>0</v>
      </c>
      <c r="H1349" s="382">
        <f t="shared" si="36"/>
        <v>2100</v>
      </c>
    </row>
    <row r="1350" spans="1:8" ht="30" customHeight="1">
      <c r="A1350" s="81"/>
      <c r="B1350" s="390"/>
      <c r="C1350" s="382"/>
      <c r="D1350" s="382"/>
      <c r="E1350" s="382"/>
      <c r="F1350" s="382"/>
      <c r="G1350" s="382"/>
      <c r="H1350" s="382"/>
    </row>
    <row r="1351" spans="1:8" ht="30" customHeight="1">
      <c r="A1351" s="81"/>
      <c r="B1351" s="390" t="s">
        <v>914</v>
      </c>
      <c r="C1351" s="382"/>
      <c r="D1351" s="382"/>
      <c r="E1351" s="382"/>
      <c r="F1351" s="382"/>
      <c r="G1351" s="382"/>
      <c r="H1351" s="382"/>
    </row>
    <row r="1352" spans="1:8" ht="30" customHeight="1">
      <c r="A1352" s="81"/>
      <c r="B1352" s="390"/>
      <c r="C1352" s="382"/>
      <c r="D1352" s="382"/>
      <c r="E1352" s="382"/>
      <c r="F1352" s="382"/>
      <c r="G1352" s="382"/>
      <c r="H1352" s="382"/>
    </row>
    <row r="1353" spans="1:8" ht="30" customHeight="1">
      <c r="A1353" s="81"/>
      <c r="B1353" s="390" t="s">
        <v>107</v>
      </c>
      <c r="C1353" s="382"/>
      <c r="D1353" s="382"/>
      <c r="E1353" s="382"/>
      <c r="F1353" s="382"/>
      <c r="G1353" s="382"/>
      <c r="H1353" s="382"/>
    </row>
    <row r="1354" spans="1:8" ht="30" customHeight="1">
      <c r="A1354" s="81"/>
      <c r="B1354" s="390"/>
      <c r="C1354" s="382"/>
      <c r="D1354" s="382"/>
      <c r="E1354" s="382"/>
      <c r="F1354" s="382"/>
      <c r="G1354" s="382"/>
      <c r="H1354" s="382"/>
    </row>
    <row r="1355" spans="1:8" ht="30" customHeight="1">
      <c r="A1355" s="81"/>
      <c r="B1355" s="390" t="s">
        <v>143</v>
      </c>
      <c r="C1355" s="382"/>
      <c r="D1355" s="382"/>
      <c r="E1355" s="382"/>
      <c r="F1355" s="382"/>
      <c r="G1355" s="382"/>
      <c r="H1355" s="382"/>
    </row>
    <row r="1356" spans="1:8" ht="30" customHeight="1">
      <c r="A1356" s="384" t="s">
        <v>898</v>
      </c>
      <c r="B1356" s="625" t="s">
        <v>927</v>
      </c>
      <c r="C1356" s="625"/>
      <c r="D1356" s="625"/>
      <c r="E1356" s="625"/>
      <c r="F1356" s="625"/>
      <c r="G1356" s="625"/>
      <c r="H1356" s="625"/>
    </row>
    <row r="1357" spans="1:8" ht="30" customHeight="1">
      <c r="A1357" s="386" t="s">
        <v>899</v>
      </c>
      <c r="B1357" s="386" t="s">
        <v>900</v>
      </c>
      <c r="C1357" s="386" t="s">
        <v>5</v>
      </c>
      <c r="D1357" s="386" t="s">
        <v>395</v>
      </c>
      <c r="E1357" s="386" t="s">
        <v>7</v>
      </c>
      <c r="F1357" s="386" t="s">
        <v>8</v>
      </c>
      <c r="G1357" s="386" t="s">
        <v>10</v>
      </c>
      <c r="H1357" s="386" t="s">
        <v>901</v>
      </c>
    </row>
    <row r="1358" spans="1:8" ht="30" customHeight="1">
      <c r="A1358" s="81"/>
      <c r="B1358" s="382"/>
      <c r="C1358" s="382"/>
      <c r="D1358" s="382"/>
      <c r="E1358" s="382"/>
      <c r="F1358" s="382"/>
      <c r="G1358" s="382"/>
      <c r="H1358" s="382"/>
    </row>
    <row r="1359" spans="1:8" ht="30" customHeight="1">
      <c r="A1359" s="382">
        <v>1</v>
      </c>
      <c r="B1359" s="389" t="s">
        <v>902</v>
      </c>
      <c r="C1359" s="382">
        <v>3480</v>
      </c>
      <c r="D1359" s="382">
        <v>161004</v>
      </c>
      <c r="E1359" s="382"/>
      <c r="F1359" s="382">
        <v>30000</v>
      </c>
      <c r="G1359" s="382"/>
      <c r="H1359" s="382"/>
    </row>
    <row r="1360" spans="1:8" ht="30" customHeight="1">
      <c r="A1360" s="382"/>
      <c r="B1360" s="382"/>
      <c r="C1360" s="382"/>
      <c r="D1360" s="382"/>
      <c r="E1360" s="382"/>
      <c r="F1360" s="382"/>
      <c r="G1360" s="382"/>
      <c r="H1360" s="382"/>
    </row>
    <row r="1361" spans="1:8" ht="30" customHeight="1">
      <c r="A1361" s="382">
        <v>2</v>
      </c>
      <c r="B1361" s="382" t="s">
        <v>903</v>
      </c>
      <c r="C1361" s="382">
        <v>3480</v>
      </c>
      <c r="D1361" s="382">
        <v>161004</v>
      </c>
      <c r="E1361" s="382"/>
      <c r="F1361" s="382">
        <v>30000</v>
      </c>
      <c r="G1361" s="382"/>
      <c r="H1361" s="382"/>
    </row>
    <row r="1362" spans="1:8" ht="30" customHeight="1">
      <c r="A1362" s="382"/>
      <c r="B1362" s="382"/>
      <c r="C1362" s="382"/>
      <c r="D1362" s="382"/>
      <c r="E1362" s="382"/>
      <c r="F1362" s="382"/>
      <c r="G1362" s="382"/>
      <c r="H1362" s="382"/>
    </row>
    <row r="1363" spans="1:8" ht="30" customHeight="1">
      <c r="A1363" s="382">
        <v>3</v>
      </c>
      <c r="B1363" s="382" t="s">
        <v>904</v>
      </c>
      <c r="C1363" s="382">
        <v>4180</v>
      </c>
      <c r="D1363" s="382">
        <v>161704</v>
      </c>
      <c r="E1363" s="382"/>
      <c r="F1363" s="382">
        <v>30000</v>
      </c>
      <c r="G1363" s="382"/>
      <c r="H1363" s="382"/>
    </row>
    <row r="1364" spans="1:8" ht="30" customHeight="1">
      <c r="A1364" s="382"/>
      <c r="B1364" s="382"/>
      <c r="C1364" s="382"/>
      <c r="D1364" s="382"/>
      <c r="E1364" s="382"/>
      <c r="F1364" s="382"/>
      <c r="G1364" s="382"/>
      <c r="H1364" s="382"/>
    </row>
    <row r="1365" spans="1:8" ht="30" customHeight="1">
      <c r="A1365" s="382">
        <v>4</v>
      </c>
      <c r="B1365" s="382" t="s">
        <v>905</v>
      </c>
      <c r="C1365" s="382">
        <v>4180</v>
      </c>
      <c r="D1365" s="382">
        <v>161704</v>
      </c>
      <c r="E1365" s="382"/>
      <c r="F1365" s="382">
        <v>30000</v>
      </c>
      <c r="G1365" s="382"/>
      <c r="H1365" s="382"/>
    </row>
    <row r="1366" spans="1:8" ht="30" customHeight="1">
      <c r="A1366" s="382"/>
      <c r="B1366" s="382"/>
      <c r="C1366" s="382"/>
      <c r="D1366" s="382"/>
      <c r="E1366" s="382"/>
      <c r="F1366" s="382"/>
      <c r="G1366" s="382"/>
      <c r="H1366" s="382"/>
    </row>
    <row r="1367" spans="1:8" ht="30" customHeight="1">
      <c r="A1367" s="382">
        <v>5</v>
      </c>
      <c r="B1367" s="382" t="s">
        <v>906</v>
      </c>
      <c r="C1367" s="382"/>
      <c r="D1367" s="382"/>
      <c r="E1367" s="382"/>
      <c r="F1367" s="382"/>
      <c r="G1367" s="382"/>
      <c r="H1367" s="382"/>
    </row>
    <row r="1368" spans="1:8" ht="30" customHeight="1">
      <c r="A1368" s="382"/>
      <c r="B1368" s="382"/>
      <c r="C1368" s="382"/>
      <c r="D1368" s="382"/>
      <c r="E1368" s="382"/>
      <c r="F1368" s="382"/>
      <c r="G1368" s="382"/>
      <c r="H1368" s="382"/>
    </row>
    <row r="1369" spans="1:8" ht="30" customHeight="1">
      <c r="A1369" s="382">
        <v>6</v>
      </c>
      <c r="B1369" s="382" t="s">
        <v>907</v>
      </c>
      <c r="C1369" s="382"/>
      <c r="D1369" s="382"/>
      <c r="E1369" s="382"/>
      <c r="F1369" s="382"/>
      <c r="G1369" s="382"/>
      <c r="H1369" s="382"/>
    </row>
    <row r="1370" spans="1:8" ht="30" customHeight="1">
      <c r="A1370" s="382"/>
      <c r="B1370" s="382"/>
      <c r="C1370" s="382"/>
      <c r="D1370" s="382"/>
      <c r="E1370" s="382"/>
      <c r="F1370" s="382"/>
      <c r="G1370" s="382"/>
      <c r="H1370" s="382"/>
    </row>
    <row r="1371" spans="1:8" ht="30" customHeight="1">
      <c r="A1371" s="382">
        <v>7</v>
      </c>
      <c r="B1371" s="382" t="s">
        <v>908</v>
      </c>
      <c r="C1371" s="382"/>
      <c r="D1371" s="382"/>
      <c r="E1371" s="382"/>
      <c r="F1371" s="382"/>
      <c r="G1371" s="382"/>
      <c r="H1371" s="382"/>
    </row>
    <row r="1372" spans="1:8" ht="30" customHeight="1">
      <c r="A1372" s="382"/>
      <c r="B1372" s="382"/>
      <c r="C1372" s="382"/>
      <c r="D1372" s="382"/>
      <c r="E1372" s="382"/>
      <c r="F1372" s="382"/>
      <c r="G1372" s="382"/>
      <c r="H1372" s="382"/>
    </row>
    <row r="1373" spans="1:8" ht="30" customHeight="1">
      <c r="A1373" s="382">
        <v>8</v>
      </c>
      <c r="B1373" s="382" t="s">
        <v>909</v>
      </c>
      <c r="C1373" s="382"/>
      <c r="D1373" s="382"/>
      <c r="E1373" s="382"/>
      <c r="F1373" s="382"/>
      <c r="G1373" s="382"/>
      <c r="H1373" s="382"/>
    </row>
    <row r="1374" spans="1:8" ht="30" customHeight="1">
      <c r="A1374" s="382"/>
      <c r="B1374" s="382"/>
      <c r="C1374" s="382"/>
      <c r="D1374" s="382"/>
      <c r="E1374" s="382"/>
      <c r="F1374" s="382"/>
      <c r="G1374" s="382"/>
      <c r="H1374" s="382"/>
    </row>
    <row r="1375" spans="1:8" ht="30" customHeight="1">
      <c r="A1375" s="382">
        <v>9</v>
      </c>
      <c r="B1375" s="382" t="s">
        <v>910</v>
      </c>
      <c r="C1375" s="382"/>
      <c r="D1375" s="382"/>
      <c r="E1375" s="382"/>
      <c r="F1375" s="382"/>
      <c r="G1375" s="382"/>
      <c r="H1375" s="382"/>
    </row>
    <row r="1376" spans="1:8" ht="30" customHeight="1">
      <c r="A1376" s="382"/>
      <c r="B1376" s="382"/>
      <c r="C1376" s="382"/>
      <c r="D1376" s="382"/>
      <c r="E1376" s="382"/>
      <c r="F1376" s="382"/>
      <c r="G1376" s="382"/>
      <c r="H1376" s="382"/>
    </row>
    <row r="1377" spans="1:8" ht="30" customHeight="1">
      <c r="A1377" s="382">
        <v>10</v>
      </c>
      <c r="B1377" s="382" t="s">
        <v>911</v>
      </c>
      <c r="C1377" s="382"/>
      <c r="D1377" s="382"/>
      <c r="E1377" s="382"/>
      <c r="F1377" s="382"/>
      <c r="G1377" s="382"/>
      <c r="H1377" s="382"/>
    </row>
    <row r="1378" spans="1:8" ht="30" customHeight="1">
      <c r="A1378" s="382"/>
      <c r="B1378" s="382"/>
      <c r="C1378" s="382"/>
      <c r="D1378" s="382"/>
      <c r="E1378" s="382"/>
      <c r="F1378" s="382"/>
      <c r="G1378" s="382"/>
      <c r="H1378" s="382"/>
    </row>
    <row r="1379" spans="1:8" ht="30" customHeight="1">
      <c r="A1379" s="382">
        <v>11</v>
      </c>
      <c r="B1379" s="382" t="s">
        <v>912</v>
      </c>
      <c r="C1379" s="382"/>
      <c r="D1379" s="382"/>
      <c r="E1379" s="382"/>
      <c r="F1379" s="382"/>
      <c r="G1379" s="382"/>
      <c r="H1379" s="382"/>
    </row>
    <row r="1380" spans="1:8" ht="30" customHeight="1">
      <c r="A1380" s="382"/>
      <c r="B1380" s="382"/>
      <c r="C1380" s="382"/>
      <c r="D1380" s="382"/>
      <c r="E1380" s="382"/>
      <c r="F1380" s="382"/>
      <c r="G1380" s="382"/>
      <c r="H1380" s="382"/>
    </row>
    <row r="1381" spans="1:8" ht="30" customHeight="1">
      <c r="A1381" s="382">
        <v>12</v>
      </c>
      <c r="B1381" s="382" t="s">
        <v>913</v>
      </c>
      <c r="C1381" s="382"/>
      <c r="D1381" s="382"/>
      <c r="E1381" s="382"/>
      <c r="F1381" s="382"/>
      <c r="G1381" s="382"/>
      <c r="H1381" s="382"/>
    </row>
    <row r="1382" spans="1:8" ht="30" customHeight="1">
      <c r="A1382" s="81"/>
      <c r="B1382" s="382"/>
      <c r="C1382" s="382"/>
      <c r="D1382" s="382"/>
      <c r="E1382" s="382"/>
      <c r="F1382" s="382"/>
      <c r="G1382" s="382"/>
      <c r="H1382" s="382"/>
    </row>
    <row r="1383" spans="1:8" ht="30" customHeight="1">
      <c r="A1383" s="81"/>
      <c r="B1383" s="390" t="s">
        <v>107</v>
      </c>
      <c r="C1383" s="382">
        <f t="shared" ref="C1383:H1383" si="37">SUM(C1359:C1382)</f>
        <v>15320</v>
      </c>
      <c r="D1383" s="382">
        <f t="shared" si="37"/>
        <v>645416</v>
      </c>
      <c r="E1383" s="382">
        <f t="shared" si="37"/>
        <v>0</v>
      </c>
      <c r="F1383" s="382">
        <f t="shared" si="37"/>
        <v>120000</v>
      </c>
      <c r="G1383" s="382">
        <f t="shared" si="37"/>
        <v>0</v>
      </c>
      <c r="H1383" s="382">
        <f t="shared" si="37"/>
        <v>0</v>
      </c>
    </row>
    <row r="1384" spans="1:8" ht="30" customHeight="1">
      <c r="A1384" s="81"/>
      <c r="B1384" s="390"/>
      <c r="C1384" s="382"/>
      <c r="D1384" s="382"/>
      <c r="E1384" s="382"/>
      <c r="F1384" s="382"/>
      <c r="G1384" s="382"/>
      <c r="H1384" s="382"/>
    </row>
    <row r="1385" spans="1:8" ht="30" customHeight="1">
      <c r="A1385" s="81"/>
      <c r="B1385" s="390" t="s">
        <v>914</v>
      </c>
      <c r="C1385" s="382"/>
      <c r="D1385" s="382"/>
      <c r="E1385" s="382"/>
      <c r="F1385" s="382"/>
      <c r="G1385" s="382"/>
      <c r="H1385" s="382"/>
    </row>
    <row r="1386" spans="1:8" ht="30" customHeight="1">
      <c r="A1386" s="81"/>
      <c r="B1386" s="390"/>
      <c r="C1386" s="382"/>
      <c r="D1386" s="382"/>
      <c r="E1386" s="382"/>
      <c r="F1386" s="382"/>
      <c r="G1386" s="382"/>
      <c r="H1386" s="382"/>
    </row>
    <row r="1387" spans="1:8" ht="30" customHeight="1">
      <c r="A1387" s="81"/>
      <c r="B1387" s="390" t="s">
        <v>107</v>
      </c>
      <c r="C1387" s="382"/>
      <c r="D1387" s="382"/>
      <c r="E1387" s="382"/>
      <c r="F1387" s="382"/>
      <c r="G1387" s="382"/>
      <c r="H1387" s="382"/>
    </row>
    <row r="1388" spans="1:8" ht="30" customHeight="1">
      <c r="A1388" s="81"/>
      <c r="B1388" s="390"/>
      <c r="C1388" s="382"/>
      <c r="D1388" s="382"/>
      <c r="E1388" s="382"/>
      <c r="F1388" s="382"/>
      <c r="G1388" s="382"/>
      <c r="H1388" s="382"/>
    </row>
    <row r="1389" spans="1:8" ht="30" customHeight="1">
      <c r="A1389" s="81"/>
      <c r="B1389" s="390" t="s">
        <v>143</v>
      </c>
      <c r="C1389" s="382"/>
      <c r="D1389" s="382"/>
      <c r="E1389" s="382"/>
      <c r="F1389" s="382"/>
      <c r="G1389" s="382"/>
      <c r="H1389" s="382"/>
    </row>
    <row r="1390" spans="1:8" ht="30" customHeight="1">
      <c r="A1390" s="384" t="s">
        <v>898</v>
      </c>
      <c r="B1390" s="625" t="s">
        <v>352</v>
      </c>
      <c r="C1390" s="625"/>
      <c r="D1390" s="625"/>
      <c r="E1390" s="625"/>
      <c r="F1390" s="625"/>
      <c r="G1390" s="625"/>
      <c r="H1390" s="625"/>
    </row>
    <row r="1391" spans="1:8" ht="30" customHeight="1">
      <c r="A1391" s="386" t="s">
        <v>899</v>
      </c>
      <c r="B1391" s="386" t="s">
        <v>900</v>
      </c>
      <c r="C1391" s="386" t="s">
        <v>395</v>
      </c>
      <c r="D1391" s="386" t="s">
        <v>5</v>
      </c>
      <c r="E1391" s="386" t="s">
        <v>7</v>
      </c>
      <c r="F1391" s="386" t="s">
        <v>8</v>
      </c>
      <c r="G1391" s="386" t="s">
        <v>10</v>
      </c>
      <c r="H1391" s="386" t="s">
        <v>901</v>
      </c>
    </row>
    <row r="1392" spans="1:8" ht="30" customHeight="1">
      <c r="A1392" s="81"/>
      <c r="B1392" s="382"/>
      <c r="C1392" s="382"/>
      <c r="D1392" s="382"/>
      <c r="E1392" s="382"/>
      <c r="F1392" s="382"/>
      <c r="G1392" s="382"/>
      <c r="H1392" s="382"/>
    </row>
    <row r="1393" spans="1:8" ht="30" customHeight="1">
      <c r="A1393" s="382">
        <v>1</v>
      </c>
      <c r="B1393" s="389" t="s">
        <v>902</v>
      </c>
      <c r="C1393" s="382">
        <v>50112</v>
      </c>
      <c r="D1393" s="382"/>
      <c r="E1393" s="382"/>
      <c r="F1393" s="382">
        <v>1000</v>
      </c>
      <c r="G1393" s="382"/>
      <c r="H1393" s="382"/>
    </row>
    <row r="1394" spans="1:8" ht="30" customHeight="1">
      <c r="A1394" s="382"/>
      <c r="B1394" s="382"/>
      <c r="C1394" s="382"/>
      <c r="D1394" s="382"/>
      <c r="E1394" s="382"/>
      <c r="F1394" s="382"/>
      <c r="G1394" s="382"/>
      <c r="H1394" s="382"/>
    </row>
    <row r="1395" spans="1:8" ht="30" customHeight="1">
      <c r="A1395" s="382">
        <v>2</v>
      </c>
      <c r="B1395" s="382" t="s">
        <v>903</v>
      </c>
      <c r="C1395" s="382">
        <v>50112</v>
      </c>
      <c r="D1395" s="382"/>
      <c r="E1395" s="382"/>
      <c r="F1395" s="382"/>
      <c r="G1395" s="382"/>
      <c r="H1395" s="382"/>
    </row>
    <row r="1396" spans="1:8" ht="30" customHeight="1">
      <c r="A1396" s="382"/>
      <c r="B1396" s="382"/>
      <c r="C1396" s="382"/>
      <c r="D1396" s="382"/>
      <c r="E1396" s="382"/>
      <c r="F1396" s="382"/>
      <c r="G1396" s="382"/>
      <c r="H1396" s="382"/>
    </row>
    <row r="1397" spans="1:8" ht="30" customHeight="1">
      <c r="A1397" s="382">
        <v>3</v>
      </c>
      <c r="B1397" s="382" t="s">
        <v>904</v>
      </c>
      <c r="C1397" s="382">
        <v>50112</v>
      </c>
      <c r="D1397" s="382"/>
      <c r="E1397" s="382"/>
      <c r="F1397" s="382"/>
      <c r="G1397" s="382"/>
      <c r="H1397" s="382"/>
    </row>
    <row r="1398" spans="1:8" ht="30" customHeight="1">
      <c r="A1398" s="382"/>
      <c r="B1398" s="382"/>
      <c r="C1398" s="382"/>
      <c r="D1398" s="382"/>
      <c r="E1398" s="382"/>
      <c r="F1398" s="382"/>
      <c r="G1398" s="382"/>
      <c r="H1398" s="382"/>
    </row>
    <row r="1399" spans="1:8" ht="30" customHeight="1">
      <c r="A1399" s="382">
        <v>4</v>
      </c>
      <c r="B1399" s="382" t="s">
        <v>905</v>
      </c>
      <c r="C1399" s="382">
        <v>50112</v>
      </c>
      <c r="D1399" s="382"/>
      <c r="E1399" s="382"/>
      <c r="F1399" s="382"/>
      <c r="G1399" s="382"/>
      <c r="H1399" s="382"/>
    </row>
    <row r="1400" spans="1:8" ht="30" customHeight="1">
      <c r="A1400" s="382"/>
      <c r="B1400" s="382"/>
      <c r="C1400" s="382"/>
      <c r="D1400" s="382"/>
      <c r="E1400" s="382"/>
      <c r="F1400" s="382"/>
      <c r="G1400" s="382"/>
      <c r="H1400" s="382"/>
    </row>
    <row r="1401" spans="1:8" ht="30" customHeight="1">
      <c r="A1401" s="382">
        <v>5</v>
      </c>
      <c r="B1401" s="382" t="s">
        <v>906</v>
      </c>
      <c r="C1401" s="382">
        <v>50112</v>
      </c>
      <c r="D1401" s="382"/>
      <c r="E1401" s="382"/>
      <c r="F1401" s="382"/>
      <c r="G1401" s="382"/>
      <c r="H1401" s="382"/>
    </row>
    <row r="1402" spans="1:8" ht="30" customHeight="1">
      <c r="A1402" s="382"/>
      <c r="B1402" s="382"/>
      <c r="C1402" s="382"/>
      <c r="D1402" s="382"/>
      <c r="E1402" s="382"/>
      <c r="F1402" s="382"/>
      <c r="G1402" s="382"/>
      <c r="H1402" s="382"/>
    </row>
    <row r="1403" spans="1:8" ht="30" customHeight="1">
      <c r="A1403" s="382">
        <v>6</v>
      </c>
      <c r="B1403" s="382" t="s">
        <v>907</v>
      </c>
      <c r="C1403" s="382">
        <v>50112</v>
      </c>
      <c r="D1403" s="382"/>
      <c r="E1403" s="382"/>
      <c r="F1403" s="382"/>
      <c r="G1403" s="382"/>
      <c r="H1403" s="382"/>
    </row>
    <row r="1404" spans="1:8" ht="30" customHeight="1">
      <c r="A1404" s="382"/>
      <c r="B1404" s="382"/>
      <c r="C1404" s="382"/>
      <c r="D1404" s="382"/>
      <c r="E1404" s="382"/>
      <c r="F1404" s="382"/>
      <c r="G1404" s="382"/>
      <c r="H1404" s="382"/>
    </row>
    <row r="1405" spans="1:8" ht="30" customHeight="1">
      <c r="A1405" s="382">
        <v>7</v>
      </c>
      <c r="B1405" s="382" t="s">
        <v>908</v>
      </c>
      <c r="C1405" s="382">
        <v>50976</v>
      </c>
      <c r="D1405" s="382"/>
      <c r="E1405" s="382"/>
      <c r="F1405" s="382"/>
      <c r="G1405" s="382"/>
      <c r="H1405" s="382"/>
    </row>
    <row r="1406" spans="1:8" ht="30" customHeight="1">
      <c r="A1406" s="382"/>
      <c r="B1406" s="382"/>
      <c r="C1406" s="382"/>
      <c r="D1406" s="382"/>
      <c r="E1406" s="382"/>
      <c r="F1406" s="382"/>
      <c r="G1406" s="382"/>
      <c r="H1406" s="382"/>
    </row>
    <row r="1407" spans="1:8" ht="30" customHeight="1">
      <c r="A1407" s="382">
        <v>8</v>
      </c>
      <c r="B1407" s="382" t="s">
        <v>909</v>
      </c>
      <c r="C1407" s="382">
        <v>50976</v>
      </c>
      <c r="D1407" s="382"/>
      <c r="E1407" s="382"/>
      <c r="F1407" s="382"/>
      <c r="G1407" s="382"/>
      <c r="H1407" s="382"/>
    </row>
    <row r="1408" spans="1:8" ht="30" customHeight="1">
      <c r="A1408" s="382"/>
      <c r="B1408" s="382"/>
      <c r="C1408" s="382"/>
      <c r="D1408" s="382"/>
      <c r="E1408" s="382"/>
      <c r="F1408" s="382"/>
      <c r="G1408" s="382"/>
      <c r="H1408" s="382"/>
    </row>
    <row r="1409" spans="1:8" ht="30" customHeight="1">
      <c r="A1409" s="382">
        <v>9</v>
      </c>
      <c r="B1409" s="382" t="s">
        <v>910</v>
      </c>
      <c r="C1409" s="382">
        <v>50976</v>
      </c>
      <c r="D1409" s="382"/>
      <c r="E1409" s="382"/>
      <c r="F1409" s="382"/>
      <c r="G1409" s="382"/>
      <c r="H1409" s="382"/>
    </row>
    <row r="1410" spans="1:8" ht="30" customHeight="1">
      <c r="A1410" s="382"/>
      <c r="B1410" s="382"/>
      <c r="C1410" s="382"/>
      <c r="D1410" s="382"/>
      <c r="E1410" s="382"/>
      <c r="F1410" s="382"/>
      <c r="G1410" s="382"/>
      <c r="H1410" s="382"/>
    </row>
    <row r="1411" spans="1:8" ht="30" customHeight="1">
      <c r="A1411" s="382">
        <v>10</v>
      </c>
      <c r="B1411" s="382" t="s">
        <v>911</v>
      </c>
      <c r="C1411" s="382">
        <v>50976</v>
      </c>
      <c r="D1411" s="382"/>
      <c r="E1411" s="382"/>
      <c r="F1411" s="382"/>
      <c r="G1411" s="382"/>
      <c r="H1411" s="382"/>
    </row>
    <row r="1412" spans="1:8" ht="30" customHeight="1">
      <c r="A1412" s="382"/>
      <c r="B1412" s="382"/>
      <c r="C1412" s="382"/>
      <c r="D1412" s="382"/>
      <c r="E1412" s="382"/>
      <c r="F1412" s="382"/>
      <c r="G1412" s="382"/>
      <c r="H1412" s="382"/>
    </row>
    <row r="1413" spans="1:8" ht="30" customHeight="1">
      <c r="A1413" s="382">
        <v>11</v>
      </c>
      <c r="B1413" s="382" t="s">
        <v>912</v>
      </c>
      <c r="C1413" s="382">
        <v>51624</v>
      </c>
      <c r="D1413" s="382"/>
      <c r="E1413" s="382"/>
      <c r="F1413" s="382"/>
      <c r="G1413" s="382"/>
      <c r="H1413" s="382"/>
    </row>
    <row r="1414" spans="1:8" ht="30" customHeight="1">
      <c r="A1414" s="382"/>
      <c r="B1414" s="382"/>
      <c r="C1414" s="382"/>
      <c r="D1414" s="382"/>
      <c r="E1414" s="382"/>
      <c r="F1414" s="382"/>
      <c r="G1414" s="382"/>
      <c r="H1414" s="382"/>
    </row>
    <row r="1415" spans="1:8" ht="30" customHeight="1">
      <c r="A1415" s="382">
        <v>12</v>
      </c>
      <c r="B1415" s="382" t="s">
        <v>913</v>
      </c>
      <c r="C1415" s="382">
        <v>51624</v>
      </c>
      <c r="D1415" s="382"/>
      <c r="E1415" s="382"/>
      <c r="F1415" s="382"/>
      <c r="G1415" s="382"/>
      <c r="H1415" s="382"/>
    </row>
    <row r="1416" spans="1:8" ht="30" customHeight="1">
      <c r="A1416" s="81"/>
      <c r="B1416" s="382"/>
      <c r="C1416" s="382"/>
      <c r="D1416" s="382"/>
      <c r="E1416" s="382"/>
      <c r="F1416" s="382"/>
      <c r="G1416" s="382"/>
      <c r="H1416" s="382"/>
    </row>
    <row r="1417" spans="1:8" ht="30" customHeight="1">
      <c r="A1417" s="81"/>
      <c r="B1417" s="390" t="s">
        <v>107</v>
      </c>
      <c r="C1417" s="382">
        <f t="shared" ref="C1417:H1417" si="38">SUM(C1393:C1416)</f>
        <v>607824</v>
      </c>
      <c r="D1417" s="382">
        <f t="shared" si="38"/>
        <v>0</v>
      </c>
      <c r="E1417" s="382">
        <f t="shared" si="38"/>
        <v>0</v>
      </c>
      <c r="F1417" s="382">
        <f t="shared" si="38"/>
        <v>1000</v>
      </c>
      <c r="G1417" s="382">
        <f t="shared" si="38"/>
        <v>0</v>
      </c>
      <c r="H1417" s="382">
        <f t="shared" si="38"/>
        <v>0</v>
      </c>
    </row>
    <row r="1418" spans="1:8" ht="30" customHeight="1">
      <c r="A1418" s="81"/>
      <c r="B1418" s="390"/>
      <c r="C1418" s="382"/>
      <c r="D1418" s="382"/>
      <c r="E1418" s="382"/>
      <c r="F1418" s="382"/>
      <c r="G1418" s="382"/>
      <c r="H1418" s="382"/>
    </row>
    <row r="1419" spans="1:8" ht="30" customHeight="1">
      <c r="A1419" s="81"/>
      <c r="B1419" s="390" t="s">
        <v>914</v>
      </c>
      <c r="C1419" s="382"/>
      <c r="D1419" s="382"/>
      <c r="E1419" s="382"/>
      <c r="F1419" s="382"/>
      <c r="G1419" s="382"/>
      <c r="H1419" s="382"/>
    </row>
    <row r="1420" spans="1:8" ht="30" customHeight="1">
      <c r="A1420" s="81"/>
      <c r="B1420" s="390"/>
      <c r="C1420" s="382"/>
      <c r="D1420" s="382"/>
      <c r="E1420" s="382"/>
      <c r="F1420" s="382"/>
      <c r="G1420" s="382"/>
      <c r="H1420" s="382"/>
    </row>
    <row r="1421" spans="1:8" ht="30" customHeight="1">
      <c r="A1421" s="81"/>
      <c r="B1421" s="390" t="s">
        <v>107</v>
      </c>
      <c r="C1421" s="382"/>
      <c r="D1421" s="382"/>
      <c r="E1421" s="382"/>
      <c r="F1421" s="382"/>
      <c r="G1421" s="382"/>
      <c r="H1421" s="382"/>
    </row>
    <row r="1422" spans="1:8" ht="30" customHeight="1">
      <c r="A1422" s="81"/>
      <c r="B1422" s="390"/>
      <c r="C1422" s="382"/>
      <c r="D1422" s="382"/>
      <c r="E1422" s="382"/>
      <c r="F1422" s="382"/>
      <c r="G1422" s="382"/>
      <c r="H1422" s="382"/>
    </row>
    <row r="1423" spans="1:8" ht="30" customHeight="1">
      <c r="A1423" s="81"/>
      <c r="B1423" s="390" t="s">
        <v>143</v>
      </c>
      <c r="C1423" s="382"/>
      <c r="D1423" s="382"/>
      <c r="E1423" s="382"/>
      <c r="F1423" s="382"/>
      <c r="G1423" s="382"/>
      <c r="H1423" s="382"/>
    </row>
    <row r="1424" spans="1:8" ht="30" customHeight="1">
      <c r="A1424" s="384" t="s">
        <v>898</v>
      </c>
      <c r="B1424" s="625" t="s">
        <v>348</v>
      </c>
      <c r="C1424" s="625"/>
      <c r="D1424" s="625"/>
      <c r="E1424" s="625"/>
      <c r="F1424" s="625"/>
      <c r="G1424" s="625"/>
      <c r="H1424" s="625"/>
    </row>
    <row r="1425" spans="1:8" ht="30" customHeight="1">
      <c r="A1425" s="386" t="s">
        <v>899</v>
      </c>
      <c r="B1425" s="386" t="s">
        <v>900</v>
      </c>
      <c r="C1425" s="386" t="s">
        <v>395</v>
      </c>
      <c r="D1425" s="386" t="s">
        <v>5</v>
      </c>
      <c r="E1425" s="386" t="s">
        <v>7</v>
      </c>
      <c r="F1425" s="386" t="s">
        <v>8</v>
      </c>
      <c r="G1425" s="386" t="s">
        <v>10</v>
      </c>
      <c r="H1425" s="386" t="s">
        <v>901</v>
      </c>
    </row>
    <row r="1426" spans="1:8" ht="30" customHeight="1">
      <c r="A1426" s="81"/>
      <c r="B1426" s="382"/>
      <c r="C1426" s="382"/>
      <c r="D1426" s="382"/>
      <c r="E1426" s="382"/>
      <c r="F1426" s="382"/>
      <c r="G1426" s="382"/>
      <c r="H1426" s="382"/>
    </row>
    <row r="1427" spans="1:8" ht="30" customHeight="1">
      <c r="A1427" s="382">
        <v>1</v>
      </c>
      <c r="B1427" s="389" t="s">
        <v>902</v>
      </c>
      <c r="C1427" s="382">
        <v>50112</v>
      </c>
      <c r="D1427" s="382"/>
      <c r="E1427" s="382"/>
      <c r="F1427" s="382">
        <v>1000</v>
      </c>
      <c r="G1427" s="382"/>
      <c r="H1427" s="382"/>
    </row>
    <row r="1428" spans="1:8" ht="30" customHeight="1">
      <c r="A1428" s="382"/>
      <c r="B1428" s="382"/>
      <c r="C1428" s="382"/>
      <c r="D1428" s="382"/>
      <c r="E1428" s="382"/>
      <c r="F1428" s="382"/>
      <c r="G1428" s="382"/>
      <c r="H1428" s="382"/>
    </row>
    <row r="1429" spans="1:8" ht="30" customHeight="1">
      <c r="A1429" s="382">
        <v>2</v>
      </c>
      <c r="B1429" s="382" t="s">
        <v>903</v>
      </c>
      <c r="C1429" s="382">
        <v>50112</v>
      </c>
      <c r="D1429" s="382"/>
      <c r="E1429" s="382"/>
      <c r="F1429" s="382">
        <v>1000</v>
      </c>
      <c r="G1429" s="382"/>
      <c r="H1429" s="382"/>
    </row>
    <row r="1430" spans="1:8" ht="30" customHeight="1">
      <c r="A1430" s="382"/>
      <c r="B1430" s="382"/>
      <c r="C1430" s="382"/>
      <c r="D1430" s="382"/>
      <c r="E1430" s="382"/>
      <c r="F1430" s="382"/>
      <c r="G1430" s="382"/>
      <c r="H1430" s="382"/>
    </row>
    <row r="1431" spans="1:8" ht="30" customHeight="1">
      <c r="A1431" s="382">
        <v>3</v>
      </c>
      <c r="B1431" s="382" t="s">
        <v>904</v>
      </c>
      <c r="C1431" s="382">
        <v>50112</v>
      </c>
      <c r="D1431" s="382"/>
      <c r="E1431" s="382"/>
      <c r="F1431" s="382">
        <v>1000</v>
      </c>
      <c r="G1431" s="382"/>
      <c r="H1431" s="382"/>
    </row>
    <row r="1432" spans="1:8" ht="30" customHeight="1">
      <c r="A1432" s="382"/>
      <c r="B1432" s="382"/>
      <c r="C1432" s="382"/>
      <c r="D1432" s="382"/>
      <c r="E1432" s="382"/>
      <c r="F1432" s="382"/>
      <c r="G1432" s="382"/>
      <c r="H1432" s="382"/>
    </row>
    <row r="1433" spans="1:8" ht="30" customHeight="1">
      <c r="A1433" s="382">
        <v>4</v>
      </c>
      <c r="B1433" s="382" t="s">
        <v>905</v>
      </c>
      <c r="C1433" s="382">
        <v>50112</v>
      </c>
      <c r="D1433" s="382"/>
      <c r="E1433" s="382"/>
      <c r="F1433" s="382">
        <v>1000</v>
      </c>
      <c r="G1433" s="382"/>
      <c r="H1433" s="382"/>
    </row>
    <row r="1434" spans="1:8" ht="30" customHeight="1">
      <c r="A1434" s="382"/>
      <c r="B1434" s="382"/>
      <c r="C1434" s="382"/>
      <c r="D1434" s="382"/>
      <c r="E1434" s="382"/>
      <c r="F1434" s="382"/>
      <c r="G1434" s="382"/>
      <c r="H1434" s="382"/>
    </row>
    <row r="1435" spans="1:8" ht="30" customHeight="1">
      <c r="A1435" s="382">
        <v>5</v>
      </c>
      <c r="B1435" s="382" t="s">
        <v>906</v>
      </c>
      <c r="C1435" s="382">
        <v>50112</v>
      </c>
      <c r="D1435" s="382"/>
      <c r="E1435" s="382"/>
      <c r="F1435" s="382">
        <v>1000</v>
      </c>
      <c r="G1435" s="382"/>
      <c r="H1435" s="382"/>
    </row>
    <row r="1436" spans="1:8" ht="30" customHeight="1">
      <c r="A1436" s="382"/>
      <c r="B1436" s="382"/>
      <c r="C1436" s="382"/>
      <c r="D1436" s="382"/>
      <c r="E1436" s="382"/>
      <c r="F1436" s="382"/>
      <c r="G1436" s="382"/>
      <c r="H1436" s="382"/>
    </row>
    <row r="1437" spans="1:8" ht="30" customHeight="1">
      <c r="A1437" s="382">
        <v>6</v>
      </c>
      <c r="B1437" s="382" t="s">
        <v>907</v>
      </c>
      <c r="C1437" s="382">
        <v>50112</v>
      </c>
      <c r="D1437" s="382"/>
      <c r="E1437" s="382"/>
      <c r="F1437" s="382">
        <v>1000</v>
      </c>
      <c r="G1437" s="382"/>
      <c r="H1437" s="382"/>
    </row>
    <row r="1438" spans="1:8" ht="30" customHeight="1">
      <c r="A1438" s="382"/>
      <c r="B1438" s="382"/>
      <c r="C1438" s="382"/>
      <c r="D1438" s="382"/>
      <c r="E1438" s="382"/>
      <c r="F1438" s="382"/>
      <c r="G1438" s="382"/>
      <c r="H1438" s="382"/>
    </row>
    <row r="1439" spans="1:8" ht="30" customHeight="1">
      <c r="A1439" s="382">
        <v>7</v>
      </c>
      <c r="B1439" s="382" t="s">
        <v>908</v>
      </c>
      <c r="C1439" s="382">
        <v>50976</v>
      </c>
      <c r="D1439" s="382"/>
      <c r="E1439" s="382"/>
      <c r="F1439" s="382"/>
      <c r="G1439" s="382"/>
      <c r="H1439" s="382"/>
    </row>
    <row r="1440" spans="1:8" ht="30" customHeight="1">
      <c r="A1440" s="382"/>
      <c r="B1440" s="382"/>
      <c r="C1440" s="382"/>
      <c r="D1440" s="382"/>
      <c r="E1440" s="382"/>
      <c r="F1440" s="382"/>
      <c r="G1440" s="382"/>
      <c r="H1440" s="382"/>
    </row>
    <row r="1441" spans="1:8" ht="30" customHeight="1">
      <c r="A1441" s="382">
        <v>8</v>
      </c>
      <c r="B1441" s="382" t="s">
        <v>909</v>
      </c>
      <c r="C1441" s="382">
        <v>50976</v>
      </c>
      <c r="D1441" s="382"/>
      <c r="E1441" s="382"/>
      <c r="F1441" s="382"/>
      <c r="G1441" s="382"/>
      <c r="H1441" s="382"/>
    </row>
    <row r="1442" spans="1:8" ht="30" customHeight="1">
      <c r="A1442" s="382"/>
      <c r="B1442" s="382"/>
      <c r="C1442" s="382"/>
      <c r="D1442" s="382"/>
      <c r="E1442" s="382"/>
      <c r="F1442" s="382"/>
      <c r="G1442" s="382"/>
      <c r="H1442" s="382"/>
    </row>
    <row r="1443" spans="1:8" ht="30" customHeight="1">
      <c r="A1443" s="382">
        <v>9</v>
      </c>
      <c r="B1443" s="382" t="s">
        <v>910</v>
      </c>
      <c r="C1443" s="382">
        <v>50976</v>
      </c>
      <c r="D1443" s="382"/>
      <c r="E1443" s="382"/>
      <c r="F1443" s="382"/>
      <c r="G1443" s="382"/>
      <c r="H1443" s="382"/>
    </row>
    <row r="1444" spans="1:8" ht="30" customHeight="1">
      <c r="A1444" s="382"/>
      <c r="B1444" s="382"/>
      <c r="C1444" s="382"/>
      <c r="D1444" s="382"/>
      <c r="E1444" s="382"/>
      <c r="F1444" s="382"/>
      <c r="G1444" s="382"/>
      <c r="H1444" s="382"/>
    </row>
    <row r="1445" spans="1:8" ht="30" customHeight="1">
      <c r="A1445" s="382">
        <v>10</v>
      </c>
      <c r="B1445" s="382" t="s">
        <v>911</v>
      </c>
      <c r="C1445" s="382">
        <v>50976</v>
      </c>
      <c r="D1445" s="382"/>
      <c r="E1445" s="382"/>
      <c r="F1445" s="382"/>
      <c r="G1445" s="382"/>
      <c r="H1445" s="382"/>
    </row>
    <row r="1446" spans="1:8" ht="30" customHeight="1">
      <c r="A1446" s="382"/>
      <c r="B1446" s="382"/>
      <c r="C1446" s="382"/>
      <c r="D1446" s="382"/>
      <c r="E1446" s="382"/>
      <c r="F1446" s="382"/>
      <c r="G1446" s="382"/>
      <c r="H1446" s="382"/>
    </row>
    <row r="1447" spans="1:8" ht="30" customHeight="1">
      <c r="A1447" s="382">
        <v>11</v>
      </c>
      <c r="B1447" s="382" t="s">
        <v>912</v>
      </c>
      <c r="C1447" s="382">
        <v>51624</v>
      </c>
      <c r="D1447" s="382"/>
      <c r="E1447" s="382"/>
      <c r="F1447" s="382"/>
      <c r="G1447" s="382"/>
      <c r="H1447" s="382"/>
    </row>
    <row r="1448" spans="1:8" ht="30" customHeight="1">
      <c r="A1448" s="382"/>
      <c r="B1448" s="382"/>
      <c r="C1448" s="382"/>
      <c r="D1448" s="382"/>
      <c r="E1448" s="382"/>
      <c r="F1448" s="382"/>
      <c r="G1448" s="382"/>
      <c r="H1448" s="382"/>
    </row>
    <row r="1449" spans="1:8" ht="30" customHeight="1">
      <c r="A1449" s="382">
        <v>12</v>
      </c>
      <c r="B1449" s="382" t="s">
        <v>913</v>
      </c>
      <c r="C1449" s="382">
        <v>51624</v>
      </c>
      <c r="D1449" s="382"/>
      <c r="E1449" s="382"/>
      <c r="F1449" s="382"/>
      <c r="G1449" s="382"/>
      <c r="H1449" s="382"/>
    </row>
    <row r="1450" spans="1:8" ht="30" customHeight="1">
      <c r="A1450" s="81"/>
      <c r="B1450" s="382"/>
      <c r="C1450" s="382"/>
      <c r="D1450" s="382"/>
      <c r="E1450" s="382"/>
      <c r="F1450" s="382"/>
      <c r="G1450" s="382"/>
      <c r="H1450" s="382"/>
    </row>
    <row r="1451" spans="1:8" ht="30" customHeight="1">
      <c r="A1451" s="81"/>
      <c r="B1451" s="390" t="s">
        <v>107</v>
      </c>
      <c r="C1451" s="382">
        <f t="shared" ref="C1451:H1451" si="39">SUM(C1427:C1450)</f>
        <v>607824</v>
      </c>
      <c r="D1451" s="382">
        <f t="shared" si="39"/>
        <v>0</v>
      </c>
      <c r="E1451" s="382">
        <f t="shared" si="39"/>
        <v>0</v>
      </c>
      <c r="F1451" s="382">
        <f t="shared" si="39"/>
        <v>6000</v>
      </c>
      <c r="G1451" s="382">
        <f t="shared" si="39"/>
        <v>0</v>
      </c>
      <c r="H1451" s="382">
        <f t="shared" si="39"/>
        <v>0</v>
      </c>
    </row>
    <row r="1452" spans="1:8" ht="30" customHeight="1">
      <c r="A1452" s="81"/>
      <c r="B1452" s="390"/>
      <c r="C1452" s="382"/>
      <c r="D1452" s="382"/>
      <c r="E1452" s="382"/>
      <c r="F1452" s="382"/>
      <c r="G1452" s="382"/>
      <c r="H1452" s="382"/>
    </row>
    <row r="1453" spans="1:8" ht="30" customHeight="1">
      <c r="A1453" s="81"/>
      <c r="B1453" s="390" t="s">
        <v>914</v>
      </c>
      <c r="C1453" s="382"/>
      <c r="D1453" s="382"/>
      <c r="E1453" s="382"/>
      <c r="F1453" s="382"/>
      <c r="G1453" s="382"/>
      <c r="H1453" s="382"/>
    </row>
    <row r="1454" spans="1:8" ht="30" customHeight="1">
      <c r="A1454" s="81"/>
      <c r="B1454" s="390"/>
      <c r="C1454" s="382"/>
      <c r="D1454" s="382"/>
      <c r="E1454" s="382"/>
      <c r="F1454" s="382"/>
      <c r="G1454" s="382"/>
      <c r="H1454" s="382"/>
    </row>
    <row r="1455" spans="1:8" ht="30" customHeight="1">
      <c r="A1455" s="81"/>
      <c r="B1455" s="390" t="s">
        <v>107</v>
      </c>
      <c r="C1455" s="382"/>
      <c r="D1455" s="382"/>
      <c r="E1455" s="382"/>
      <c r="F1455" s="382"/>
      <c r="G1455" s="382"/>
      <c r="H1455" s="382"/>
    </row>
    <row r="1456" spans="1:8" ht="30" customHeight="1">
      <c r="A1456" s="81"/>
      <c r="B1456" s="390"/>
      <c r="C1456" s="382"/>
      <c r="D1456" s="382"/>
      <c r="E1456" s="382"/>
      <c r="F1456" s="382"/>
      <c r="G1456" s="382"/>
      <c r="H1456" s="382"/>
    </row>
    <row r="1457" spans="1:8" ht="30" customHeight="1">
      <c r="A1457" s="81"/>
      <c r="B1457" s="390" t="s">
        <v>143</v>
      </c>
      <c r="C1457" s="382"/>
      <c r="D1457" s="382"/>
      <c r="E1457" s="382"/>
      <c r="F1457" s="382"/>
      <c r="G1457" s="382"/>
      <c r="H1457" s="382"/>
    </row>
    <row r="1458" spans="1:8" ht="30" customHeight="1">
      <c r="A1458" s="384" t="s">
        <v>898</v>
      </c>
      <c r="B1458" s="625" t="s">
        <v>367</v>
      </c>
      <c r="C1458" s="625"/>
      <c r="D1458" s="625"/>
      <c r="E1458" s="625"/>
      <c r="F1458" s="625"/>
      <c r="G1458" s="625"/>
      <c r="H1458" s="625"/>
    </row>
    <row r="1459" spans="1:8" ht="30" customHeight="1">
      <c r="A1459" s="386" t="s">
        <v>899</v>
      </c>
      <c r="B1459" s="386" t="s">
        <v>900</v>
      </c>
      <c r="C1459" s="386" t="s">
        <v>395</v>
      </c>
      <c r="D1459" s="386" t="s">
        <v>5</v>
      </c>
      <c r="E1459" s="386" t="s">
        <v>7</v>
      </c>
      <c r="F1459" s="386" t="s">
        <v>8</v>
      </c>
      <c r="G1459" s="386" t="s">
        <v>10</v>
      </c>
      <c r="H1459" s="386" t="s">
        <v>901</v>
      </c>
    </row>
    <row r="1460" spans="1:8" ht="30" customHeight="1">
      <c r="A1460" s="81"/>
      <c r="B1460" s="382"/>
      <c r="C1460" s="382"/>
      <c r="D1460" s="382"/>
      <c r="E1460" s="382"/>
      <c r="F1460" s="382"/>
      <c r="G1460" s="382"/>
      <c r="H1460" s="382"/>
    </row>
    <row r="1461" spans="1:8" ht="30" customHeight="1">
      <c r="A1461" s="382">
        <v>1</v>
      </c>
      <c r="B1461" s="389" t="s">
        <v>902</v>
      </c>
      <c r="C1461" s="382">
        <v>50112</v>
      </c>
      <c r="D1461" s="382"/>
      <c r="E1461" s="382"/>
      <c r="F1461" s="382">
        <v>1000</v>
      </c>
      <c r="G1461" s="382"/>
      <c r="H1461" s="382"/>
    </row>
    <row r="1462" spans="1:8" ht="30" customHeight="1">
      <c r="A1462" s="382"/>
      <c r="B1462" s="382"/>
      <c r="C1462" s="382"/>
      <c r="D1462" s="382"/>
      <c r="E1462" s="382"/>
      <c r="F1462" s="382"/>
      <c r="G1462" s="382"/>
      <c r="H1462" s="382"/>
    </row>
    <row r="1463" spans="1:8" ht="30" customHeight="1">
      <c r="A1463" s="382">
        <v>2</v>
      </c>
      <c r="B1463" s="382" t="s">
        <v>903</v>
      </c>
      <c r="C1463" s="382">
        <v>50112</v>
      </c>
      <c r="D1463" s="382"/>
      <c r="E1463" s="382"/>
      <c r="F1463" s="382">
        <v>1000</v>
      </c>
      <c r="G1463" s="382"/>
      <c r="H1463" s="382"/>
    </row>
    <row r="1464" spans="1:8" ht="30" customHeight="1">
      <c r="A1464" s="382"/>
      <c r="B1464" s="382"/>
      <c r="C1464" s="382"/>
      <c r="D1464" s="382"/>
      <c r="E1464" s="382"/>
      <c r="F1464" s="382"/>
      <c r="G1464" s="382"/>
      <c r="H1464" s="382"/>
    </row>
    <row r="1465" spans="1:8" ht="30" customHeight="1">
      <c r="A1465" s="382">
        <v>3</v>
      </c>
      <c r="B1465" s="382" t="s">
        <v>904</v>
      </c>
      <c r="C1465" s="382">
        <v>50112</v>
      </c>
      <c r="D1465" s="382"/>
      <c r="E1465" s="382"/>
      <c r="F1465" s="382">
        <v>1000</v>
      </c>
      <c r="G1465" s="382"/>
      <c r="H1465" s="382"/>
    </row>
    <row r="1466" spans="1:8" ht="30" customHeight="1">
      <c r="A1466" s="382"/>
      <c r="B1466" s="382"/>
      <c r="C1466" s="382"/>
      <c r="D1466" s="382"/>
      <c r="E1466" s="382"/>
      <c r="F1466" s="382"/>
      <c r="G1466" s="382"/>
      <c r="H1466" s="382"/>
    </row>
    <row r="1467" spans="1:8" ht="30" customHeight="1">
      <c r="A1467" s="382">
        <v>4</v>
      </c>
      <c r="B1467" s="382" t="s">
        <v>905</v>
      </c>
      <c r="C1467" s="382">
        <v>50112</v>
      </c>
      <c r="D1467" s="382"/>
      <c r="E1467" s="382"/>
      <c r="F1467" s="382">
        <v>1000</v>
      </c>
      <c r="G1467" s="382"/>
      <c r="H1467" s="382"/>
    </row>
    <row r="1468" spans="1:8" ht="30" customHeight="1">
      <c r="A1468" s="382"/>
      <c r="B1468" s="382"/>
      <c r="C1468" s="382"/>
      <c r="D1468" s="382"/>
      <c r="E1468" s="382"/>
      <c r="F1468" s="382"/>
      <c r="G1468" s="382"/>
      <c r="H1468" s="382"/>
    </row>
    <row r="1469" spans="1:8" ht="30" customHeight="1">
      <c r="A1469" s="382">
        <v>5</v>
      </c>
      <c r="B1469" s="382" t="s">
        <v>906</v>
      </c>
      <c r="C1469" s="382">
        <v>50112</v>
      </c>
      <c r="D1469" s="382"/>
      <c r="E1469" s="382"/>
      <c r="F1469" s="382">
        <v>1000</v>
      </c>
      <c r="G1469" s="382"/>
      <c r="H1469" s="382"/>
    </row>
    <row r="1470" spans="1:8" ht="30" customHeight="1">
      <c r="A1470" s="382"/>
      <c r="B1470" s="382"/>
      <c r="C1470" s="382"/>
      <c r="D1470" s="382"/>
      <c r="E1470" s="382"/>
      <c r="F1470" s="382"/>
      <c r="G1470" s="382"/>
      <c r="H1470" s="382"/>
    </row>
    <row r="1471" spans="1:8" ht="30" customHeight="1">
      <c r="A1471" s="382">
        <v>6</v>
      </c>
      <c r="B1471" s="382" t="s">
        <v>907</v>
      </c>
      <c r="C1471" s="382">
        <v>50112</v>
      </c>
      <c r="D1471" s="382"/>
      <c r="E1471" s="382"/>
      <c r="F1471" s="382">
        <v>1000</v>
      </c>
      <c r="G1471" s="382"/>
      <c r="H1471" s="382"/>
    </row>
    <row r="1472" spans="1:8" ht="30" customHeight="1">
      <c r="A1472" s="382"/>
      <c r="B1472" s="382"/>
      <c r="C1472" s="382"/>
      <c r="D1472" s="382"/>
      <c r="E1472" s="382"/>
      <c r="F1472" s="382"/>
      <c r="G1472" s="382"/>
      <c r="H1472" s="382"/>
    </row>
    <row r="1473" spans="1:8" ht="30" customHeight="1">
      <c r="A1473" s="382">
        <v>7</v>
      </c>
      <c r="B1473" s="382" t="s">
        <v>908</v>
      </c>
      <c r="C1473" s="382">
        <v>50976</v>
      </c>
      <c r="D1473" s="382"/>
      <c r="E1473" s="382"/>
      <c r="F1473" s="382">
        <v>1000</v>
      </c>
      <c r="G1473" s="382"/>
      <c r="H1473" s="382"/>
    </row>
    <row r="1474" spans="1:8" ht="30" customHeight="1">
      <c r="A1474" s="382"/>
      <c r="B1474" s="382"/>
      <c r="C1474" s="382"/>
      <c r="D1474" s="382"/>
      <c r="E1474" s="382"/>
      <c r="F1474" s="382"/>
      <c r="G1474" s="382"/>
      <c r="H1474" s="382"/>
    </row>
    <row r="1475" spans="1:8" ht="30" customHeight="1">
      <c r="A1475" s="382">
        <v>8</v>
      </c>
      <c r="B1475" s="382" t="s">
        <v>909</v>
      </c>
      <c r="C1475" s="382">
        <v>50976</v>
      </c>
      <c r="D1475" s="382"/>
      <c r="E1475" s="382"/>
      <c r="F1475" s="382">
        <v>1000</v>
      </c>
      <c r="G1475" s="382"/>
      <c r="H1475" s="382"/>
    </row>
    <row r="1476" spans="1:8" ht="30" customHeight="1">
      <c r="A1476" s="382"/>
      <c r="B1476" s="382"/>
      <c r="C1476" s="382"/>
      <c r="D1476" s="382"/>
      <c r="E1476" s="382"/>
      <c r="F1476" s="382"/>
      <c r="G1476" s="382"/>
      <c r="H1476" s="382"/>
    </row>
    <row r="1477" spans="1:8" ht="30" customHeight="1">
      <c r="A1477" s="382">
        <v>9</v>
      </c>
      <c r="B1477" s="382" t="s">
        <v>910</v>
      </c>
      <c r="C1477" s="382">
        <v>50976</v>
      </c>
      <c r="D1477" s="382"/>
      <c r="E1477" s="382"/>
      <c r="F1477" s="382">
        <v>1000</v>
      </c>
      <c r="G1477" s="382"/>
      <c r="H1477" s="382"/>
    </row>
    <row r="1478" spans="1:8" ht="30" customHeight="1">
      <c r="A1478" s="382"/>
      <c r="B1478" s="382"/>
      <c r="C1478" s="382"/>
      <c r="D1478" s="382"/>
      <c r="E1478" s="382"/>
      <c r="F1478" s="382"/>
      <c r="G1478" s="382"/>
      <c r="H1478" s="382"/>
    </row>
    <row r="1479" spans="1:8" ht="30" customHeight="1">
      <c r="A1479" s="382">
        <v>10</v>
      </c>
      <c r="B1479" s="382" t="s">
        <v>911</v>
      </c>
      <c r="C1479" s="382">
        <v>50976</v>
      </c>
      <c r="D1479" s="382"/>
      <c r="E1479" s="382"/>
      <c r="F1479" s="382">
        <v>1000</v>
      </c>
      <c r="G1479" s="382"/>
      <c r="H1479" s="382"/>
    </row>
    <row r="1480" spans="1:8" ht="30" customHeight="1">
      <c r="A1480" s="382"/>
      <c r="B1480" s="382"/>
      <c r="C1480" s="382"/>
      <c r="D1480" s="382"/>
      <c r="E1480" s="382"/>
      <c r="F1480" s="382"/>
      <c r="G1480" s="382"/>
      <c r="H1480" s="382"/>
    </row>
    <row r="1481" spans="1:8" ht="30" customHeight="1">
      <c r="A1481" s="382">
        <v>11</v>
      </c>
      <c r="B1481" s="382" t="s">
        <v>912</v>
      </c>
      <c r="C1481" s="382">
        <v>51624</v>
      </c>
      <c r="D1481" s="382"/>
      <c r="E1481" s="382"/>
      <c r="F1481" s="382"/>
      <c r="G1481" s="382"/>
      <c r="H1481" s="382"/>
    </row>
    <row r="1482" spans="1:8" ht="30" customHeight="1">
      <c r="A1482" s="382"/>
      <c r="B1482" s="382"/>
      <c r="C1482" s="382"/>
      <c r="D1482" s="382"/>
      <c r="E1482" s="382"/>
      <c r="F1482" s="382"/>
      <c r="G1482" s="382"/>
      <c r="H1482" s="382"/>
    </row>
    <row r="1483" spans="1:8" ht="30" customHeight="1">
      <c r="A1483" s="382">
        <v>12</v>
      </c>
      <c r="B1483" s="382" t="s">
        <v>913</v>
      </c>
      <c r="C1483" s="382">
        <v>51624</v>
      </c>
      <c r="D1483" s="382"/>
      <c r="E1483" s="382"/>
      <c r="F1483" s="382"/>
      <c r="G1483" s="382"/>
      <c r="H1483" s="382"/>
    </row>
    <row r="1484" spans="1:8" ht="30" customHeight="1">
      <c r="A1484" s="81"/>
      <c r="B1484" s="382"/>
      <c r="C1484" s="382"/>
      <c r="D1484" s="382"/>
      <c r="E1484" s="382"/>
      <c r="F1484" s="382"/>
      <c r="G1484" s="382"/>
      <c r="H1484" s="382"/>
    </row>
    <row r="1485" spans="1:8" ht="30" customHeight="1">
      <c r="A1485" s="81"/>
      <c r="B1485" s="390" t="s">
        <v>107</v>
      </c>
      <c r="C1485" s="382">
        <f t="shared" ref="C1485:H1485" si="40">SUM(C1461:C1484)</f>
        <v>607824</v>
      </c>
      <c r="D1485" s="382">
        <f t="shared" si="40"/>
        <v>0</v>
      </c>
      <c r="E1485" s="382">
        <f t="shared" si="40"/>
        <v>0</v>
      </c>
      <c r="F1485" s="382">
        <f t="shared" si="40"/>
        <v>10000</v>
      </c>
      <c r="G1485" s="382">
        <f t="shared" si="40"/>
        <v>0</v>
      </c>
      <c r="H1485" s="382">
        <f t="shared" si="40"/>
        <v>0</v>
      </c>
    </row>
    <row r="1486" spans="1:8" ht="30" customHeight="1">
      <c r="A1486" s="81"/>
      <c r="B1486" s="390"/>
      <c r="C1486" s="382"/>
      <c r="D1486" s="382"/>
      <c r="E1486" s="382"/>
      <c r="F1486" s="382"/>
      <c r="G1486" s="382"/>
      <c r="H1486" s="382"/>
    </row>
    <row r="1487" spans="1:8" ht="30" customHeight="1">
      <c r="A1487" s="81"/>
      <c r="B1487" s="390" t="s">
        <v>914</v>
      </c>
      <c r="C1487" s="382"/>
      <c r="D1487" s="382"/>
      <c r="E1487" s="382"/>
      <c r="F1487" s="382"/>
      <c r="G1487" s="382"/>
      <c r="H1487" s="382"/>
    </row>
    <row r="1488" spans="1:8" ht="30" customHeight="1">
      <c r="A1488" s="81"/>
      <c r="B1488" s="390"/>
      <c r="C1488" s="382"/>
      <c r="D1488" s="382"/>
      <c r="E1488" s="382"/>
      <c r="F1488" s="382"/>
      <c r="G1488" s="382"/>
      <c r="H1488" s="382"/>
    </row>
    <row r="1489" spans="1:8" ht="30" customHeight="1">
      <c r="A1489" s="81"/>
      <c r="B1489" s="390" t="s">
        <v>107</v>
      </c>
      <c r="C1489" s="382"/>
      <c r="D1489" s="382"/>
      <c r="E1489" s="382"/>
      <c r="F1489" s="382"/>
      <c r="G1489" s="382"/>
      <c r="H1489" s="382"/>
    </row>
    <row r="1490" spans="1:8" ht="30" customHeight="1">
      <c r="A1490" s="81"/>
      <c r="B1490" s="390"/>
      <c r="C1490" s="382"/>
      <c r="D1490" s="382"/>
      <c r="E1490" s="382"/>
      <c r="F1490" s="382"/>
      <c r="G1490" s="382"/>
      <c r="H1490" s="382"/>
    </row>
    <row r="1491" spans="1:8" ht="30" customHeight="1">
      <c r="A1491" s="81"/>
      <c r="B1491" s="390" t="s">
        <v>143</v>
      </c>
      <c r="C1491" s="382"/>
      <c r="D1491" s="382"/>
      <c r="E1491" s="382"/>
      <c r="F1491" s="382"/>
      <c r="G1491" s="382"/>
      <c r="H1491" s="382"/>
    </row>
    <row r="1492" spans="1:8" ht="30" customHeight="1">
      <c r="A1492" s="384" t="s">
        <v>898</v>
      </c>
      <c r="B1492" s="625" t="s">
        <v>368</v>
      </c>
      <c r="C1492" s="625"/>
      <c r="D1492" s="625"/>
      <c r="E1492" s="625"/>
      <c r="F1492" s="625"/>
      <c r="G1492" s="625"/>
      <c r="H1492" s="625"/>
    </row>
    <row r="1493" spans="1:8" ht="30" customHeight="1">
      <c r="A1493" s="386" t="s">
        <v>899</v>
      </c>
      <c r="B1493" s="386" t="s">
        <v>900</v>
      </c>
      <c r="C1493" s="386" t="s">
        <v>395</v>
      </c>
      <c r="D1493" s="386" t="s">
        <v>5</v>
      </c>
      <c r="E1493" s="386" t="s">
        <v>7</v>
      </c>
      <c r="F1493" s="386" t="s">
        <v>8</v>
      </c>
      <c r="G1493" s="386" t="s">
        <v>10</v>
      </c>
      <c r="H1493" s="386" t="s">
        <v>901</v>
      </c>
    </row>
    <row r="1494" spans="1:8" ht="30" customHeight="1">
      <c r="A1494" s="81"/>
      <c r="B1494" s="382"/>
      <c r="C1494" s="382"/>
      <c r="D1494" s="382"/>
      <c r="E1494" s="382"/>
      <c r="F1494" s="382"/>
      <c r="G1494" s="382"/>
      <c r="H1494" s="382"/>
    </row>
    <row r="1495" spans="1:8" ht="30" customHeight="1">
      <c r="A1495" s="382">
        <v>1</v>
      </c>
      <c r="B1495" s="389" t="s">
        <v>902</v>
      </c>
      <c r="C1495" s="382">
        <v>50112</v>
      </c>
      <c r="D1495" s="382"/>
      <c r="F1495" s="382">
        <v>3000</v>
      </c>
      <c r="G1495" s="382"/>
      <c r="H1495" s="382"/>
    </row>
    <row r="1496" spans="1:8" ht="30" customHeight="1">
      <c r="A1496" s="382"/>
      <c r="B1496" s="382"/>
      <c r="C1496" s="382"/>
      <c r="D1496" s="382"/>
      <c r="E1496" s="382"/>
      <c r="F1496" s="382"/>
      <c r="G1496" s="382"/>
      <c r="H1496" s="382"/>
    </row>
    <row r="1497" spans="1:8" ht="30" customHeight="1">
      <c r="A1497" s="382">
        <v>2</v>
      </c>
      <c r="B1497" s="382" t="s">
        <v>903</v>
      </c>
      <c r="C1497" s="382">
        <v>50112</v>
      </c>
      <c r="D1497" s="382"/>
      <c r="E1497" s="382"/>
      <c r="F1497" s="382">
        <v>1000</v>
      </c>
      <c r="G1497" s="382"/>
      <c r="H1497" s="382"/>
    </row>
    <row r="1498" spans="1:8" ht="30" customHeight="1">
      <c r="A1498" s="382"/>
      <c r="B1498" s="382"/>
      <c r="C1498" s="382"/>
      <c r="D1498" s="382"/>
      <c r="E1498" s="382"/>
      <c r="F1498" s="382"/>
      <c r="G1498" s="382"/>
      <c r="H1498" s="382"/>
    </row>
    <row r="1499" spans="1:8" ht="30" customHeight="1">
      <c r="A1499" s="382">
        <v>3</v>
      </c>
      <c r="B1499" s="382" t="s">
        <v>904</v>
      </c>
      <c r="C1499" s="382">
        <v>50112</v>
      </c>
      <c r="D1499" s="382"/>
      <c r="E1499" s="382"/>
      <c r="F1499" s="382">
        <v>1000</v>
      </c>
      <c r="G1499" s="382"/>
      <c r="H1499" s="382"/>
    </row>
    <row r="1500" spans="1:8" ht="30" customHeight="1">
      <c r="A1500" s="382"/>
      <c r="B1500" s="382"/>
      <c r="C1500" s="382"/>
      <c r="D1500" s="382"/>
      <c r="E1500" s="382"/>
      <c r="F1500" s="382"/>
      <c r="G1500" s="382"/>
      <c r="H1500" s="382"/>
    </row>
    <row r="1501" spans="1:8" ht="30" customHeight="1">
      <c r="A1501" s="382">
        <v>4</v>
      </c>
      <c r="B1501" s="382" t="s">
        <v>905</v>
      </c>
      <c r="C1501" s="382">
        <v>50112</v>
      </c>
      <c r="D1501" s="382"/>
      <c r="E1501" s="382"/>
      <c r="F1501" s="382">
        <v>1000</v>
      </c>
      <c r="G1501" s="382"/>
      <c r="H1501" s="382"/>
    </row>
    <row r="1502" spans="1:8" ht="30" customHeight="1">
      <c r="A1502" s="382"/>
      <c r="B1502" s="382"/>
      <c r="C1502" s="382"/>
      <c r="D1502" s="382"/>
      <c r="E1502" s="382"/>
      <c r="F1502" s="382"/>
      <c r="G1502" s="382"/>
      <c r="H1502" s="382"/>
    </row>
    <row r="1503" spans="1:8" ht="30" customHeight="1">
      <c r="A1503" s="382">
        <v>5</v>
      </c>
      <c r="B1503" s="382" t="s">
        <v>906</v>
      </c>
      <c r="C1503" s="382">
        <v>50112</v>
      </c>
      <c r="D1503" s="382"/>
      <c r="E1503" s="382"/>
      <c r="F1503" s="382">
        <v>1000</v>
      </c>
      <c r="G1503" s="382"/>
      <c r="H1503" s="382"/>
    </row>
    <row r="1504" spans="1:8" ht="30" customHeight="1">
      <c r="A1504" s="382"/>
      <c r="B1504" s="382"/>
      <c r="C1504" s="382"/>
      <c r="D1504" s="382"/>
      <c r="E1504" s="382"/>
      <c r="F1504" s="382"/>
      <c r="G1504" s="382"/>
      <c r="H1504" s="382"/>
    </row>
    <row r="1505" spans="1:8" ht="30" customHeight="1">
      <c r="A1505" s="382">
        <v>6</v>
      </c>
      <c r="B1505" s="382" t="s">
        <v>907</v>
      </c>
      <c r="C1505" s="382">
        <v>50112</v>
      </c>
      <c r="D1505" s="382"/>
      <c r="E1505" s="382"/>
      <c r="F1505" s="382">
        <v>1000</v>
      </c>
      <c r="G1505" s="382"/>
      <c r="H1505" s="382"/>
    </row>
    <row r="1506" spans="1:8" ht="30" customHeight="1">
      <c r="A1506" s="382"/>
      <c r="B1506" s="382"/>
      <c r="C1506" s="382"/>
      <c r="D1506" s="382"/>
      <c r="E1506" s="382"/>
      <c r="F1506" s="382"/>
      <c r="G1506" s="382"/>
      <c r="H1506" s="382"/>
    </row>
    <row r="1507" spans="1:8" ht="30" customHeight="1">
      <c r="A1507" s="382">
        <v>7</v>
      </c>
      <c r="B1507" s="382" t="s">
        <v>908</v>
      </c>
      <c r="C1507" s="382">
        <v>50976</v>
      </c>
      <c r="D1507" s="382"/>
      <c r="E1507" s="382"/>
      <c r="F1507" s="382">
        <v>1000</v>
      </c>
      <c r="G1507" s="382"/>
      <c r="H1507" s="382"/>
    </row>
    <row r="1508" spans="1:8" ht="30" customHeight="1">
      <c r="A1508" s="382"/>
      <c r="B1508" s="382"/>
      <c r="C1508" s="382"/>
      <c r="D1508" s="382"/>
      <c r="E1508" s="382"/>
      <c r="F1508" s="382"/>
      <c r="G1508" s="382"/>
      <c r="H1508" s="382"/>
    </row>
    <row r="1509" spans="1:8" ht="30" customHeight="1">
      <c r="A1509" s="382">
        <v>8</v>
      </c>
      <c r="B1509" s="382" t="s">
        <v>909</v>
      </c>
      <c r="C1509" s="382">
        <v>50976</v>
      </c>
      <c r="D1509" s="382"/>
      <c r="E1509" s="382"/>
      <c r="F1509" s="382">
        <v>1000</v>
      </c>
      <c r="G1509" s="382"/>
      <c r="H1509" s="382"/>
    </row>
    <row r="1510" spans="1:8" ht="30" customHeight="1">
      <c r="A1510" s="382"/>
      <c r="B1510" s="382"/>
      <c r="C1510" s="382"/>
      <c r="D1510" s="382"/>
      <c r="E1510" s="382"/>
      <c r="F1510" s="382"/>
      <c r="G1510" s="382"/>
      <c r="H1510" s="382"/>
    </row>
    <row r="1511" spans="1:8" ht="30" customHeight="1">
      <c r="A1511" s="382">
        <v>9</v>
      </c>
      <c r="B1511" s="382" t="s">
        <v>910</v>
      </c>
      <c r="C1511" s="382">
        <v>50976</v>
      </c>
      <c r="D1511" s="382"/>
      <c r="E1511" s="382"/>
      <c r="F1511" s="382">
        <v>1000</v>
      </c>
      <c r="G1511" s="382"/>
      <c r="H1511" s="382"/>
    </row>
    <row r="1512" spans="1:8" ht="30" customHeight="1">
      <c r="A1512" s="382"/>
      <c r="B1512" s="382"/>
      <c r="C1512" s="382"/>
      <c r="D1512" s="382"/>
      <c r="E1512" s="382"/>
      <c r="F1512" s="382"/>
      <c r="G1512" s="382"/>
      <c r="H1512" s="382"/>
    </row>
    <row r="1513" spans="1:8" ht="30" customHeight="1">
      <c r="A1513" s="382">
        <v>10</v>
      </c>
      <c r="B1513" s="382" t="s">
        <v>911</v>
      </c>
      <c r="C1513" s="382">
        <v>50976</v>
      </c>
      <c r="D1513" s="382"/>
      <c r="E1513" s="382"/>
      <c r="F1513" s="382">
        <v>1000</v>
      </c>
      <c r="G1513" s="382"/>
      <c r="H1513" s="382"/>
    </row>
    <row r="1514" spans="1:8" ht="30" customHeight="1">
      <c r="A1514" s="382"/>
      <c r="B1514" s="382"/>
      <c r="C1514" s="382"/>
      <c r="D1514" s="382"/>
      <c r="E1514" s="382"/>
      <c r="F1514" s="382"/>
      <c r="G1514" s="382"/>
      <c r="H1514" s="382"/>
    </row>
    <row r="1515" spans="1:8" ht="30" customHeight="1">
      <c r="A1515" s="382">
        <v>11</v>
      </c>
      <c r="B1515" s="382" t="s">
        <v>912</v>
      </c>
      <c r="C1515" s="382">
        <v>51624</v>
      </c>
      <c r="D1515" s="382"/>
      <c r="E1515" s="382"/>
      <c r="F1515" s="382"/>
      <c r="G1515" s="382"/>
      <c r="H1515" s="382"/>
    </row>
    <row r="1516" spans="1:8" ht="30" customHeight="1">
      <c r="A1516" s="382"/>
      <c r="B1516" s="382"/>
      <c r="C1516" s="382"/>
      <c r="D1516" s="382"/>
      <c r="E1516" s="382"/>
      <c r="F1516" s="382"/>
      <c r="G1516" s="382"/>
      <c r="H1516" s="382"/>
    </row>
    <row r="1517" spans="1:8" ht="30" customHeight="1">
      <c r="A1517" s="382">
        <v>12</v>
      </c>
      <c r="B1517" s="382" t="s">
        <v>913</v>
      </c>
      <c r="C1517" s="382">
        <v>51624</v>
      </c>
      <c r="D1517" s="382"/>
      <c r="E1517" s="382"/>
      <c r="F1517" s="382"/>
      <c r="G1517" s="382"/>
      <c r="H1517" s="382"/>
    </row>
    <row r="1518" spans="1:8" ht="30" customHeight="1">
      <c r="A1518" s="81"/>
      <c r="B1518" s="382"/>
      <c r="C1518" s="382"/>
      <c r="D1518" s="382"/>
      <c r="E1518" s="382"/>
      <c r="F1518" s="382"/>
      <c r="G1518" s="382"/>
      <c r="H1518" s="382"/>
    </row>
    <row r="1519" spans="1:8" ht="30" customHeight="1">
      <c r="A1519" s="81"/>
      <c r="B1519" s="390" t="s">
        <v>107</v>
      </c>
      <c r="C1519" s="382">
        <f t="shared" ref="C1519:H1519" si="41">SUM(C1495:C1518)</f>
        <v>607824</v>
      </c>
      <c r="D1519" s="382">
        <f t="shared" si="41"/>
        <v>0</v>
      </c>
      <c r="E1519" s="382">
        <f t="shared" si="41"/>
        <v>0</v>
      </c>
      <c r="F1519" s="382">
        <f>SUM(F1495:F1518)</f>
        <v>12000</v>
      </c>
      <c r="G1519" s="382">
        <f t="shared" si="41"/>
        <v>0</v>
      </c>
      <c r="H1519" s="382">
        <f t="shared" si="41"/>
        <v>0</v>
      </c>
    </row>
    <row r="1520" spans="1:8" ht="30" customHeight="1">
      <c r="A1520" s="81"/>
      <c r="B1520" s="390"/>
      <c r="C1520" s="382"/>
      <c r="D1520" s="382"/>
      <c r="E1520" s="382"/>
      <c r="F1520" s="382"/>
      <c r="G1520" s="382"/>
      <c r="H1520" s="382"/>
    </row>
    <row r="1521" spans="1:8" ht="30" customHeight="1">
      <c r="A1521" s="81"/>
      <c r="B1521" s="390" t="s">
        <v>914</v>
      </c>
      <c r="C1521" s="382"/>
      <c r="D1521" s="382"/>
      <c r="E1521" s="382"/>
      <c r="F1521" s="382"/>
      <c r="G1521" s="382"/>
      <c r="H1521" s="382"/>
    </row>
    <row r="1522" spans="1:8" ht="30" customHeight="1">
      <c r="A1522" s="81"/>
      <c r="B1522" s="390"/>
      <c r="C1522" s="382"/>
      <c r="D1522" s="382"/>
      <c r="E1522" s="382"/>
      <c r="F1522" s="382"/>
      <c r="G1522" s="382"/>
      <c r="H1522" s="382"/>
    </row>
    <row r="1523" spans="1:8" ht="30" customHeight="1">
      <c r="A1523" s="81"/>
      <c r="B1523" s="390" t="s">
        <v>107</v>
      </c>
      <c r="C1523" s="382"/>
      <c r="D1523" s="382"/>
      <c r="E1523" s="382"/>
      <c r="F1523" s="382"/>
      <c r="G1523" s="382"/>
      <c r="H1523" s="382"/>
    </row>
    <row r="1524" spans="1:8" ht="30" customHeight="1">
      <c r="A1524" s="81"/>
      <c r="B1524" s="390"/>
      <c r="C1524" s="382"/>
      <c r="D1524" s="382"/>
      <c r="E1524" s="382"/>
      <c r="F1524" s="382"/>
      <c r="G1524" s="382"/>
      <c r="H1524" s="382"/>
    </row>
    <row r="1525" spans="1:8" ht="30" customHeight="1">
      <c r="A1525" s="81"/>
      <c r="B1525" s="390" t="s">
        <v>143</v>
      </c>
      <c r="C1525" s="382"/>
      <c r="D1525" s="382"/>
      <c r="E1525" s="382"/>
      <c r="F1525" s="382"/>
      <c r="G1525" s="382"/>
      <c r="H1525" s="382"/>
    </row>
    <row r="1526" spans="1:8" ht="30" customHeight="1">
      <c r="A1526" s="384" t="s">
        <v>898</v>
      </c>
      <c r="B1526" s="625" t="s">
        <v>365</v>
      </c>
      <c r="C1526" s="625"/>
      <c r="D1526" s="625"/>
      <c r="E1526" s="625"/>
      <c r="F1526" s="625"/>
      <c r="G1526" s="625"/>
      <c r="H1526" s="625"/>
    </row>
    <row r="1527" spans="1:8" ht="30" customHeight="1">
      <c r="A1527" s="386" t="s">
        <v>899</v>
      </c>
      <c r="B1527" s="386" t="s">
        <v>900</v>
      </c>
      <c r="C1527" s="386" t="s">
        <v>395</v>
      </c>
      <c r="D1527" s="386" t="s">
        <v>5</v>
      </c>
      <c r="E1527" s="386" t="s">
        <v>7</v>
      </c>
      <c r="F1527" s="386" t="s">
        <v>8</v>
      </c>
      <c r="G1527" s="386" t="s">
        <v>10</v>
      </c>
      <c r="H1527" s="386" t="s">
        <v>901</v>
      </c>
    </row>
    <row r="1528" spans="1:8" ht="30" customHeight="1">
      <c r="A1528" s="81"/>
      <c r="B1528" s="382"/>
      <c r="C1528" s="382"/>
      <c r="D1528" s="382"/>
      <c r="E1528" s="382"/>
      <c r="F1528" s="382"/>
      <c r="G1528" s="382"/>
      <c r="H1528" s="382"/>
    </row>
    <row r="1529" spans="1:8" ht="30" customHeight="1">
      <c r="A1529" s="382">
        <v>1</v>
      </c>
      <c r="B1529" s="389" t="s">
        <v>902</v>
      </c>
      <c r="C1529" s="382">
        <v>50112</v>
      </c>
      <c r="D1529" s="382"/>
      <c r="E1529" s="382"/>
      <c r="F1529" s="382">
        <v>2000</v>
      </c>
      <c r="G1529" s="382"/>
      <c r="H1529" s="382"/>
    </row>
    <row r="1530" spans="1:8" ht="30" customHeight="1">
      <c r="A1530" s="382"/>
      <c r="B1530" s="382"/>
      <c r="C1530" s="382"/>
      <c r="D1530" s="382"/>
      <c r="E1530" s="382"/>
      <c r="F1530" s="382"/>
      <c r="G1530" s="382"/>
      <c r="H1530" s="382"/>
    </row>
    <row r="1531" spans="1:8" ht="30" customHeight="1">
      <c r="A1531" s="382">
        <v>2</v>
      </c>
      <c r="B1531" s="382" t="s">
        <v>903</v>
      </c>
      <c r="C1531" s="382">
        <v>50112</v>
      </c>
      <c r="D1531" s="382"/>
      <c r="E1531" s="382"/>
      <c r="F1531" s="382">
        <v>2000</v>
      </c>
      <c r="G1531" s="382"/>
      <c r="H1531" s="382"/>
    </row>
    <row r="1532" spans="1:8" ht="30" customHeight="1">
      <c r="A1532" s="382"/>
      <c r="B1532" s="382"/>
      <c r="C1532" s="382"/>
      <c r="D1532" s="382"/>
      <c r="E1532" s="382"/>
      <c r="F1532" s="382"/>
      <c r="G1532" s="382"/>
      <c r="H1532" s="382"/>
    </row>
    <row r="1533" spans="1:8" ht="30" customHeight="1">
      <c r="A1533" s="382">
        <v>3</v>
      </c>
      <c r="B1533" s="382" t="s">
        <v>904</v>
      </c>
      <c r="C1533" s="382">
        <v>50112</v>
      </c>
      <c r="D1533" s="382"/>
      <c r="E1533" s="382"/>
      <c r="F1533" s="382">
        <v>2000</v>
      </c>
      <c r="G1533" s="382"/>
      <c r="H1533" s="382"/>
    </row>
    <row r="1534" spans="1:8" ht="30" customHeight="1">
      <c r="A1534" s="382"/>
      <c r="B1534" s="382"/>
      <c r="C1534" s="382"/>
      <c r="D1534" s="382"/>
      <c r="E1534" s="382"/>
      <c r="F1534" s="382"/>
      <c r="G1534" s="382"/>
      <c r="H1534" s="382"/>
    </row>
    <row r="1535" spans="1:8" ht="30" customHeight="1">
      <c r="A1535" s="382">
        <v>4</v>
      </c>
      <c r="B1535" s="382" t="s">
        <v>905</v>
      </c>
      <c r="C1535" s="382">
        <v>50112</v>
      </c>
      <c r="D1535" s="382"/>
      <c r="E1535" s="382"/>
      <c r="F1535" s="382">
        <v>2000</v>
      </c>
      <c r="G1535" s="382"/>
      <c r="H1535" s="382"/>
    </row>
    <row r="1536" spans="1:8" ht="30" customHeight="1">
      <c r="A1536" s="382"/>
      <c r="B1536" s="382"/>
      <c r="C1536" s="382"/>
      <c r="D1536" s="382"/>
      <c r="E1536" s="382"/>
      <c r="F1536" s="382"/>
      <c r="G1536" s="382"/>
      <c r="H1536" s="382"/>
    </row>
    <row r="1537" spans="1:8" ht="30" customHeight="1">
      <c r="A1537" s="382">
        <v>5</v>
      </c>
      <c r="B1537" s="382" t="s">
        <v>906</v>
      </c>
      <c r="C1537" s="382">
        <v>50112</v>
      </c>
      <c r="D1537" s="382"/>
      <c r="E1537" s="382"/>
      <c r="F1537" s="382">
        <v>2000</v>
      </c>
      <c r="G1537" s="382"/>
      <c r="H1537" s="382"/>
    </row>
    <row r="1538" spans="1:8" ht="30" customHeight="1">
      <c r="A1538" s="382"/>
      <c r="B1538" s="382"/>
      <c r="C1538" s="382"/>
      <c r="D1538" s="382"/>
      <c r="E1538" s="382"/>
      <c r="F1538" s="382"/>
      <c r="G1538" s="382"/>
      <c r="H1538" s="382"/>
    </row>
    <row r="1539" spans="1:8" ht="30" customHeight="1">
      <c r="A1539" s="382">
        <v>6</v>
      </c>
      <c r="B1539" s="382" t="s">
        <v>907</v>
      </c>
      <c r="C1539" s="382">
        <v>50112</v>
      </c>
      <c r="D1539" s="382"/>
      <c r="E1539" s="382"/>
      <c r="F1539" s="382">
        <v>2000</v>
      </c>
      <c r="G1539" s="382"/>
      <c r="H1539" s="382"/>
    </row>
    <row r="1540" spans="1:8" ht="30" customHeight="1">
      <c r="A1540" s="382"/>
      <c r="B1540" s="382"/>
      <c r="C1540" s="382"/>
      <c r="D1540" s="382"/>
      <c r="E1540" s="382"/>
      <c r="F1540" s="382"/>
      <c r="G1540" s="382"/>
      <c r="H1540" s="382"/>
    </row>
    <row r="1541" spans="1:8" ht="30" customHeight="1">
      <c r="A1541" s="382">
        <v>7</v>
      </c>
      <c r="B1541" s="382" t="s">
        <v>908</v>
      </c>
      <c r="C1541" s="382">
        <v>50976</v>
      </c>
      <c r="D1541" s="382"/>
      <c r="E1541" s="382"/>
      <c r="F1541" s="382">
        <v>2000</v>
      </c>
      <c r="G1541" s="382"/>
      <c r="H1541" s="382"/>
    </row>
    <row r="1542" spans="1:8" ht="30" customHeight="1">
      <c r="A1542" s="382"/>
      <c r="B1542" s="382"/>
      <c r="C1542" s="382"/>
      <c r="D1542" s="382"/>
      <c r="E1542" s="382"/>
      <c r="F1542" s="382"/>
      <c r="G1542" s="382"/>
      <c r="H1542" s="382"/>
    </row>
    <row r="1543" spans="1:8" ht="30" customHeight="1">
      <c r="A1543" s="382">
        <v>8</v>
      </c>
      <c r="B1543" s="382" t="s">
        <v>909</v>
      </c>
      <c r="C1543" s="382">
        <v>50976</v>
      </c>
      <c r="D1543" s="382"/>
      <c r="E1543" s="382"/>
      <c r="F1543" s="382">
        <v>2000</v>
      </c>
      <c r="G1543" s="382"/>
      <c r="H1543" s="382"/>
    </row>
    <row r="1544" spans="1:8" ht="30" customHeight="1">
      <c r="A1544" s="382"/>
      <c r="B1544" s="382"/>
      <c r="C1544" s="382"/>
      <c r="D1544" s="382"/>
      <c r="E1544" s="382"/>
      <c r="F1544" s="382"/>
      <c r="G1544" s="382"/>
      <c r="H1544" s="382"/>
    </row>
    <row r="1545" spans="1:8" ht="30" customHeight="1">
      <c r="A1545" s="382">
        <v>9</v>
      </c>
      <c r="B1545" s="382" t="s">
        <v>910</v>
      </c>
      <c r="C1545" s="382">
        <v>50976</v>
      </c>
      <c r="D1545" s="382"/>
      <c r="E1545" s="382"/>
      <c r="F1545" s="382">
        <v>2000</v>
      </c>
      <c r="G1545" s="382"/>
      <c r="H1545" s="382"/>
    </row>
    <row r="1546" spans="1:8" ht="30" customHeight="1">
      <c r="A1546" s="382"/>
      <c r="B1546" s="382"/>
      <c r="C1546" s="382"/>
      <c r="D1546" s="382"/>
      <c r="E1546" s="382"/>
      <c r="F1546" s="382"/>
      <c r="G1546" s="382"/>
      <c r="H1546" s="382"/>
    </row>
    <row r="1547" spans="1:8" ht="30" customHeight="1">
      <c r="A1547" s="382">
        <v>10</v>
      </c>
      <c r="B1547" s="382" t="s">
        <v>911</v>
      </c>
      <c r="C1547" s="382">
        <v>50976</v>
      </c>
      <c r="D1547" s="382"/>
      <c r="E1547" s="382"/>
      <c r="F1547" s="382">
        <v>2000</v>
      </c>
      <c r="G1547" s="382"/>
      <c r="H1547" s="382"/>
    </row>
    <row r="1548" spans="1:8" ht="30" customHeight="1">
      <c r="A1548" s="382"/>
      <c r="B1548" s="382"/>
      <c r="C1548" s="382"/>
      <c r="D1548" s="382"/>
      <c r="E1548" s="382"/>
      <c r="F1548" s="382"/>
      <c r="G1548" s="382"/>
      <c r="H1548" s="382"/>
    </row>
    <row r="1549" spans="1:8" ht="30" customHeight="1">
      <c r="A1549" s="382">
        <v>11</v>
      </c>
      <c r="B1549" s="382" t="s">
        <v>912</v>
      </c>
      <c r="C1549" s="382">
        <v>51624</v>
      </c>
      <c r="D1549" s="382"/>
      <c r="E1549" s="382"/>
      <c r="F1549" s="382"/>
      <c r="G1549" s="382"/>
      <c r="H1549" s="382"/>
    </row>
    <row r="1550" spans="1:8" ht="30" customHeight="1">
      <c r="A1550" s="382"/>
      <c r="B1550" s="382"/>
      <c r="C1550" s="382"/>
      <c r="D1550" s="382"/>
      <c r="E1550" s="382"/>
      <c r="F1550" s="382"/>
      <c r="G1550" s="382"/>
      <c r="H1550" s="382"/>
    </row>
    <row r="1551" spans="1:8" ht="30" customHeight="1">
      <c r="A1551" s="382">
        <v>12</v>
      </c>
      <c r="B1551" s="382" t="s">
        <v>913</v>
      </c>
      <c r="C1551" s="382">
        <v>51624</v>
      </c>
      <c r="D1551" s="382"/>
      <c r="E1551" s="382"/>
      <c r="F1551" s="382"/>
      <c r="G1551" s="382"/>
      <c r="H1551" s="382"/>
    </row>
    <row r="1552" spans="1:8" ht="30" customHeight="1">
      <c r="A1552" s="81"/>
      <c r="B1552" s="382"/>
      <c r="C1552" s="382"/>
      <c r="D1552" s="382"/>
      <c r="E1552" s="382"/>
      <c r="F1552" s="382"/>
      <c r="G1552" s="382"/>
      <c r="H1552" s="382"/>
    </row>
    <row r="1553" spans="1:8" ht="30" customHeight="1">
      <c r="A1553" s="81"/>
      <c r="B1553" s="390" t="s">
        <v>107</v>
      </c>
      <c r="C1553" s="382">
        <f t="shared" ref="C1553:H1553" si="42">SUM(C1529:C1552)</f>
        <v>607824</v>
      </c>
      <c r="D1553" s="382">
        <f t="shared" si="42"/>
        <v>0</v>
      </c>
      <c r="E1553" s="382">
        <f t="shared" si="42"/>
        <v>0</v>
      </c>
      <c r="F1553" s="382">
        <f t="shared" si="42"/>
        <v>20000</v>
      </c>
      <c r="G1553" s="382">
        <f t="shared" si="42"/>
        <v>0</v>
      </c>
      <c r="H1553" s="382">
        <f t="shared" si="42"/>
        <v>0</v>
      </c>
    </row>
    <row r="1554" spans="1:8" ht="30" customHeight="1">
      <c r="A1554" s="81"/>
      <c r="B1554" s="390"/>
      <c r="C1554" s="382"/>
      <c r="D1554" s="382"/>
      <c r="E1554" s="382"/>
      <c r="F1554" s="382"/>
      <c r="G1554" s="382"/>
      <c r="H1554" s="382"/>
    </row>
    <row r="1555" spans="1:8" ht="30" customHeight="1">
      <c r="A1555" s="81"/>
      <c r="B1555" s="390" t="s">
        <v>914</v>
      </c>
      <c r="C1555" s="382"/>
      <c r="D1555" s="382"/>
      <c r="E1555" s="382"/>
      <c r="F1555" s="382"/>
      <c r="G1555" s="382"/>
      <c r="H1555" s="382"/>
    </row>
    <row r="1556" spans="1:8" ht="30" customHeight="1">
      <c r="A1556" s="81"/>
      <c r="B1556" s="390"/>
      <c r="C1556" s="382"/>
      <c r="D1556" s="382"/>
      <c r="E1556" s="382"/>
      <c r="F1556" s="382"/>
      <c r="G1556" s="382"/>
      <c r="H1556" s="382"/>
    </row>
    <row r="1557" spans="1:8" ht="30" customHeight="1">
      <c r="A1557" s="81"/>
      <c r="B1557" s="390" t="s">
        <v>107</v>
      </c>
      <c r="C1557" s="382"/>
      <c r="D1557" s="382"/>
      <c r="E1557" s="382"/>
      <c r="F1557" s="382"/>
      <c r="G1557" s="382"/>
      <c r="H1557" s="382"/>
    </row>
    <row r="1558" spans="1:8" ht="30" customHeight="1">
      <c r="A1558" s="81"/>
      <c r="B1558" s="390"/>
      <c r="C1558" s="382"/>
      <c r="D1558" s="382"/>
      <c r="E1558" s="382"/>
      <c r="F1558" s="382"/>
      <c r="G1558" s="382"/>
      <c r="H1558" s="382"/>
    </row>
    <row r="1559" spans="1:8" ht="30" customHeight="1">
      <c r="A1559" s="81"/>
      <c r="B1559" s="390" t="s">
        <v>143</v>
      </c>
      <c r="C1559" s="382"/>
      <c r="D1559" s="382"/>
      <c r="E1559" s="382"/>
      <c r="F1559" s="382"/>
      <c r="G1559" s="382"/>
      <c r="H1559" s="382"/>
    </row>
    <row r="1560" spans="1:8" ht="30" customHeight="1">
      <c r="A1560" s="384" t="s">
        <v>898</v>
      </c>
      <c r="B1560" s="625" t="s">
        <v>369</v>
      </c>
      <c r="C1560" s="625"/>
      <c r="D1560" s="625"/>
      <c r="E1560" s="625"/>
      <c r="F1560" s="625"/>
      <c r="G1560" s="625"/>
      <c r="H1560" s="625"/>
    </row>
    <row r="1561" spans="1:8" ht="30" customHeight="1">
      <c r="A1561" s="386" t="s">
        <v>899</v>
      </c>
      <c r="B1561" s="386" t="s">
        <v>900</v>
      </c>
      <c r="C1561" s="386" t="s">
        <v>395</v>
      </c>
      <c r="D1561" s="386" t="s">
        <v>5</v>
      </c>
      <c r="E1561" s="386" t="s">
        <v>7</v>
      </c>
      <c r="F1561" s="386" t="s">
        <v>8</v>
      </c>
      <c r="G1561" s="386" t="s">
        <v>10</v>
      </c>
      <c r="H1561" s="386" t="s">
        <v>901</v>
      </c>
    </row>
    <row r="1562" spans="1:8" ht="30" customHeight="1">
      <c r="A1562" s="81"/>
      <c r="B1562" s="382"/>
      <c r="C1562" s="382"/>
      <c r="D1562" s="382"/>
      <c r="E1562" s="382"/>
      <c r="F1562" s="382"/>
      <c r="G1562" s="382"/>
      <c r="H1562" s="382"/>
    </row>
    <row r="1563" spans="1:8" ht="30" customHeight="1">
      <c r="A1563" s="382">
        <v>1</v>
      </c>
      <c r="B1563" s="389" t="s">
        <v>902</v>
      </c>
      <c r="C1563" s="382">
        <v>50112</v>
      </c>
      <c r="D1563" s="382"/>
      <c r="E1563" s="382"/>
      <c r="F1563" s="382"/>
      <c r="G1563" s="382"/>
      <c r="H1563" s="382"/>
    </row>
    <row r="1564" spans="1:8" ht="30" customHeight="1">
      <c r="A1564" s="382"/>
      <c r="B1564" s="382"/>
      <c r="C1564" s="382"/>
      <c r="D1564" s="382"/>
      <c r="E1564" s="382"/>
      <c r="F1564" s="382"/>
      <c r="G1564" s="382"/>
      <c r="H1564" s="382"/>
    </row>
    <row r="1565" spans="1:8" ht="30" customHeight="1">
      <c r="A1565" s="382">
        <v>2</v>
      </c>
      <c r="B1565" s="382" t="s">
        <v>903</v>
      </c>
      <c r="C1565" s="382">
        <v>50112</v>
      </c>
      <c r="D1565" s="382"/>
      <c r="E1565" s="382"/>
      <c r="F1565" s="382"/>
      <c r="G1565" s="382"/>
      <c r="H1565" s="382"/>
    </row>
    <row r="1566" spans="1:8" ht="30" customHeight="1">
      <c r="A1566" s="382"/>
      <c r="B1566" s="382"/>
      <c r="C1566" s="382"/>
      <c r="D1566" s="382"/>
      <c r="E1566" s="382"/>
      <c r="F1566" s="382"/>
      <c r="G1566" s="382"/>
      <c r="H1566" s="382"/>
    </row>
    <row r="1567" spans="1:8" ht="30" customHeight="1">
      <c r="A1567" s="382">
        <v>3</v>
      </c>
      <c r="B1567" s="382" t="s">
        <v>904</v>
      </c>
      <c r="C1567" s="382">
        <v>50112</v>
      </c>
      <c r="D1567" s="382"/>
      <c r="E1567" s="382"/>
      <c r="F1567" s="382"/>
      <c r="G1567" s="382"/>
      <c r="H1567" s="382"/>
    </row>
    <row r="1568" spans="1:8" ht="30" customHeight="1">
      <c r="A1568" s="382"/>
      <c r="B1568" s="382"/>
      <c r="C1568" s="382"/>
      <c r="D1568" s="382"/>
      <c r="E1568" s="382"/>
      <c r="F1568" s="382"/>
      <c r="G1568" s="382"/>
      <c r="H1568" s="382"/>
    </row>
    <row r="1569" spans="1:8" ht="30" customHeight="1">
      <c r="A1569" s="382">
        <v>4</v>
      </c>
      <c r="B1569" s="382" t="s">
        <v>905</v>
      </c>
      <c r="C1569" s="382">
        <v>50112</v>
      </c>
      <c r="D1569" s="382"/>
      <c r="E1569" s="382"/>
      <c r="F1569" s="382"/>
      <c r="G1569" s="382"/>
      <c r="H1569" s="382"/>
    </row>
    <row r="1570" spans="1:8" ht="30" customHeight="1">
      <c r="A1570" s="382"/>
      <c r="B1570" s="382"/>
      <c r="C1570" s="382"/>
      <c r="D1570" s="382"/>
      <c r="E1570" s="382"/>
      <c r="F1570" s="382"/>
      <c r="G1570" s="382"/>
      <c r="H1570" s="382"/>
    </row>
    <row r="1571" spans="1:8" ht="30" customHeight="1">
      <c r="A1571" s="382">
        <v>5</v>
      </c>
      <c r="B1571" s="382" t="s">
        <v>906</v>
      </c>
      <c r="C1571" s="382">
        <v>50112</v>
      </c>
      <c r="D1571" s="382"/>
      <c r="E1571" s="382"/>
      <c r="F1571" s="382"/>
      <c r="G1571" s="382"/>
      <c r="H1571" s="382"/>
    </row>
    <row r="1572" spans="1:8" ht="30" customHeight="1">
      <c r="A1572" s="382"/>
      <c r="B1572" s="382"/>
      <c r="C1572" s="382"/>
      <c r="D1572" s="382"/>
      <c r="E1572" s="382"/>
      <c r="F1572" s="382"/>
      <c r="G1572" s="382"/>
      <c r="H1572" s="382"/>
    </row>
    <row r="1573" spans="1:8" ht="30" customHeight="1">
      <c r="A1573" s="382">
        <v>6</v>
      </c>
      <c r="B1573" s="382" t="s">
        <v>907</v>
      </c>
      <c r="C1573" s="382">
        <v>50112</v>
      </c>
      <c r="D1573" s="382"/>
      <c r="E1573" s="382"/>
      <c r="F1573" s="382"/>
      <c r="G1573" s="382"/>
      <c r="H1573" s="382"/>
    </row>
    <row r="1574" spans="1:8" ht="30" customHeight="1">
      <c r="A1574" s="382"/>
      <c r="B1574" s="382"/>
      <c r="C1574" s="382"/>
      <c r="D1574" s="382"/>
      <c r="E1574" s="382"/>
      <c r="F1574" s="382"/>
      <c r="G1574" s="382"/>
      <c r="H1574" s="382"/>
    </row>
    <row r="1575" spans="1:8" ht="30" customHeight="1">
      <c r="A1575" s="382">
        <v>7</v>
      </c>
      <c r="B1575" s="382" t="s">
        <v>908</v>
      </c>
      <c r="C1575" s="382">
        <v>50976</v>
      </c>
      <c r="D1575" s="382"/>
      <c r="E1575" s="382"/>
      <c r="F1575" s="382"/>
      <c r="G1575" s="382"/>
      <c r="H1575" s="382"/>
    </row>
    <row r="1576" spans="1:8" ht="30" customHeight="1">
      <c r="A1576" s="382"/>
      <c r="B1576" s="382"/>
      <c r="C1576" s="382"/>
      <c r="D1576" s="382"/>
      <c r="E1576" s="382"/>
      <c r="F1576" s="382"/>
      <c r="G1576" s="382"/>
      <c r="H1576" s="382"/>
    </row>
    <row r="1577" spans="1:8" ht="30" customHeight="1">
      <c r="A1577" s="382">
        <v>8</v>
      </c>
      <c r="B1577" s="382" t="s">
        <v>909</v>
      </c>
      <c r="C1577" s="382">
        <v>50976</v>
      </c>
      <c r="D1577" s="382"/>
      <c r="E1577" s="382"/>
      <c r="F1577" s="382"/>
      <c r="G1577" s="382"/>
      <c r="H1577" s="382"/>
    </row>
    <row r="1578" spans="1:8" ht="30" customHeight="1">
      <c r="A1578" s="382"/>
      <c r="B1578" s="382"/>
      <c r="C1578" s="382"/>
      <c r="D1578" s="382"/>
      <c r="E1578" s="382"/>
      <c r="F1578" s="382"/>
      <c r="G1578" s="382"/>
      <c r="H1578" s="382"/>
    </row>
    <row r="1579" spans="1:8" ht="30" customHeight="1">
      <c r="A1579" s="382">
        <v>9</v>
      </c>
      <c r="B1579" s="382" t="s">
        <v>910</v>
      </c>
      <c r="C1579" s="382">
        <v>50976</v>
      </c>
      <c r="D1579" s="382"/>
      <c r="E1579" s="382"/>
      <c r="F1579" s="382"/>
      <c r="G1579" s="382"/>
      <c r="H1579" s="382"/>
    </row>
    <row r="1580" spans="1:8" ht="30" customHeight="1">
      <c r="A1580" s="382"/>
      <c r="B1580" s="382"/>
      <c r="C1580" s="382"/>
      <c r="D1580" s="382"/>
      <c r="E1580" s="382"/>
      <c r="F1580" s="382"/>
      <c r="G1580" s="382"/>
      <c r="H1580" s="382"/>
    </row>
    <row r="1581" spans="1:8" ht="30" customHeight="1">
      <c r="A1581" s="382">
        <v>10</v>
      </c>
      <c r="B1581" s="382" t="s">
        <v>911</v>
      </c>
      <c r="C1581" s="382">
        <v>50976</v>
      </c>
      <c r="D1581" s="382"/>
      <c r="E1581" s="382"/>
      <c r="F1581" s="382"/>
      <c r="G1581" s="382"/>
      <c r="H1581" s="382"/>
    </row>
    <row r="1582" spans="1:8" ht="30" customHeight="1">
      <c r="A1582" s="382"/>
      <c r="B1582" s="382"/>
      <c r="C1582" s="382"/>
      <c r="D1582" s="382"/>
      <c r="E1582" s="382"/>
      <c r="F1582" s="382"/>
      <c r="G1582" s="382"/>
      <c r="H1582" s="382"/>
    </row>
    <row r="1583" spans="1:8" ht="30" customHeight="1">
      <c r="A1583" s="382">
        <v>11</v>
      </c>
      <c r="B1583" s="382" t="s">
        <v>912</v>
      </c>
      <c r="C1583" s="382">
        <v>51624</v>
      </c>
      <c r="D1583" s="382"/>
      <c r="E1583" s="382"/>
      <c r="F1583" s="382"/>
      <c r="G1583" s="382"/>
      <c r="H1583" s="382"/>
    </row>
    <row r="1584" spans="1:8" ht="30" customHeight="1">
      <c r="A1584" s="382"/>
      <c r="B1584" s="382"/>
      <c r="C1584" s="382"/>
      <c r="D1584" s="382"/>
      <c r="E1584" s="382"/>
      <c r="F1584" s="382"/>
      <c r="G1584" s="382"/>
      <c r="H1584" s="382"/>
    </row>
    <row r="1585" spans="1:8" ht="30" customHeight="1">
      <c r="A1585" s="382">
        <v>12</v>
      </c>
      <c r="B1585" s="382" t="s">
        <v>913</v>
      </c>
      <c r="C1585" s="382">
        <v>51624</v>
      </c>
      <c r="D1585" s="382"/>
      <c r="E1585" s="382"/>
      <c r="F1585" s="382"/>
      <c r="G1585" s="382"/>
      <c r="H1585" s="382"/>
    </row>
    <row r="1586" spans="1:8" ht="30" customHeight="1">
      <c r="A1586" s="81"/>
      <c r="B1586" s="382"/>
      <c r="C1586" s="382"/>
      <c r="D1586" s="382"/>
      <c r="E1586" s="382"/>
      <c r="F1586" s="382"/>
      <c r="G1586" s="382"/>
      <c r="H1586" s="382"/>
    </row>
    <row r="1587" spans="1:8" ht="30" customHeight="1">
      <c r="A1587" s="81"/>
      <c r="B1587" s="390" t="s">
        <v>107</v>
      </c>
      <c r="C1587" s="382">
        <f t="shared" ref="C1587:H1587" si="43">SUM(C1563:C1586)</f>
        <v>607824</v>
      </c>
      <c r="D1587" s="382">
        <f t="shared" si="43"/>
        <v>0</v>
      </c>
      <c r="E1587" s="382"/>
      <c r="F1587" s="382">
        <f t="shared" si="43"/>
        <v>0</v>
      </c>
      <c r="G1587" s="382">
        <f t="shared" si="43"/>
        <v>0</v>
      </c>
      <c r="H1587" s="382">
        <f t="shared" si="43"/>
        <v>0</v>
      </c>
    </row>
    <row r="1588" spans="1:8" ht="30" customHeight="1">
      <c r="A1588" s="81"/>
      <c r="B1588" s="390"/>
      <c r="C1588" s="382"/>
      <c r="D1588" s="382"/>
      <c r="E1588" s="382"/>
      <c r="F1588" s="382"/>
      <c r="G1588" s="382"/>
      <c r="H1588" s="382"/>
    </row>
    <row r="1589" spans="1:8" ht="30" customHeight="1">
      <c r="A1589" s="81"/>
      <c r="B1589" s="390" t="s">
        <v>914</v>
      </c>
      <c r="C1589" s="382"/>
      <c r="D1589" s="382"/>
      <c r="E1589" s="382"/>
      <c r="F1589" s="382"/>
      <c r="G1589" s="382"/>
      <c r="H1589" s="382"/>
    </row>
    <row r="1590" spans="1:8" ht="30" customHeight="1">
      <c r="A1590" s="81"/>
      <c r="B1590" s="390"/>
      <c r="C1590" s="382"/>
      <c r="D1590" s="382"/>
      <c r="E1590" s="382"/>
      <c r="F1590" s="382"/>
      <c r="G1590" s="382"/>
      <c r="H1590" s="382"/>
    </row>
    <row r="1591" spans="1:8" ht="30" customHeight="1">
      <c r="A1591" s="81"/>
      <c r="B1591" s="390" t="s">
        <v>107</v>
      </c>
      <c r="C1591" s="382"/>
      <c r="D1591" s="382"/>
      <c r="E1591" s="382"/>
      <c r="F1591" s="382"/>
      <c r="G1591" s="382"/>
      <c r="H1591" s="382"/>
    </row>
    <row r="1592" spans="1:8" ht="30" customHeight="1">
      <c r="A1592" s="81"/>
      <c r="B1592" s="390"/>
      <c r="C1592" s="382"/>
      <c r="D1592" s="382"/>
      <c r="E1592" s="382"/>
      <c r="F1592" s="382"/>
      <c r="G1592" s="382"/>
      <c r="H1592" s="382"/>
    </row>
    <row r="1593" spans="1:8" ht="30" customHeight="1">
      <c r="A1593" s="81"/>
      <c r="B1593" s="390" t="s">
        <v>143</v>
      </c>
      <c r="C1593" s="382"/>
      <c r="D1593" s="382"/>
      <c r="E1593" s="382"/>
      <c r="F1593" s="382"/>
      <c r="G1593" s="382"/>
      <c r="H1593" s="382"/>
    </row>
    <row r="1594" spans="1:8" ht="30" customHeight="1">
      <c r="A1594" s="384" t="s">
        <v>898</v>
      </c>
      <c r="B1594" s="625" t="s">
        <v>370</v>
      </c>
      <c r="C1594" s="625"/>
      <c r="D1594" s="625"/>
      <c r="E1594" s="625"/>
      <c r="F1594" s="625"/>
      <c r="G1594" s="625"/>
      <c r="H1594" s="625"/>
    </row>
    <row r="1595" spans="1:8" ht="30" customHeight="1">
      <c r="A1595" s="386" t="s">
        <v>899</v>
      </c>
      <c r="B1595" s="386" t="s">
        <v>900</v>
      </c>
      <c r="C1595" s="386" t="s">
        <v>5</v>
      </c>
      <c r="D1595" s="386" t="s">
        <v>395</v>
      </c>
      <c r="E1595" s="386" t="s">
        <v>7</v>
      </c>
      <c r="F1595" s="386" t="s">
        <v>8</v>
      </c>
      <c r="G1595" s="386" t="s">
        <v>10</v>
      </c>
      <c r="H1595" s="386" t="s">
        <v>901</v>
      </c>
    </row>
    <row r="1596" spans="1:8" ht="30" customHeight="1">
      <c r="A1596" s="386" t="s">
        <v>899</v>
      </c>
      <c r="B1596" s="386" t="s">
        <v>900</v>
      </c>
      <c r="C1596" s="386" t="s">
        <v>395</v>
      </c>
      <c r="D1596" s="386" t="s">
        <v>5</v>
      </c>
      <c r="E1596" s="386" t="s">
        <v>7</v>
      </c>
      <c r="F1596" s="386" t="s">
        <v>8</v>
      </c>
      <c r="G1596" s="386" t="s">
        <v>10</v>
      </c>
      <c r="H1596" s="386" t="s">
        <v>901</v>
      </c>
    </row>
    <row r="1597" spans="1:8" ht="30" customHeight="1">
      <c r="A1597" s="382">
        <v>1</v>
      </c>
      <c r="B1597" s="389" t="s">
        <v>902</v>
      </c>
      <c r="C1597" s="382">
        <v>50112</v>
      </c>
      <c r="D1597" s="382"/>
      <c r="E1597" s="382"/>
      <c r="F1597" s="382">
        <v>3000</v>
      </c>
      <c r="G1597" s="382"/>
      <c r="H1597" s="382"/>
    </row>
    <row r="1598" spans="1:8" ht="30" customHeight="1">
      <c r="A1598" s="382"/>
      <c r="B1598" s="382"/>
      <c r="C1598" s="382"/>
      <c r="D1598" s="382"/>
      <c r="E1598" s="382"/>
      <c r="F1598" s="382"/>
      <c r="G1598" s="382"/>
      <c r="H1598" s="382"/>
    </row>
    <row r="1599" spans="1:8" ht="30" customHeight="1">
      <c r="A1599" s="382">
        <v>2</v>
      </c>
      <c r="B1599" s="382" t="s">
        <v>903</v>
      </c>
      <c r="C1599" s="382">
        <v>50112</v>
      </c>
      <c r="D1599" s="382"/>
      <c r="E1599" s="382"/>
      <c r="F1599" s="382">
        <v>1000</v>
      </c>
      <c r="G1599" s="382"/>
      <c r="H1599" s="382"/>
    </row>
    <row r="1600" spans="1:8" ht="30" customHeight="1">
      <c r="A1600" s="382"/>
      <c r="B1600" s="382"/>
      <c r="C1600" s="382"/>
      <c r="D1600" s="382"/>
      <c r="E1600" s="382"/>
      <c r="F1600" s="382"/>
      <c r="G1600" s="382"/>
      <c r="H1600" s="382"/>
    </row>
    <row r="1601" spans="1:8" ht="30" customHeight="1">
      <c r="A1601" s="382">
        <v>3</v>
      </c>
      <c r="B1601" s="382" t="s">
        <v>904</v>
      </c>
      <c r="C1601" s="382">
        <v>50112</v>
      </c>
      <c r="D1601" s="382"/>
      <c r="E1601" s="382"/>
      <c r="F1601" s="382">
        <v>1000</v>
      </c>
      <c r="G1601" s="382"/>
      <c r="H1601" s="382"/>
    </row>
    <row r="1602" spans="1:8" ht="30" customHeight="1">
      <c r="A1602" s="382"/>
      <c r="B1602" s="382"/>
      <c r="C1602" s="382"/>
      <c r="D1602" s="382"/>
      <c r="E1602" s="382"/>
      <c r="F1602" s="382"/>
      <c r="G1602" s="382"/>
      <c r="H1602" s="382"/>
    </row>
    <row r="1603" spans="1:8" ht="30" customHeight="1">
      <c r="A1603" s="382">
        <v>4</v>
      </c>
      <c r="B1603" s="382" t="s">
        <v>905</v>
      </c>
      <c r="C1603" s="382">
        <v>50112</v>
      </c>
      <c r="D1603" s="382"/>
      <c r="E1603" s="382"/>
      <c r="F1603" s="382">
        <v>1000</v>
      </c>
      <c r="G1603" s="382"/>
      <c r="H1603" s="382"/>
    </row>
    <row r="1604" spans="1:8" ht="30" customHeight="1">
      <c r="A1604" s="382"/>
      <c r="B1604" s="382"/>
      <c r="C1604" s="382"/>
      <c r="D1604" s="382"/>
      <c r="E1604" s="382"/>
      <c r="F1604" s="382"/>
      <c r="G1604" s="382"/>
      <c r="H1604" s="382"/>
    </row>
    <row r="1605" spans="1:8" ht="30" customHeight="1">
      <c r="A1605" s="382">
        <v>5</v>
      </c>
      <c r="B1605" s="382" t="s">
        <v>906</v>
      </c>
      <c r="C1605" s="382">
        <v>50112</v>
      </c>
      <c r="D1605" s="382"/>
      <c r="E1605" s="382"/>
      <c r="F1605" s="382">
        <v>1000</v>
      </c>
      <c r="G1605" s="382"/>
      <c r="H1605" s="382"/>
    </row>
    <row r="1606" spans="1:8" ht="30" customHeight="1">
      <c r="A1606" s="382"/>
      <c r="B1606" s="382"/>
      <c r="C1606" s="382"/>
      <c r="D1606" s="382"/>
      <c r="E1606" s="382"/>
      <c r="F1606" s="382"/>
      <c r="G1606" s="382"/>
      <c r="H1606" s="382"/>
    </row>
    <row r="1607" spans="1:8" ht="30" customHeight="1">
      <c r="A1607" s="382">
        <v>6</v>
      </c>
      <c r="B1607" s="382" t="s">
        <v>907</v>
      </c>
      <c r="C1607" s="382">
        <v>50112</v>
      </c>
      <c r="D1607" s="382"/>
      <c r="E1607" s="382"/>
      <c r="F1607" s="382">
        <v>1000</v>
      </c>
      <c r="G1607" s="382"/>
      <c r="H1607" s="382"/>
    </row>
    <row r="1608" spans="1:8" ht="30" customHeight="1">
      <c r="A1608" s="382"/>
      <c r="B1608" s="382"/>
      <c r="C1608" s="382"/>
      <c r="D1608" s="382"/>
      <c r="E1608" s="382"/>
      <c r="F1608" s="382"/>
      <c r="G1608" s="382"/>
      <c r="H1608" s="382"/>
    </row>
    <row r="1609" spans="1:8" ht="30" customHeight="1">
      <c r="A1609" s="382">
        <v>7</v>
      </c>
      <c r="B1609" s="382" t="s">
        <v>908</v>
      </c>
      <c r="C1609" s="382">
        <v>50976</v>
      </c>
      <c r="D1609" s="382"/>
      <c r="E1609" s="382"/>
      <c r="F1609" s="382">
        <v>1000</v>
      </c>
      <c r="G1609" s="382"/>
      <c r="H1609" s="382"/>
    </row>
    <row r="1610" spans="1:8" ht="30" customHeight="1">
      <c r="A1610" s="382"/>
      <c r="B1610" s="382"/>
      <c r="C1610" s="382"/>
      <c r="D1610" s="382"/>
      <c r="E1610" s="382"/>
      <c r="F1610" s="382"/>
      <c r="G1610" s="382"/>
      <c r="H1610" s="382"/>
    </row>
    <row r="1611" spans="1:8" ht="30" customHeight="1">
      <c r="A1611" s="382">
        <v>8</v>
      </c>
      <c r="B1611" s="382" t="s">
        <v>909</v>
      </c>
      <c r="C1611" s="382">
        <v>50976</v>
      </c>
      <c r="D1611" s="382"/>
      <c r="E1611" s="382"/>
      <c r="F1611" s="382">
        <v>1000</v>
      </c>
      <c r="G1611" s="382"/>
      <c r="H1611" s="382"/>
    </row>
    <row r="1612" spans="1:8" ht="30" customHeight="1">
      <c r="A1612" s="382"/>
      <c r="B1612" s="382"/>
      <c r="C1612" s="382"/>
      <c r="D1612" s="382"/>
      <c r="E1612" s="382"/>
      <c r="F1612" s="382"/>
      <c r="G1612" s="382"/>
      <c r="H1612" s="382"/>
    </row>
    <row r="1613" spans="1:8" ht="30" customHeight="1">
      <c r="A1613" s="382">
        <v>9</v>
      </c>
      <c r="B1613" s="382" t="s">
        <v>910</v>
      </c>
      <c r="C1613" s="382">
        <v>50976</v>
      </c>
      <c r="D1613" s="382"/>
      <c r="E1613" s="382"/>
      <c r="F1613" s="382">
        <v>1000</v>
      </c>
      <c r="G1613" s="382"/>
      <c r="H1613" s="382"/>
    </row>
    <row r="1614" spans="1:8" ht="30" customHeight="1">
      <c r="A1614" s="382"/>
      <c r="B1614" s="382"/>
      <c r="C1614" s="382"/>
      <c r="D1614" s="382"/>
      <c r="E1614" s="382"/>
      <c r="F1614" s="382"/>
      <c r="G1614" s="382"/>
      <c r="H1614" s="382"/>
    </row>
    <row r="1615" spans="1:8" ht="30" customHeight="1">
      <c r="A1615" s="382">
        <v>10</v>
      </c>
      <c r="B1615" s="382" t="s">
        <v>911</v>
      </c>
      <c r="C1615" s="382">
        <v>50976</v>
      </c>
      <c r="D1615" s="382"/>
      <c r="E1615" s="382"/>
      <c r="F1615" s="382">
        <v>1000</v>
      </c>
      <c r="G1615" s="382"/>
      <c r="H1615" s="382"/>
    </row>
    <row r="1616" spans="1:8" ht="30" customHeight="1">
      <c r="A1616" s="382"/>
      <c r="B1616" s="382"/>
      <c r="C1616" s="382"/>
      <c r="D1616" s="382"/>
      <c r="E1616" s="382"/>
      <c r="F1616" s="382"/>
      <c r="G1616" s="382"/>
      <c r="H1616" s="382"/>
    </row>
    <row r="1617" spans="1:8" ht="30" customHeight="1">
      <c r="A1617" s="382">
        <v>11</v>
      </c>
      <c r="B1617" s="382" t="s">
        <v>912</v>
      </c>
      <c r="C1617" s="382">
        <v>51624</v>
      </c>
      <c r="D1617" s="382"/>
      <c r="E1617" s="382"/>
      <c r="F1617" s="382"/>
      <c r="G1617" s="382"/>
      <c r="H1617" s="382"/>
    </row>
    <row r="1618" spans="1:8" ht="30" customHeight="1">
      <c r="A1618" s="382"/>
      <c r="B1618" s="382"/>
      <c r="C1618" s="382"/>
      <c r="D1618" s="382"/>
      <c r="E1618" s="382"/>
      <c r="F1618" s="382"/>
      <c r="G1618" s="382"/>
      <c r="H1618" s="382"/>
    </row>
    <row r="1619" spans="1:8" ht="30" customHeight="1">
      <c r="A1619" s="382">
        <v>12</v>
      </c>
      <c r="B1619" s="382" t="s">
        <v>913</v>
      </c>
      <c r="C1619" s="382">
        <v>51624</v>
      </c>
      <c r="D1619" s="382"/>
      <c r="E1619" s="382"/>
      <c r="F1619" s="382"/>
      <c r="G1619" s="382"/>
      <c r="H1619" s="382"/>
    </row>
    <row r="1620" spans="1:8" ht="30" customHeight="1">
      <c r="A1620" s="81"/>
      <c r="B1620" s="382"/>
      <c r="C1620" s="382"/>
      <c r="D1620" s="382"/>
      <c r="E1620" s="382"/>
      <c r="F1620" s="382"/>
      <c r="G1620" s="382"/>
      <c r="H1620" s="382"/>
    </row>
    <row r="1621" spans="1:8" ht="30" customHeight="1">
      <c r="A1621" s="81"/>
      <c r="B1621" s="390" t="s">
        <v>107</v>
      </c>
      <c r="C1621" s="382">
        <f t="shared" ref="C1621:H1621" si="44">SUM(C1597:C1620)</f>
        <v>607824</v>
      </c>
      <c r="D1621" s="382">
        <f t="shared" si="44"/>
        <v>0</v>
      </c>
      <c r="E1621" s="382">
        <f t="shared" si="44"/>
        <v>0</v>
      </c>
      <c r="F1621" s="382">
        <f t="shared" si="44"/>
        <v>12000</v>
      </c>
      <c r="G1621" s="382">
        <f t="shared" si="44"/>
        <v>0</v>
      </c>
      <c r="H1621" s="382">
        <f t="shared" si="44"/>
        <v>0</v>
      </c>
    </row>
    <row r="1622" spans="1:8" ht="30" customHeight="1">
      <c r="A1622" s="81"/>
      <c r="B1622" s="390"/>
      <c r="C1622" s="382"/>
      <c r="D1622" s="382"/>
      <c r="E1622" s="382"/>
      <c r="F1622" s="382"/>
      <c r="G1622" s="382"/>
      <c r="H1622" s="382"/>
    </row>
    <row r="1623" spans="1:8" ht="30" customHeight="1">
      <c r="A1623" s="81"/>
      <c r="B1623" s="390" t="s">
        <v>914</v>
      </c>
      <c r="C1623" s="382"/>
      <c r="D1623" s="382"/>
      <c r="E1623" s="382"/>
      <c r="F1623" s="382"/>
      <c r="G1623" s="382"/>
      <c r="H1623" s="382"/>
    </row>
    <row r="1624" spans="1:8" ht="30" customHeight="1">
      <c r="A1624" s="81"/>
      <c r="B1624" s="390"/>
      <c r="C1624" s="382"/>
      <c r="D1624" s="382"/>
      <c r="E1624" s="382"/>
      <c r="F1624" s="382"/>
      <c r="G1624" s="382"/>
      <c r="H1624" s="382"/>
    </row>
    <row r="1625" spans="1:8" ht="30" customHeight="1">
      <c r="A1625" s="81"/>
      <c r="B1625" s="390" t="s">
        <v>107</v>
      </c>
      <c r="C1625" s="382"/>
      <c r="D1625" s="382"/>
      <c r="E1625" s="382"/>
      <c r="F1625" s="382"/>
      <c r="G1625" s="382"/>
      <c r="H1625" s="382"/>
    </row>
    <row r="1626" spans="1:8" ht="30" customHeight="1">
      <c r="A1626" s="81"/>
      <c r="B1626" s="390"/>
      <c r="C1626" s="382"/>
      <c r="D1626" s="382"/>
      <c r="E1626" s="382"/>
      <c r="F1626" s="382"/>
      <c r="G1626" s="382"/>
      <c r="H1626" s="382"/>
    </row>
    <row r="1627" spans="1:8" ht="30" customHeight="1">
      <c r="A1627" s="81"/>
      <c r="B1627" s="390" t="s">
        <v>143</v>
      </c>
      <c r="C1627" s="382"/>
      <c r="D1627" s="382"/>
      <c r="E1627" s="382"/>
      <c r="F1627" s="382"/>
      <c r="G1627" s="382"/>
      <c r="H1627" s="382"/>
    </row>
    <row r="1628" spans="1:8" ht="30" customHeight="1">
      <c r="A1628" s="384" t="s">
        <v>898</v>
      </c>
      <c r="B1628" s="625" t="s">
        <v>371</v>
      </c>
      <c r="C1628" s="625"/>
      <c r="D1628" s="625"/>
      <c r="E1628" s="625"/>
      <c r="F1628" s="625"/>
      <c r="G1628" s="625"/>
      <c r="H1628" s="625"/>
    </row>
    <row r="1629" spans="1:8" ht="30" customHeight="1">
      <c r="A1629" s="386" t="s">
        <v>899</v>
      </c>
      <c r="B1629" s="386" t="s">
        <v>900</v>
      </c>
      <c r="C1629" s="386" t="s">
        <v>395</v>
      </c>
      <c r="D1629" s="386" t="s">
        <v>5</v>
      </c>
      <c r="E1629" s="386" t="s">
        <v>7</v>
      </c>
      <c r="F1629" s="386" t="s">
        <v>8</v>
      </c>
      <c r="G1629" s="386" t="s">
        <v>10</v>
      </c>
      <c r="H1629" s="386" t="s">
        <v>901</v>
      </c>
    </row>
    <row r="1630" spans="1:8" ht="30" customHeight="1">
      <c r="A1630" s="382">
        <v>1</v>
      </c>
      <c r="B1630" s="389" t="s">
        <v>902</v>
      </c>
      <c r="C1630" s="382">
        <v>50112</v>
      </c>
      <c r="D1630" s="382"/>
      <c r="E1630" s="382"/>
      <c r="F1630" s="382">
        <v>1000</v>
      </c>
      <c r="G1630" s="382"/>
      <c r="H1630" s="382"/>
    </row>
    <row r="1631" spans="1:8" ht="30" customHeight="1">
      <c r="A1631" s="382"/>
      <c r="B1631" s="382"/>
      <c r="C1631" s="382"/>
      <c r="D1631" s="382"/>
      <c r="E1631" s="382"/>
      <c r="F1631" s="382"/>
      <c r="G1631" s="382"/>
      <c r="H1631" s="382"/>
    </row>
    <row r="1632" spans="1:8" ht="30" customHeight="1">
      <c r="A1632" s="382">
        <v>2</v>
      </c>
      <c r="B1632" s="382" t="s">
        <v>903</v>
      </c>
      <c r="C1632" s="382">
        <v>50112</v>
      </c>
      <c r="D1632" s="382"/>
      <c r="E1632" s="382"/>
      <c r="F1632" s="382">
        <v>1000</v>
      </c>
      <c r="G1632" s="382"/>
      <c r="H1632" s="382"/>
    </row>
    <row r="1633" spans="1:8" ht="30" customHeight="1">
      <c r="A1633" s="382"/>
      <c r="B1633" s="382"/>
      <c r="C1633" s="382"/>
      <c r="D1633" s="382"/>
      <c r="E1633" s="382"/>
      <c r="F1633" s="382"/>
      <c r="G1633" s="382"/>
      <c r="H1633" s="382"/>
    </row>
    <row r="1634" spans="1:8" ht="30" customHeight="1">
      <c r="A1634" s="382">
        <v>3</v>
      </c>
      <c r="B1634" s="382" t="s">
        <v>904</v>
      </c>
      <c r="C1634" s="382">
        <v>50112</v>
      </c>
      <c r="D1634" s="382"/>
      <c r="E1634" s="382"/>
      <c r="F1634" s="382">
        <v>1000</v>
      </c>
      <c r="G1634" s="382"/>
      <c r="H1634" s="382"/>
    </row>
    <row r="1635" spans="1:8" ht="30" customHeight="1">
      <c r="A1635" s="382"/>
      <c r="B1635" s="382"/>
      <c r="C1635" s="382"/>
      <c r="D1635" s="382"/>
      <c r="E1635" s="382"/>
      <c r="F1635" s="382"/>
      <c r="G1635" s="382"/>
      <c r="H1635" s="382"/>
    </row>
    <row r="1636" spans="1:8" ht="30" customHeight="1">
      <c r="A1636" s="382">
        <v>4</v>
      </c>
      <c r="B1636" s="382" t="s">
        <v>905</v>
      </c>
      <c r="C1636" s="382">
        <v>50112</v>
      </c>
      <c r="D1636" s="382"/>
      <c r="E1636" s="382"/>
      <c r="F1636" s="382">
        <v>1000</v>
      </c>
      <c r="G1636" s="382"/>
      <c r="H1636" s="382"/>
    </row>
    <row r="1637" spans="1:8" ht="30" customHeight="1">
      <c r="A1637" s="382"/>
      <c r="B1637" s="382"/>
      <c r="C1637" s="382"/>
      <c r="D1637" s="382"/>
      <c r="E1637" s="382"/>
      <c r="F1637" s="382"/>
      <c r="G1637" s="382"/>
      <c r="H1637" s="382"/>
    </row>
    <row r="1638" spans="1:8" ht="30" customHeight="1">
      <c r="A1638" s="382">
        <v>5</v>
      </c>
      <c r="B1638" s="382" t="s">
        <v>906</v>
      </c>
      <c r="C1638" s="382">
        <v>50112</v>
      </c>
      <c r="D1638" s="382"/>
      <c r="E1638" s="382"/>
      <c r="F1638" s="382">
        <v>1000</v>
      </c>
      <c r="G1638" s="382"/>
      <c r="H1638" s="382"/>
    </row>
    <row r="1639" spans="1:8" ht="30" customHeight="1">
      <c r="A1639" s="382"/>
      <c r="B1639" s="382"/>
      <c r="C1639" s="382"/>
      <c r="D1639" s="382"/>
      <c r="E1639" s="382"/>
      <c r="F1639" s="382"/>
      <c r="G1639" s="382"/>
      <c r="H1639" s="382"/>
    </row>
    <row r="1640" spans="1:8" ht="30" customHeight="1">
      <c r="A1640" s="382">
        <v>6</v>
      </c>
      <c r="B1640" s="382" t="s">
        <v>907</v>
      </c>
      <c r="C1640" s="382">
        <v>50112</v>
      </c>
      <c r="D1640" s="382"/>
      <c r="E1640" s="382"/>
      <c r="F1640" s="382">
        <v>1000</v>
      </c>
      <c r="G1640" s="382"/>
      <c r="H1640" s="382"/>
    </row>
    <row r="1641" spans="1:8" ht="30" customHeight="1">
      <c r="A1641" s="382"/>
      <c r="B1641" s="382"/>
      <c r="C1641" s="382"/>
      <c r="D1641" s="382"/>
      <c r="E1641" s="382"/>
      <c r="F1641" s="382"/>
      <c r="G1641" s="382"/>
      <c r="H1641" s="382"/>
    </row>
    <row r="1642" spans="1:8" ht="30" customHeight="1">
      <c r="A1642" s="382">
        <v>7</v>
      </c>
      <c r="B1642" s="382" t="s">
        <v>908</v>
      </c>
      <c r="C1642" s="382">
        <v>50976</v>
      </c>
      <c r="D1642" s="382"/>
      <c r="E1642" s="382"/>
      <c r="F1642" s="382">
        <v>1000</v>
      </c>
      <c r="G1642" s="382"/>
      <c r="H1642" s="382"/>
    </row>
    <row r="1643" spans="1:8" ht="30" customHeight="1">
      <c r="A1643" s="382"/>
      <c r="B1643" s="382"/>
      <c r="C1643" s="382"/>
      <c r="D1643" s="382"/>
      <c r="E1643" s="382"/>
      <c r="F1643" s="382"/>
      <c r="G1643" s="382"/>
      <c r="H1643" s="382"/>
    </row>
    <row r="1644" spans="1:8" ht="30" customHeight="1">
      <c r="A1644" s="382">
        <v>8</v>
      </c>
      <c r="B1644" s="382" t="s">
        <v>909</v>
      </c>
      <c r="C1644" s="382">
        <v>50976</v>
      </c>
      <c r="D1644" s="382"/>
      <c r="E1644" s="382"/>
      <c r="F1644" s="382">
        <v>1000</v>
      </c>
      <c r="G1644" s="382"/>
      <c r="H1644" s="382"/>
    </row>
    <row r="1645" spans="1:8" ht="30" customHeight="1">
      <c r="A1645" s="382"/>
      <c r="B1645" s="382"/>
      <c r="C1645" s="382"/>
      <c r="D1645" s="382"/>
      <c r="E1645" s="382"/>
      <c r="F1645" s="382"/>
      <c r="G1645" s="382"/>
      <c r="H1645" s="382"/>
    </row>
    <row r="1646" spans="1:8" ht="30" customHeight="1">
      <c r="A1646" s="382">
        <v>9</v>
      </c>
      <c r="B1646" s="382" t="s">
        <v>910</v>
      </c>
      <c r="C1646" s="382">
        <v>50976</v>
      </c>
      <c r="D1646" s="382"/>
      <c r="E1646" s="382"/>
      <c r="F1646" s="382">
        <v>1000</v>
      </c>
      <c r="G1646" s="382"/>
      <c r="H1646" s="382"/>
    </row>
    <row r="1647" spans="1:8" ht="30" customHeight="1">
      <c r="A1647" s="382"/>
      <c r="B1647" s="382"/>
      <c r="C1647" s="382"/>
      <c r="D1647" s="382"/>
      <c r="E1647" s="382"/>
      <c r="F1647" s="382"/>
      <c r="G1647" s="382"/>
      <c r="H1647" s="382"/>
    </row>
    <row r="1648" spans="1:8" ht="30" customHeight="1">
      <c r="A1648" s="382">
        <v>10</v>
      </c>
      <c r="B1648" s="382" t="s">
        <v>911</v>
      </c>
      <c r="C1648" s="382">
        <v>50976</v>
      </c>
      <c r="D1648" s="382"/>
      <c r="E1648" s="382"/>
      <c r="F1648" s="382">
        <v>1000</v>
      </c>
      <c r="G1648" s="382"/>
      <c r="H1648" s="382"/>
    </row>
    <row r="1649" spans="1:8" ht="30" customHeight="1">
      <c r="A1649" s="382"/>
      <c r="B1649" s="382"/>
      <c r="C1649" s="382"/>
      <c r="D1649" s="382"/>
      <c r="E1649" s="382"/>
      <c r="F1649" s="382"/>
      <c r="G1649" s="382"/>
      <c r="H1649" s="382"/>
    </row>
    <row r="1650" spans="1:8" ht="30" customHeight="1">
      <c r="A1650" s="382">
        <v>11</v>
      </c>
      <c r="B1650" s="382" t="s">
        <v>912</v>
      </c>
      <c r="C1650" s="382">
        <v>51624</v>
      </c>
      <c r="D1650" s="382"/>
      <c r="E1650" s="382"/>
      <c r="F1650" s="382"/>
      <c r="G1650" s="382"/>
      <c r="H1650" s="382"/>
    </row>
    <row r="1651" spans="1:8" ht="30" customHeight="1">
      <c r="A1651" s="382"/>
      <c r="B1651" s="382"/>
      <c r="C1651" s="382"/>
      <c r="D1651" s="382"/>
      <c r="E1651" s="382"/>
      <c r="F1651" s="382"/>
      <c r="G1651" s="382"/>
      <c r="H1651" s="382"/>
    </row>
    <row r="1652" spans="1:8" ht="30" customHeight="1">
      <c r="A1652" s="382">
        <v>12</v>
      </c>
      <c r="B1652" s="382" t="s">
        <v>913</v>
      </c>
      <c r="C1652" s="382">
        <v>51624</v>
      </c>
      <c r="D1652" s="382"/>
      <c r="E1652" s="382"/>
      <c r="F1652" s="382"/>
      <c r="G1652" s="382"/>
      <c r="H1652" s="382"/>
    </row>
    <row r="1653" spans="1:8" ht="30" customHeight="1">
      <c r="A1653" s="81"/>
      <c r="B1653" s="382"/>
      <c r="C1653" s="382"/>
      <c r="D1653" s="382"/>
      <c r="E1653" s="382"/>
      <c r="F1653" s="382"/>
      <c r="G1653" s="382"/>
      <c r="H1653" s="382"/>
    </row>
    <row r="1654" spans="1:8" ht="30" customHeight="1">
      <c r="A1654" s="81"/>
      <c r="B1654" s="390" t="s">
        <v>107</v>
      </c>
      <c r="C1654" s="382">
        <f t="shared" ref="C1654:H1654" si="45">SUM(C1630:C1653)</f>
        <v>607824</v>
      </c>
      <c r="D1654" s="382">
        <f t="shared" si="45"/>
        <v>0</v>
      </c>
      <c r="E1654" s="382">
        <f t="shared" si="45"/>
        <v>0</v>
      </c>
      <c r="F1654" s="382">
        <f t="shared" si="45"/>
        <v>10000</v>
      </c>
      <c r="G1654" s="382">
        <f t="shared" si="45"/>
        <v>0</v>
      </c>
      <c r="H1654" s="382">
        <f t="shared" si="45"/>
        <v>0</v>
      </c>
    </row>
    <row r="1655" spans="1:8" ht="30" customHeight="1">
      <c r="A1655" s="81"/>
      <c r="B1655" s="390"/>
      <c r="C1655" s="382"/>
      <c r="D1655" s="382"/>
      <c r="E1655" s="382"/>
      <c r="F1655" s="382"/>
      <c r="G1655" s="382"/>
      <c r="H1655" s="382"/>
    </row>
    <row r="1656" spans="1:8" ht="30" customHeight="1">
      <c r="A1656" s="81"/>
      <c r="B1656" s="390" t="s">
        <v>914</v>
      </c>
      <c r="C1656" s="382"/>
      <c r="D1656" s="382"/>
      <c r="E1656" s="382"/>
      <c r="F1656" s="382"/>
      <c r="G1656" s="382"/>
      <c r="H1656" s="382"/>
    </row>
    <row r="1657" spans="1:8" ht="30" customHeight="1">
      <c r="A1657" s="81"/>
      <c r="B1657" s="390"/>
      <c r="C1657" s="382"/>
      <c r="D1657" s="382"/>
      <c r="E1657" s="382"/>
      <c r="F1657" s="382"/>
      <c r="G1657" s="382"/>
      <c r="H1657" s="382"/>
    </row>
    <row r="1658" spans="1:8" ht="30" customHeight="1">
      <c r="A1658" s="81"/>
      <c r="B1658" s="390" t="s">
        <v>107</v>
      </c>
      <c r="C1658" s="382"/>
      <c r="D1658" s="382"/>
      <c r="E1658" s="382"/>
      <c r="F1658" s="382"/>
      <c r="G1658" s="382"/>
      <c r="H1658" s="382"/>
    </row>
    <row r="1659" spans="1:8" ht="30" customHeight="1">
      <c r="A1659" s="81"/>
      <c r="B1659" s="390"/>
      <c r="C1659" s="382"/>
      <c r="D1659" s="382"/>
      <c r="E1659" s="382"/>
      <c r="F1659" s="382"/>
      <c r="G1659" s="382"/>
      <c r="H1659" s="382"/>
    </row>
    <row r="1660" spans="1:8" ht="30" customHeight="1">
      <c r="A1660" s="81"/>
      <c r="B1660" s="390" t="s">
        <v>143</v>
      </c>
      <c r="C1660" s="382"/>
      <c r="D1660" s="382"/>
      <c r="E1660" s="382"/>
      <c r="F1660" s="382"/>
      <c r="G1660" s="382"/>
      <c r="H1660" s="382"/>
    </row>
    <row r="1661" spans="1:8" ht="30" customHeight="1">
      <c r="A1661" s="384" t="s">
        <v>898</v>
      </c>
      <c r="B1661" s="625" t="s">
        <v>372</v>
      </c>
      <c r="C1661" s="625"/>
      <c r="D1661" s="625"/>
      <c r="E1661" s="625"/>
      <c r="F1661" s="625"/>
      <c r="G1661" s="625"/>
      <c r="H1661" s="625"/>
    </row>
    <row r="1662" spans="1:8" ht="30" customHeight="1">
      <c r="A1662" s="386" t="s">
        <v>899</v>
      </c>
      <c r="B1662" s="386" t="s">
        <v>900</v>
      </c>
      <c r="C1662" s="386" t="s">
        <v>395</v>
      </c>
      <c r="D1662" s="386" t="s">
        <v>5</v>
      </c>
      <c r="E1662" s="386" t="s">
        <v>7</v>
      </c>
      <c r="F1662" s="386" t="s">
        <v>8</v>
      </c>
      <c r="G1662" s="386" t="s">
        <v>10</v>
      </c>
      <c r="H1662" s="386" t="s">
        <v>901</v>
      </c>
    </row>
    <row r="1663" spans="1:8" ht="30" customHeight="1">
      <c r="A1663" s="386"/>
      <c r="B1663" s="386"/>
      <c r="C1663" s="386"/>
      <c r="D1663" s="386"/>
      <c r="E1663" s="386"/>
      <c r="F1663" s="386"/>
      <c r="G1663" s="386"/>
      <c r="H1663" s="386"/>
    </row>
    <row r="1664" spans="1:8" ht="30" customHeight="1">
      <c r="A1664" s="382">
        <v>1</v>
      </c>
      <c r="B1664" s="389" t="s">
        <v>902</v>
      </c>
      <c r="C1664" s="382">
        <v>50112</v>
      </c>
      <c r="D1664" s="382"/>
      <c r="E1664" s="382"/>
      <c r="F1664" s="382">
        <v>3000</v>
      </c>
      <c r="G1664" s="382"/>
      <c r="H1664" s="382"/>
    </row>
    <row r="1665" spans="1:8" ht="30" customHeight="1">
      <c r="A1665" s="382"/>
      <c r="B1665" s="382"/>
      <c r="C1665" s="382"/>
      <c r="D1665" s="382"/>
      <c r="E1665" s="382"/>
      <c r="F1665" s="382"/>
      <c r="G1665" s="382"/>
      <c r="H1665" s="382"/>
    </row>
    <row r="1666" spans="1:8" ht="30" customHeight="1">
      <c r="A1666" s="382">
        <v>2</v>
      </c>
      <c r="B1666" s="382" t="s">
        <v>903</v>
      </c>
      <c r="C1666" s="382">
        <v>50112</v>
      </c>
      <c r="D1666" s="382"/>
      <c r="E1666" s="382"/>
      <c r="F1666" s="382">
        <v>1000</v>
      </c>
      <c r="G1666" s="382"/>
      <c r="H1666" s="382"/>
    </row>
    <row r="1667" spans="1:8" ht="30" customHeight="1">
      <c r="A1667" s="382"/>
      <c r="B1667" s="382"/>
      <c r="C1667" s="382"/>
      <c r="D1667" s="382"/>
      <c r="E1667" s="382"/>
      <c r="F1667" s="382"/>
      <c r="G1667" s="382"/>
      <c r="H1667" s="382"/>
    </row>
    <row r="1668" spans="1:8" ht="30" customHeight="1">
      <c r="A1668" s="382">
        <v>3</v>
      </c>
      <c r="B1668" s="382" t="s">
        <v>904</v>
      </c>
      <c r="C1668" s="382">
        <v>50112</v>
      </c>
      <c r="D1668" s="382"/>
      <c r="E1668" s="382"/>
      <c r="F1668" s="382">
        <v>1000</v>
      </c>
      <c r="G1668" s="382"/>
      <c r="H1668" s="382"/>
    </row>
    <row r="1669" spans="1:8" ht="30" customHeight="1">
      <c r="A1669" s="382"/>
      <c r="B1669" s="382"/>
      <c r="C1669" s="382"/>
      <c r="D1669" s="382"/>
      <c r="E1669" s="382"/>
      <c r="F1669" s="382"/>
      <c r="G1669" s="382"/>
      <c r="H1669" s="382"/>
    </row>
    <row r="1670" spans="1:8" ht="30" customHeight="1">
      <c r="A1670" s="382">
        <v>4</v>
      </c>
      <c r="B1670" s="382" t="s">
        <v>905</v>
      </c>
      <c r="C1670" s="382">
        <v>50112</v>
      </c>
      <c r="D1670" s="382"/>
      <c r="E1670" s="382"/>
      <c r="F1670" s="382">
        <v>1000</v>
      </c>
      <c r="G1670" s="382"/>
      <c r="H1670" s="382"/>
    </row>
    <row r="1671" spans="1:8" ht="30" customHeight="1">
      <c r="A1671" s="382"/>
      <c r="B1671" s="382"/>
      <c r="C1671" s="382"/>
      <c r="D1671" s="382"/>
      <c r="E1671" s="382"/>
      <c r="F1671" s="382"/>
      <c r="G1671" s="382"/>
      <c r="H1671" s="382"/>
    </row>
    <row r="1672" spans="1:8" ht="30" customHeight="1">
      <c r="A1672" s="382">
        <v>5</v>
      </c>
      <c r="B1672" s="382" t="s">
        <v>906</v>
      </c>
      <c r="C1672" s="382">
        <v>50112</v>
      </c>
      <c r="D1672" s="382"/>
      <c r="E1672" s="382"/>
      <c r="F1672" s="382">
        <v>1000</v>
      </c>
      <c r="G1672" s="382"/>
      <c r="H1672" s="382"/>
    </row>
    <row r="1673" spans="1:8" ht="30" customHeight="1">
      <c r="A1673" s="382"/>
      <c r="B1673" s="382"/>
      <c r="C1673" s="382"/>
      <c r="D1673" s="382"/>
      <c r="E1673" s="382"/>
      <c r="F1673" s="382"/>
      <c r="G1673" s="382"/>
      <c r="H1673" s="382"/>
    </row>
    <row r="1674" spans="1:8" ht="30" customHeight="1">
      <c r="A1674" s="382">
        <v>6</v>
      </c>
      <c r="B1674" s="382" t="s">
        <v>907</v>
      </c>
      <c r="C1674" s="382">
        <v>50112</v>
      </c>
      <c r="D1674" s="382"/>
      <c r="E1674" s="382"/>
      <c r="F1674" s="382">
        <v>1000</v>
      </c>
      <c r="G1674" s="382"/>
      <c r="H1674" s="382"/>
    </row>
    <row r="1675" spans="1:8" ht="30" customHeight="1">
      <c r="A1675" s="382"/>
      <c r="B1675" s="382"/>
      <c r="C1675" s="382"/>
      <c r="D1675" s="382"/>
      <c r="E1675" s="382"/>
      <c r="F1675" s="382"/>
      <c r="G1675" s="382"/>
      <c r="H1675" s="382"/>
    </row>
    <row r="1676" spans="1:8" ht="30" customHeight="1">
      <c r="A1676" s="382">
        <v>7</v>
      </c>
      <c r="B1676" s="382" t="s">
        <v>908</v>
      </c>
      <c r="C1676" s="382">
        <v>50976</v>
      </c>
      <c r="D1676" s="382"/>
      <c r="E1676" s="382"/>
      <c r="F1676" s="382">
        <v>1000</v>
      </c>
      <c r="G1676" s="382"/>
      <c r="H1676" s="382"/>
    </row>
    <row r="1677" spans="1:8" ht="30" customHeight="1">
      <c r="A1677" s="382"/>
      <c r="B1677" s="382"/>
      <c r="C1677" s="382"/>
      <c r="D1677" s="382"/>
      <c r="E1677" s="382"/>
      <c r="F1677" s="382"/>
      <c r="G1677" s="382"/>
      <c r="H1677" s="382"/>
    </row>
    <row r="1678" spans="1:8" ht="30" customHeight="1">
      <c r="A1678" s="382">
        <v>8</v>
      </c>
      <c r="B1678" s="382" t="s">
        <v>909</v>
      </c>
      <c r="C1678" s="382">
        <v>50976</v>
      </c>
      <c r="D1678" s="382"/>
      <c r="E1678" s="382"/>
      <c r="F1678" s="382">
        <v>1000</v>
      </c>
      <c r="G1678" s="382"/>
      <c r="H1678" s="382"/>
    </row>
    <row r="1679" spans="1:8" ht="30" customHeight="1">
      <c r="A1679" s="382"/>
      <c r="B1679" s="382"/>
      <c r="C1679" s="382"/>
      <c r="D1679" s="382"/>
      <c r="E1679" s="382"/>
      <c r="F1679" s="382"/>
      <c r="G1679" s="382"/>
      <c r="H1679" s="382"/>
    </row>
    <row r="1680" spans="1:8" ht="30" customHeight="1">
      <c r="A1680" s="382">
        <v>9</v>
      </c>
      <c r="B1680" s="382" t="s">
        <v>910</v>
      </c>
      <c r="C1680" s="382">
        <v>50976</v>
      </c>
      <c r="D1680" s="382"/>
      <c r="E1680" s="382"/>
      <c r="F1680" s="382">
        <v>1000</v>
      </c>
      <c r="G1680" s="382"/>
      <c r="H1680" s="382"/>
    </row>
    <row r="1681" spans="1:8" ht="30" customHeight="1">
      <c r="A1681" s="382"/>
      <c r="B1681" s="382"/>
      <c r="C1681" s="382"/>
      <c r="D1681" s="382"/>
      <c r="E1681" s="382"/>
      <c r="F1681" s="382"/>
      <c r="G1681" s="382"/>
      <c r="H1681" s="382"/>
    </row>
    <row r="1682" spans="1:8" ht="30" customHeight="1">
      <c r="A1682" s="382">
        <v>10</v>
      </c>
      <c r="B1682" s="382" t="s">
        <v>911</v>
      </c>
      <c r="C1682" s="382">
        <v>50976</v>
      </c>
      <c r="D1682" s="382"/>
      <c r="E1682" s="382"/>
      <c r="F1682" s="382">
        <v>1000</v>
      </c>
      <c r="G1682" s="382"/>
      <c r="H1682" s="382"/>
    </row>
    <row r="1683" spans="1:8" ht="30" customHeight="1">
      <c r="A1683" s="382"/>
      <c r="B1683" s="382"/>
      <c r="C1683" s="382"/>
      <c r="D1683" s="382"/>
      <c r="E1683" s="382"/>
      <c r="F1683" s="382"/>
      <c r="G1683" s="382"/>
      <c r="H1683" s="382"/>
    </row>
    <row r="1684" spans="1:8" ht="30" customHeight="1">
      <c r="A1684" s="382">
        <v>11</v>
      </c>
      <c r="B1684" s="382" t="s">
        <v>912</v>
      </c>
      <c r="C1684" s="382">
        <v>51624</v>
      </c>
      <c r="D1684" s="382"/>
      <c r="E1684" s="382"/>
      <c r="F1684" s="382"/>
      <c r="G1684" s="382"/>
      <c r="H1684" s="382"/>
    </row>
    <row r="1685" spans="1:8" ht="30" customHeight="1">
      <c r="A1685" s="382"/>
      <c r="B1685" s="382"/>
      <c r="C1685" s="382"/>
      <c r="D1685" s="382"/>
      <c r="E1685" s="382"/>
      <c r="F1685" s="382"/>
      <c r="G1685" s="382"/>
      <c r="H1685" s="382"/>
    </row>
    <row r="1686" spans="1:8" ht="30" customHeight="1">
      <c r="A1686" s="382">
        <v>12</v>
      </c>
      <c r="B1686" s="382" t="s">
        <v>913</v>
      </c>
      <c r="C1686" s="382">
        <v>51624</v>
      </c>
      <c r="D1686" s="382"/>
      <c r="E1686" s="382"/>
      <c r="F1686" s="382"/>
      <c r="G1686" s="382"/>
      <c r="H1686" s="382"/>
    </row>
    <row r="1687" spans="1:8" ht="30" customHeight="1">
      <c r="A1687" s="81"/>
      <c r="B1687" s="382"/>
      <c r="C1687" s="382"/>
      <c r="D1687" s="382"/>
      <c r="E1687" s="382"/>
      <c r="F1687" s="382"/>
      <c r="G1687" s="382"/>
      <c r="H1687" s="382"/>
    </row>
    <row r="1688" spans="1:8" ht="30" customHeight="1">
      <c r="A1688" s="81"/>
      <c r="B1688" s="390" t="s">
        <v>107</v>
      </c>
      <c r="C1688" s="382">
        <f t="shared" ref="C1688:H1688" si="46">SUM(C1664:C1687)</f>
        <v>607824</v>
      </c>
      <c r="D1688" s="382">
        <f t="shared" si="46"/>
        <v>0</v>
      </c>
      <c r="E1688" s="382">
        <f t="shared" si="46"/>
        <v>0</v>
      </c>
      <c r="F1688" s="382">
        <f t="shared" si="46"/>
        <v>12000</v>
      </c>
      <c r="G1688" s="382">
        <f t="shared" si="46"/>
        <v>0</v>
      </c>
      <c r="H1688" s="382">
        <f t="shared" si="46"/>
        <v>0</v>
      </c>
    </row>
    <row r="1689" spans="1:8" ht="30" customHeight="1">
      <c r="A1689" s="81"/>
      <c r="B1689" s="390"/>
      <c r="C1689" s="382"/>
      <c r="D1689" s="382"/>
      <c r="E1689" s="382"/>
      <c r="F1689" s="382"/>
      <c r="G1689" s="382"/>
      <c r="H1689" s="382"/>
    </row>
    <row r="1690" spans="1:8" ht="30" customHeight="1">
      <c r="A1690" s="81"/>
      <c r="B1690" s="390" t="s">
        <v>914</v>
      </c>
      <c r="C1690" s="382"/>
      <c r="D1690" s="382"/>
      <c r="E1690" s="382"/>
      <c r="F1690" s="382"/>
      <c r="G1690" s="382"/>
      <c r="H1690" s="382"/>
    </row>
    <row r="1691" spans="1:8" ht="30" customHeight="1">
      <c r="A1691" s="81"/>
      <c r="B1691" s="390"/>
      <c r="C1691" s="382"/>
      <c r="D1691" s="382"/>
      <c r="E1691" s="382"/>
      <c r="F1691" s="382"/>
      <c r="G1691" s="382"/>
      <c r="H1691" s="382"/>
    </row>
    <row r="1692" spans="1:8" ht="30" customHeight="1">
      <c r="A1692" s="81"/>
      <c r="B1692" s="390" t="s">
        <v>107</v>
      </c>
      <c r="C1692" s="382"/>
      <c r="D1692" s="382"/>
      <c r="E1692" s="382"/>
      <c r="F1692" s="382"/>
      <c r="G1692" s="382"/>
      <c r="H1692" s="382"/>
    </row>
    <row r="1693" spans="1:8" ht="30" customHeight="1">
      <c r="A1693" s="81"/>
      <c r="B1693" s="390"/>
      <c r="C1693" s="382"/>
      <c r="D1693" s="382"/>
      <c r="E1693" s="382"/>
      <c r="F1693" s="382"/>
      <c r="G1693" s="382"/>
      <c r="H1693" s="382"/>
    </row>
    <row r="1694" spans="1:8" ht="30" customHeight="1">
      <c r="A1694" s="81"/>
      <c r="B1694" s="390" t="s">
        <v>143</v>
      </c>
      <c r="C1694" s="382"/>
      <c r="D1694" s="382"/>
      <c r="E1694" s="382"/>
      <c r="F1694" s="382"/>
      <c r="G1694" s="382"/>
      <c r="H1694" s="382"/>
    </row>
    <row r="1695" spans="1:8" ht="30" customHeight="1">
      <c r="A1695" s="384" t="s">
        <v>898</v>
      </c>
      <c r="B1695" s="625" t="s">
        <v>373</v>
      </c>
      <c r="C1695" s="625"/>
      <c r="D1695" s="625"/>
      <c r="E1695" s="625"/>
      <c r="F1695" s="625"/>
      <c r="G1695" s="625"/>
      <c r="H1695" s="625"/>
    </row>
    <row r="1696" spans="1:8" ht="30" customHeight="1">
      <c r="A1696" s="386" t="s">
        <v>899</v>
      </c>
      <c r="B1696" s="386" t="s">
        <v>900</v>
      </c>
      <c r="C1696" s="386" t="s">
        <v>395</v>
      </c>
      <c r="D1696" s="386" t="s">
        <v>5</v>
      </c>
      <c r="E1696" s="386" t="s">
        <v>7</v>
      </c>
      <c r="F1696" s="386" t="s">
        <v>8</v>
      </c>
      <c r="G1696" s="386" t="s">
        <v>10</v>
      </c>
      <c r="H1696" s="386" t="s">
        <v>901</v>
      </c>
    </row>
    <row r="1697" spans="1:8" ht="30" customHeight="1">
      <c r="A1697" s="81"/>
      <c r="B1697" s="382"/>
      <c r="C1697" s="382"/>
      <c r="D1697" s="382"/>
      <c r="E1697" s="382"/>
      <c r="F1697" s="382"/>
      <c r="G1697" s="382"/>
      <c r="H1697" s="382"/>
    </row>
    <row r="1698" spans="1:8" ht="30" customHeight="1">
      <c r="A1698" s="382">
        <v>1</v>
      </c>
      <c r="B1698" s="389" t="s">
        <v>902</v>
      </c>
      <c r="C1698" s="382">
        <v>50112</v>
      </c>
      <c r="D1698" s="382"/>
      <c r="E1698" s="382"/>
      <c r="F1698" s="382">
        <v>1000</v>
      </c>
      <c r="G1698" s="382"/>
      <c r="H1698" s="382"/>
    </row>
    <row r="1699" spans="1:8" ht="30" customHeight="1">
      <c r="A1699" s="382"/>
      <c r="B1699" s="382"/>
      <c r="C1699" s="382"/>
      <c r="D1699" s="382"/>
      <c r="E1699" s="382"/>
      <c r="F1699" s="382"/>
      <c r="G1699" s="382"/>
      <c r="H1699" s="382"/>
    </row>
    <row r="1700" spans="1:8" ht="30" customHeight="1">
      <c r="A1700" s="382">
        <v>2</v>
      </c>
      <c r="B1700" s="382" t="s">
        <v>903</v>
      </c>
      <c r="C1700" s="382">
        <v>50112</v>
      </c>
      <c r="D1700" s="382"/>
      <c r="E1700" s="382"/>
      <c r="F1700" s="382">
        <v>1000</v>
      </c>
      <c r="G1700" s="382"/>
      <c r="H1700" s="382"/>
    </row>
    <row r="1701" spans="1:8" ht="30" customHeight="1">
      <c r="A1701" s="382"/>
      <c r="B1701" s="382"/>
      <c r="C1701" s="382"/>
      <c r="D1701" s="382"/>
      <c r="E1701" s="382"/>
      <c r="F1701" s="382"/>
      <c r="G1701" s="382"/>
      <c r="H1701" s="382"/>
    </row>
    <row r="1702" spans="1:8" ht="30" customHeight="1">
      <c r="A1702" s="382">
        <v>3</v>
      </c>
      <c r="B1702" s="382" t="s">
        <v>904</v>
      </c>
      <c r="C1702" s="382">
        <v>50112</v>
      </c>
      <c r="D1702" s="382"/>
      <c r="E1702" s="382"/>
      <c r="F1702" s="382">
        <v>1000</v>
      </c>
      <c r="G1702" s="382"/>
      <c r="H1702" s="382"/>
    </row>
    <row r="1703" spans="1:8" ht="30" customHeight="1">
      <c r="A1703" s="382"/>
      <c r="B1703" s="382"/>
      <c r="C1703" s="382"/>
      <c r="D1703" s="382"/>
      <c r="E1703" s="382"/>
      <c r="F1703" s="382"/>
      <c r="G1703" s="382"/>
      <c r="H1703" s="382"/>
    </row>
    <row r="1704" spans="1:8" ht="30" customHeight="1">
      <c r="A1704" s="382">
        <v>4</v>
      </c>
      <c r="B1704" s="382" t="s">
        <v>905</v>
      </c>
      <c r="C1704" s="382">
        <v>50112</v>
      </c>
      <c r="D1704" s="382"/>
      <c r="E1704" s="382"/>
      <c r="F1704" s="382">
        <v>1000</v>
      </c>
      <c r="G1704" s="382"/>
      <c r="H1704" s="382"/>
    </row>
    <row r="1705" spans="1:8" ht="30" customHeight="1">
      <c r="A1705" s="382"/>
      <c r="B1705" s="382"/>
      <c r="C1705" s="382"/>
      <c r="D1705" s="382"/>
      <c r="E1705" s="382"/>
      <c r="F1705" s="382"/>
      <c r="G1705" s="382"/>
      <c r="H1705" s="382"/>
    </row>
    <row r="1706" spans="1:8" ht="30" customHeight="1">
      <c r="A1706" s="382">
        <v>5</v>
      </c>
      <c r="B1706" s="382" t="s">
        <v>906</v>
      </c>
      <c r="C1706" s="382">
        <v>50112</v>
      </c>
      <c r="D1706" s="382"/>
      <c r="E1706" s="382"/>
      <c r="F1706" s="382">
        <v>1000</v>
      </c>
      <c r="G1706" s="382"/>
      <c r="H1706" s="382"/>
    </row>
    <row r="1707" spans="1:8" ht="30" customHeight="1">
      <c r="A1707" s="382"/>
      <c r="B1707" s="382"/>
      <c r="C1707" s="382"/>
      <c r="D1707" s="382"/>
      <c r="E1707" s="382"/>
      <c r="F1707" s="382"/>
      <c r="G1707" s="382"/>
      <c r="H1707" s="382"/>
    </row>
    <row r="1708" spans="1:8" ht="30" customHeight="1">
      <c r="A1708" s="382">
        <v>6</v>
      </c>
      <c r="B1708" s="382" t="s">
        <v>907</v>
      </c>
      <c r="C1708" s="382">
        <v>50112</v>
      </c>
      <c r="D1708" s="382"/>
      <c r="E1708" s="382"/>
      <c r="F1708" s="382">
        <v>1000</v>
      </c>
      <c r="G1708" s="382"/>
      <c r="H1708" s="382"/>
    </row>
    <row r="1709" spans="1:8" ht="30" customHeight="1">
      <c r="A1709" s="382"/>
      <c r="B1709" s="382"/>
      <c r="C1709" s="382"/>
      <c r="D1709" s="382"/>
      <c r="E1709" s="382"/>
      <c r="F1709" s="382"/>
      <c r="G1709" s="382"/>
      <c r="H1709" s="382"/>
    </row>
    <row r="1710" spans="1:8" ht="30" customHeight="1">
      <c r="A1710" s="382">
        <v>7</v>
      </c>
      <c r="B1710" s="382" t="s">
        <v>908</v>
      </c>
      <c r="C1710" s="382">
        <v>50976</v>
      </c>
      <c r="D1710" s="382"/>
      <c r="E1710" s="382"/>
      <c r="F1710" s="382">
        <v>1000</v>
      </c>
      <c r="G1710" s="382"/>
      <c r="H1710" s="382"/>
    </row>
    <row r="1711" spans="1:8" ht="30" customHeight="1">
      <c r="A1711" s="382"/>
      <c r="B1711" s="382"/>
      <c r="C1711" s="382"/>
      <c r="D1711" s="382"/>
      <c r="E1711" s="382"/>
      <c r="F1711" s="382"/>
      <c r="G1711" s="382"/>
      <c r="H1711" s="382"/>
    </row>
    <row r="1712" spans="1:8" ht="30" customHeight="1">
      <c r="A1712" s="382">
        <v>8</v>
      </c>
      <c r="B1712" s="382" t="s">
        <v>909</v>
      </c>
      <c r="C1712" s="382">
        <v>50976</v>
      </c>
      <c r="D1712" s="382"/>
      <c r="E1712" s="382"/>
      <c r="F1712" s="382">
        <v>1000</v>
      </c>
      <c r="G1712" s="382"/>
      <c r="H1712" s="382"/>
    </row>
    <row r="1713" spans="1:8" ht="30" customHeight="1">
      <c r="A1713" s="382"/>
      <c r="B1713" s="382"/>
      <c r="C1713" s="382"/>
      <c r="D1713" s="382"/>
      <c r="E1713" s="382"/>
      <c r="F1713" s="382"/>
      <c r="G1713" s="382"/>
      <c r="H1713" s="382"/>
    </row>
    <row r="1714" spans="1:8" ht="30" customHeight="1">
      <c r="A1714" s="382">
        <v>9</v>
      </c>
      <c r="B1714" s="382" t="s">
        <v>910</v>
      </c>
      <c r="C1714" s="382">
        <v>50976</v>
      </c>
      <c r="D1714" s="382"/>
      <c r="E1714" s="382"/>
      <c r="F1714" s="382">
        <v>1000</v>
      </c>
      <c r="G1714" s="382"/>
      <c r="H1714" s="382"/>
    </row>
    <row r="1715" spans="1:8" ht="30" customHeight="1">
      <c r="A1715" s="382"/>
      <c r="B1715" s="382"/>
      <c r="C1715" s="382"/>
      <c r="D1715" s="382"/>
      <c r="E1715" s="382"/>
      <c r="F1715" s="382"/>
      <c r="G1715" s="382"/>
      <c r="H1715" s="382"/>
    </row>
    <row r="1716" spans="1:8" ht="30" customHeight="1">
      <c r="A1716" s="382">
        <v>10</v>
      </c>
      <c r="B1716" s="382" t="s">
        <v>911</v>
      </c>
      <c r="C1716" s="382">
        <v>50976</v>
      </c>
      <c r="D1716" s="382"/>
      <c r="E1716" s="382"/>
      <c r="F1716" s="382">
        <v>1000</v>
      </c>
      <c r="G1716" s="382"/>
      <c r="H1716" s="382"/>
    </row>
    <row r="1717" spans="1:8" ht="30" customHeight="1">
      <c r="A1717" s="382"/>
      <c r="B1717" s="382"/>
      <c r="C1717" s="382"/>
      <c r="D1717" s="382"/>
      <c r="E1717" s="382"/>
      <c r="F1717" s="382"/>
      <c r="G1717" s="382"/>
      <c r="H1717" s="382"/>
    </row>
    <row r="1718" spans="1:8" ht="30" customHeight="1">
      <c r="A1718" s="382">
        <v>11</v>
      </c>
      <c r="B1718" s="382" t="s">
        <v>912</v>
      </c>
      <c r="C1718" s="382">
        <v>51624</v>
      </c>
      <c r="D1718" s="382"/>
      <c r="E1718" s="382"/>
      <c r="F1718" s="382"/>
      <c r="G1718" s="382"/>
      <c r="H1718" s="382"/>
    </row>
    <row r="1719" spans="1:8" ht="30" customHeight="1">
      <c r="A1719" s="382"/>
      <c r="B1719" s="382"/>
      <c r="C1719" s="382"/>
      <c r="D1719" s="382"/>
      <c r="E1719" s="382"/>
      <c r="F1719" s="382"/>
      <c r="G1719" s="382"/>
      <c r="H1719" s="382"/>
    </row>
    <row r="1720" spans="1:8" ht="30" customHeight="1">
      <c r="A1720" s="382">
        <v>12</v>
      </c>
      <c r="B1720" s="382" t="s">
        <v>913</v>
      </c>
      <c r="C1720" s="382">
        <v>51624</v>
      </c>
      <c r="D1720" s="382"/>
      <c r="E1720" s="382"/>
      <c r="F1720" s="382"/>
      <c r="G1720" s="382"/>
      <c r="H1720" s="382"/>
    </row>
    <row r="1721" spans="1:8" ht="30" customHeight="1">
      <c r="A1721" s="81"/>
      <c r="B1721" s="382"/>
      <c r="C1721" s="382"/>
      <c r="D1721" s="382"/>
      <c r="E1721" s="382"/>
      <c r="F1721" s="382"/>
      <c r="G1721" s="382"/>
      <c r="H1721" s="382"/>
    </row>
    <row r="1722" spans="1:8" ht="30" customHeight="1">
      <c r="A1722" s="81"/>
      <c r="B1722" s="390" t="s">
        <v>107</v>
      </c>
      <c r="C1722" s="382">
        <f t="shared" ref="C1722:H1722" si="47">SUM(C1698:C1721)</f>
        <v>607824</v>
      </c>
      <c r="D1722" s="382">
        <f t="shared" si="47"/>
        <v>0</v>
      </c>
      <c r="E1722" s="382">
        <f t="shared" si="47"/>
        <v>0</v>
      </c>
      <c r="F1722" s="382">
        <f t="shared" si="47"/>
        <v>10000</v>
      </c>
      <c r="G1722" s="382">
        <f t="shared" si="47"/>
        <v>0</v>
      </c>
      <c r="H1722" s="382">
        <f t="shared" si="47"/>
        <v>0</v>
      </c>
    </row>
    <row r="1723" spans="1:8" ht="30" customHeight="1">
      <c r="A1723" s="81"/>
      <c r="B1723" s="390"/>
      <c r="C1723" s="382"/>
      <c r="D1723" s="382"/>
      <c r="E1723" s="382"/>
      <c r="F1723" s="382"/>
      <c r="G1723" s="382"/>
      <c r="H1723" s="382"/>
    </row>
    <row r="1724" spans="1:8" ht="30" customHeight="1">
      <c r="A1724" s="81"/>
      <c r="B1724" s="390" t="s">
        <v>914</v>
      </c>
      <c r="C1724" s="382"/>
      <c r="D1724" s="382"/>
      <c r="E1724" s="382"/>
      <c r="F1724" s="382"/>
      <c r="G1724" s="382"/>
      <c r="H1724" s="382"/>
    </row>
    <row r="1725" spans="1:8" ht="30" customHeight="1">
      <c r="A1725" s="81"/>
      <c r="B1725" s="390"/>
      <c r="C1725" s="382"/>
      <c r="D1725" s="382"/>
      <c r="E1725" s="382"/>
      <c r="F1725" s="382"/>
      <c r="G1725" s="382"/>
      <c r="H1725" s="382"/>
    </row>
    <row r="1726" spans="1:8" ht="30" customHeight="1">
      <c r="A1726" s="81"/>
      <c r="B1726" s="390" t="s">
        <v>107</v>
      </c>
      <c r="C1726" s="382"/>
      <c r="D1726" s="382"/>
      <c r="E1726" s="382"/>
      <c r="F1726" s="382"/>
      <c r="G1726" s="382"/>
      <c r="H1726" s="382"/>
    </row>
    <row r="1727" spans="1:8" ht="30" customHeight="1">
      <c r="A1727" s="81"/>
      <c r="B1727" s="390"/>
      <c r="C1727" s="382"/>
      <c r="D1727" s="382"/>
      <c r="E1727" s="382"/>
      <c r="F1727" s="382"/>
      <c r="G1727" s="382"/>
    </row>
    <row r="1728" spans="1:8" ht="30" customHeight="1">
      <c r="A1728" s="81"/>
      <c r="B1728" s="390" t="s">
        <v>143</v>
      </c>
      <c r="C1728" s="382"/>
      <c r="D1728" s="382"/>
      <c r="E1728" s="382"/>
      <c r="F1728" s="382"/>
      <c r="G1728" s="382"/>
      <c r="H1728" s="382"/>
    </row>
    <row r="1729" spans="1:8" ht="30" customHeight="1">
      <c r="A1729" s="384" t="s">
        <v>898</v>
      </c>
      <c r="B1729" s="627" t="s">
        <v>928</v>
      </c>
      <c r="C1729" s="627"/>
      <c r="D1729" s="627"/>
      <c r="E1729" s="627"/>
      <c r="F1729" s="627"/>
      <c r="G1729" s="627"/>
      <c r="H1729" s="627"/>
    </row>
    <row r="1730" spans="1:8" ht="30" customHeight="1">
      <c r="A1730" s="386" t="s">
        <v>899</v>
      </c>
      <c r="B1730" s="387" t="s">
        <v>900</v>
      </c>
      <c r="C1730" s="387" t="s">
        <v>5</v>
      </c>
      <c r="D1730" s="387" t="s">
        <v>395</v>
      </c>
      <c r="E1730" s="387" t="s">
        <v>7</v>
      </c>
      <c r="F1730" s="387" t="s">
        <v>8</v>
      </c>
      <c r="G1730" s="387" t="s">
        <v>10</v>
      </c>
      <c r="H1730" s="387" t="s">
        <v>901</v>
      </c>
    </row>
    <row r="1731" spans="1:8" ht="30" customHeight="1">
      <c r="A1731" s="81"/>
      <c r="B1731" s="382"/>
      <c r="C1731" s="382"/>
      <c r="D1731" s="382"/>
      <c r="E1731" s="382"/>
      <c r="F1731" s="382"/>
      <c r="G1731" s="382"/>
      <c r="H1731" s="382"/>
    </row>
    <row r="1732" spans="1:8" ht="30" customHeight="1">
      <c r="A1732" s="382">
        <v>1</v>
      </c>
      <c r="B1732" s="389" t="s">
        <v>902</v>
      </c>
      <c r="C1732" s="382">
        <v>1000</v>
      </c>
      <c r="D1732" s="382">
        <v>42240</v>
      </c>
      <c r="E1732" s="382">
        <v>2042</v>
      </c>
      <c r="F1732" s="382"/>
      <c r="G1732" s="382">
        <v>4000</v>
      </c>
      <c r="H1732" s="382"/>
    </row>
    <row r="1733" spans="1:8" ht="30" customHeight="1">
      <c r="A1733" s="382"/>
      <c r="B1733" s="382"/>
      <c r="C1733" s="382"/>
      <c r="D1733" s="382"/>
      <c r="E1733" s="382"/>
      <c r="F1733" s="382"/>
      <c r="G1733" s="382"/>
      <c r="H1733" s="382"/>
    </row>
    <row r="1734" spans="1:8" ht="30" customHeight="1">
      <c r="A1734" s="382">
        <v>2</v>
      </c>
      <c r="B1734" s="382" t="s">
        <v>903</v>
      </c>
      <c r="C1734" s="382">
        <v>1000</v>
      </c>
      <c r="D1734" s="382">
        <v>43024</v>
      </c>
      <c r="E1734" s="382">
        <v>2042</v>
      </c>
      <c r="F1734" s="382"/>
      <c r="G1734" s="382">
        <v>4000</v>
      </c>
      <c r="H1734" s="382"/>
    </row>
    <row r="1735" spans="1:8" ht="30" customHeight="1">
      <c r="A1735" s="382"/>
      <c r="B1735" s="382"/>
      <c r="C1735" s="382"/>
      <c r="D1735" s="382"/>
      <c r="E1735" s="382"/>
      <c r="F1735" s="382"/>
      <c r="G1735" s="382"/>
      <c r="H1735" s="382"/>
    </row>
    <row r="1736" spans="1:8" ht="30" customHeight="1">
      <c r="A1736" s="382">
        <v>3</v>
      </c>
      <c r="B1736" s="382" t="s">
        <v>904</v>
      </c>
      <c r="C1736" s="382">
        <v>1000</v>
      </c>
      <c r="D1736" s="382">
        <v>43024</v>
      </c>
      <c r="E1736" s="382">
        <v>2042</v>
      </c>
      <c r="F1736" s="382"/>
      <c r="G1736" s="382">
        <v>4000</v>
      </c>
      <c r="H1736" s="382"/>
    </row>
    <row r="1737" spans="1:8" ht="30" customHeight="1">
      <c r="A1737" s="382"/>
      <c r="B1737" s="382"/>
      <c r="C1737" s="382"/>
      <c r="D1737" s="382"/>
      <c r="E1737" s="382"/>
      <c r="F1737" s="382"/>
      <c r="G1737" s="382"/>
      <c r="H1737" s="382"/>
    </row>
    <row r="1738" spans="1:8" ht="30" customHeight="1">
      <c r="A1738" s="382">
        <v>4</v>
      </c>
      <c r="B1738" s="382" t="s">
        <v>905</v>
      </c>
      <c r="C1738" s="382">
        <v>1000</v>
      </c>
      <c r="D1738" s="382">
        <v>43024</v>
      </c>
      <c r="E1738" s="382">
        <v>2042</v>
      </c>
      <c r="F1738" s="382"/>
      <c r="G1738" s="382">
        <v>4000</v>
      </c>
      <c r="H1738" s="382"/>
    </row>
    <row r="1739" spans="1:8" ht="30" customHeight="1">
      <c r="A1739" s="382"/>
      <c r="B1739" s="382"/>
      <c r="C1739" s="382"/>
      <c r="D1739" s="382"/>
      <c r="E1739" s="382"/>
      <c r="F1739" s="382"/>
      <c r="G1739" s="382"/>
      <c r="H1739" s="382"/>
    </row>
    <row r="1740" spans="1:8" ht="30" customHeight="1">
      <c r="A1740" s="382">
        <v>5</v>
      </c>
      <c r="B1740" s="382" t="s">
        <v>906</v>
      </c>
      <c r="C1740" s="382">
        <v>1660</v>
      </c>
      <c r="D1740" s="382">
        <v>45048</v>
      </c>
      <c r="E1740" s="382">
        <v>2042</v>
      </c>
      <c r="F1740" s="382"/>
      <c r="G1740" s="382">
        <v>4500</v>
      </c>
      <c r="H1740" s="382">
        <v>1050</v>
      </c>
    </row>
    <row r="1741" spans="1:8" ht="30" customHeight="1">
      <c r="A1741" s="382"/>
      <c r="B1741" s="382"/>
      <c r="C1741" s="382"/>
      <c r="D1741" s="382"/>
      <c r="E1741" s="382"/>
      <c r="F1741" s="382"/>
      <c r="G1741" s="382"/>
      <c r="H1741" s="382"/>
    </row>
    <row r="1742" spans="1:8" ht="30" customHeight="1">
      <c r="A1742" s="382">
        <v>6</v>
      </c>
      <c r="B1742" s="382" t="s">
        <v>907</v>
      </c>
      <c r="C1742" s="382">
        <v>1660</v>
      </c>
      <c r="D1742" s="382">
        <v>45048</v>
      </c>
      <c r="E1742" s="382">
        <v>2042</v>
      </c>
      <c r="F1742" s="382"/>
      <c r="G1742" s="382">
        <v>4500</v>
      </c>
      <c r="H1742" s="382"/>
    </row>
    <row r="1743" spans="1:8" ht="30" customHeight="1">
      <c r="A1743" s="382"/>
      <c r="B1743" s="382"/>
      <c r="C1743" s="382"/>
      <c r="D1743" s="382"/>
      <c r="E1743" s="382"/>
      <c r="F1743" s="382"/>
      <c r="G1743" s="382"/>
      <c r="H1743" s="382"/>
    </row>
    <row r="1744" spans="1:8" ht="30" customHeight="1">
      <c r="A1744" s="382">
        <v>7</v>
      </c>
      <c r="B1744" s="382" t="s">
        <v>908</v>
      </c>
      <c r="C1744" s="382">
        <v>1660</v>
      </c>
      <c r="D1744" s="382">
        <v>45048</v>
      </c>
      <c r="E1744" s="382">
        <v>2042</v>
      </c>
      <c r="F1744" s="382"/>
      <c r="G1744" s="382">
        <v>4500</v>
      </c>
      <c r="H1744" s="382"/>
    </row>
    <row r="1745" spans="1:8" ht="30" customHeight="1">
      <c r="A1745" s="382"/>
      <c r="B1745" s="382"/>
      <c r="C1745" s="382"/>
      <c r="D1745" s="382"/>
      <c r="E1745" s="382"/>
      <c r="F1745" s="382"/>
      <c r="G1745" s="382"/>
      <c r="H1745" s="382"/>
    </row>
    <row r="1746" spans="1:8" ht="30" customHeight="1">
      <c r="A1746" s="382">
        <v>8</v>
      </c>
      <c r="B1746" s="382" t="s">
        <v>909</v>
      </c>
      <c r="C1746" s="382">
        <v>1660</v>
      </c>
      <c r="D1746" s="382">
        <v>45048</v>
      </c>
      <c r="E1746" s="382">
        <v>2042</v>
      </c>
      <c r="F1746" s="382"/>
      <c r="G1746" s="382">
        <v>4500</v>
      </c>
      <c r="H1746" s="382"/>
    </row>
    <row r="1747" spans="1:8" ht="30" customHeight="1">
      <c r="A1747" s="382"/>
      <c r="B1747" s="382"/>
      <c r="C1747" s="382"/>
      <c r="D1747" s="382"/>
      <c r="E1747" s="382"/>
      <c r="F1747" s="382"/>
      <c r="G1747" s="382"/>
      <c r="H1747" s="382"/>
    </row>
    <row r="1748" spans="1:8" ht="30" customHeight="1">
      <c r="A1748" s="382">
        <v>9</v>
      </c>
      <c r="B1748" s="382" t="s">
        <v>910</v>
      </c>
      <c r="C1748" s="382">
        <v>1660</v>
      </c>
      <c r="D1748" s="382">
        <v>45856</v>
      </c>
      <c r="E1748" s="382"/>
      <c r="F1748" s="382"/>
      <c r="G1748" s="382">
        <v>4500</v>
      </c>
      <c r="H1748" s="382"/>
    </row>
    <row r="1749" spans="1:8" ht="30" customHeight="1">
      <c r="A1749" s="382"/>
      <c r="B1749" s="382"/>
      <c r="C1749" s="382"/>
      <c r="D1749" s="382"/>
      <c r="E1749" s="382"/>
      <c r="F1749" s="382"/>
      <c r="G1749" s="382"/>
      <c r="H1749" s="382"/>
    </row>
    <row r="1750" spans="1:8" ht="30" customHeight="1">
      <c r="A1750" s="382">
        <v>10</v>
      </c>
      <c r="B1750" s="382" t="s">
        <v>911</v>
      </c>
      <c r="C1750" s="382">
        <v>1660</v>
      </c>
      <c r="D1750" s="382">
        <v>45856</v>
      </c>
      <c r="E1750" s="382"/>
      <c r="F1750" s="382"/>
      <c r="G1750" s="382">
        <v>4500</v>
      </c>
      <c r="H1750" s="382"/>
    </row>
    <row r="1751" spans="1:8" ht="30" customHeight="1">
      <c r="A1751" s="382"/>
      <c r="B1751" s="382"/>
      <c r="C1751" s="382"/>
      <c r="D1751" s="382"/>
      <c r="E1751" s="382"/>
      <c r="F1751" s="382"/>
      <c r="G1751" s="382"/>
      <c r="H1751" s="382"/>
    </row>
    <row r="1752" spans="1:8" ht="30" customHeight="1">
      <c r="A1752" s="382">
        <v>11</v>
      </c>
      <c r="B1752" s="382" t="s">
        <v>912</v>
      </c>
      <c r="C1752" s="382">
        <v>1660</v>
      </c>
      <c r="D1752" s="382">
        <v>45856</v>
      </c>
      <c r="E1752" s="382"/>
      <c r="F1752" s="382"/>
      <c r="G1752" s="382">
        <v>4500</v>
      </c>
      <c r="H1752" s="382">
        <v>1050</v>
      </c>
    </row>
    <row r="1753" spans="1:8" ht="30" customHeight="1">
      <c r="A1753" s="382"/>
      <c r="B1753" s="382"/>
      <c r="C1753" s="382"/>
      <c r="D1753" s="382"/>
      <c r="E1753" s="382"/>
      <c r="F1753" s="382"/>
      <c r="G1753" s="382"/>
      <c r="H1753" s="382"/>
    </row>
    <row r="1754" spans="1:8" ht="30" customHeight="1">
      <c r="A1754" s="382">
        <v>12</v>
      </c>
      <c r="B1754" s="382" t="s">
        <v>913</v>
      </c>
      <c r="C1754" s="382">
        <v>1660</v>
      </c>
      <c r="D1754" s="382">
        <v>45856</v>
      </c>
      <c r="E1754" s="382"/>
      <c r="F1754" s="382"/>
      <c r="G1754" s="382">
        <v>4500</v>
      </c>
      <c r="H1754" s="382"/>
    </row>
    <row r="1755" spans="1:8" ht="30" customHeight="1">
      <c r="A1755" s="81"/>
      <c r="B1755" s="382"/>
      <c r="C1755" s="382"/>
      <c r="D1755" s="382"/>
      <c r="E1755" s="382"/>
      <c r="F1755" s="382"/>
      <c r="G1755" s="382"/>
      <c r="H1755" s="382"/>
    </row>
    <row r="1756" spans="1:8" ht="30" customHeight="1">
      <c r="A1756" s="81"/>
      <c r="B1756" s="390" t="s">
        <v>107</v>
      </c>
      <c r="C1756" s="382">
        <f t="shared" ref="C1756:H1756" si="48">SUM(C1732:C1755)</f>
        <v>17280</v>
      </c>
      <c r="D1756" s="382">
        <f t="shared" si="48"/>
        <v>534928</v>
      </c>
      <c r="E1756" s="382">
        <f t="shared" si="48"/>
        <v>16336</v>
      </c>
      <c r="F1756" s="382">
        <f t="shared" si="48"/>
        <v>0</v>
      </c>
      <c r="G1756" s="382">
        <f t="shared" si="48"/>
        <v>52000</v>
      </c>
      <c r="H1756" s="382">
        <f t="shared" si="48"/>
        <v>2100</v>
      </c>
    </row>
    <row r="1757" spans="1:8" ht="30" customHeight="1">
      <c r="A1757" s="81"/>
      <c r="B1757" s="390"/>
      <c r="C1757" s="382"/>
      <c r="D1757" s="382"/>
      <c r="E1757" s="382"/>
      <c r="F1757" s="382"/>
      <c r="G1757" s="382"/>
      <c r="H1757" s="382"/>
    </row>
    <row r="1758" spans="1:8" ht="30" customHeight="1">
      <c r="A1758" s="81"/>
      <c r="B1758" s="390" t="s">
        <v>436</v>
      </c>
      <c r="C1758" s="382"/>
      <c r="D1758" s="382">
        <v>6908</v>
      </c>
      <c r="E1758" s="382"/>
      <c r="F1758" s="382"/>
      <c r="G1758" s="382">
        <v>5181</v>
      </c>
      <c r="H1758" s="382"/>
    </row>
    <row r="1759" spans="1:8" ht="30" customHeight="1">
      <c r="A1759" s="81"/>
      <c r="B1759" s="390"/>
      <c r="C1759" s="382"/>
      <c r="D1759" s="382"/>
      <c r="E1759" s="382"/>
      <c r="F1759" s="382"/>
      <c r="G1759" s="382"/>
      <c r="H1759" s="382"/>
    </row>
    <row r="1760" spans="1:8" ht="30" customHeight="1">
      <c r="A1760" s="81"/>
      <c r="B1760" s="390" t="s">
        <v>107</v>
      </c>
      <c r="C1760" s="382"/>
      <c r="D1760" s="382"/>
      <c r="E1760" s="382"/>
      <c r="F1760" s="382"/>
      <c r="G1760" s="382"/>
      <c r="H1760" s="382"/>
    </row>
    <row r="1761" spans="1:8" ht="30" customHeight="1">
      <c r="A1761" s="81"/>
      <c r="B1761" s="390"/>
      <c r="C1761" s="382"/>
      <c r="D1761" s="382"/>
      <c r="E1761" s="382"/>
      <c r="F1761" s="382"/>
      <c r="G1761" s="382"/>
      <c r="H1761" s="382"/>
    </row>
    <row r="1762" spans="1:8" ht="30" customHeight="1">
      <c r="A1762" s="81"/>
      <c r="B1762" s="390" t="s">
        <v>143</v>
      </c>
      <c r="C1762" s="382"/>
      <c r="D1762" s="382">
        <f>SUM(D1756:D1761)</f>
        <v>541836</v>
      </c>
      <c r="E1762" s="382"/>
      <c r="F1762" s="382"/>
      <c r="G1762" s="382">
        <f>SUM(G1756:G1761)</f>
        <v>57181</v>
      </c>
      <c r="H1762" s="382"/>
    </row>
    <row r="1763" spans="1:8" ht="30" customHeight="1">
      <c r="A1763" s="384" t="s">
        <v>898</v>
      </c>
      <c r="B1763" s="627" t="s">
        <v>929</v>
      </c>
      <c r="C1763" s="627"/>
      <c r="D1763" s="627"/>
      <c r="E1763" s="627"/>
      <c r="F1763" s="627"/>
      <c r="G1763" s="627"/>
      <c r="H1763" s="627"/>
    </row>
    <row r="1764" spans="1:8" ht="30" customHeight="1">
      <c r="A1764" s="386" t="s">
        <v>899</v>
      </c>
      <c r="B1764" s="387" t="s">
        <v>900</v>
      </c>
      <c r="C1764" s="387" t="s">
        <v>5</v>
      </c>
      <c r="D1764" s="387" t="s">
        <v>395</v>
      </c>
      <c r="E1764" s="387" t="s">
        <v>7</v>
      </c>
      <c r="F1764" s="387" t="s">
        <v>8</v>
      </c>
      <c r="G1764" s="387" t="s">
        <v>10</v>
      </c>
      <c r="H1764" s="387" t="s">
        <v>901</v>
      </c>
    </row>
    <row r="1765" spans="1:8" ht="30" customHeight="1">
      <c r="A1765" s="81"/>
      <c r="B1765" s="382"/>
      <c r="C1765" s="382"/>
      <c r="D1765" s="382"/>
      <c r="E1765" s="382"/>
      <c r="F1765" s="382"/>
      <c r="G1765" s="382"/>
      <c r="H1765" s="382"/>
    </row>
    <row r="1766" spans="1:8" ht="30" customHeight="1">
      <c r="A1766" s="382">
        <v>1</v>
      </c>
      <c r="B1766" s="389" t="s">
        <v>902</v>
      </c>
      <c r="C1766" s="382">
        <v>1000</v>
      </c>
      <c r="D1766" s="382">
        <v>41085</v>
      </c>
      <c r="E1766" s="382">
        <v>5185</v>
      </c>
      <c r="F1766" s="382"/>
      <c r="G1766" s="382">
        <v>15500</v>
      </c>
      <c r="H1766" s="382"/>
    </row>
    <row r="1767" spans="1:8" ht="30" customHeight="1">
      <c r="A1767" s="382"/>
      <c r="B1767" s="382"/>
      <c r="C1767" s="382"/>
      <c r="D1767" s="382"/>
      <c r="E1767" s="382"/>
      <c r="F1767" s="382"/>
      <c r="G1767" s="382"/>
      <c r="H1767" s="382"/>
    </row>
    <row r="1768" spans="1:8" ht="30" customHeight="1">
      <c r="A1768" s="382">
        <v>2</v>
      </c>
      <c r="B1768" s="382" t="s">
        <v>903</v>
      </c>
      <c r="C1768" s="382">
        <v>1000</v>
      </c>
      <c r="D1768" s="382">
        <v>41847</v>
      </c>
      <c r="E1768" s="382">
        <v>5185</v>
      </c>
      <c r="F1768" s="382"/>
      <c r="G1768" s="382">
        <v>15500</v>
      </c>
      <c r="H1768" s="382"/>
    </row>
    <row r="1769" spans="1:8" ht="30" customHeight="1">
      <c r="A1769" s="382"/>
      <c r="B1769" s="382"/>
      <c r="C1769" s="382"/>
      <c r="D1769" s="382"/>
      <c r="E1769" s="382"/>
      <c r="F1769" s="382"/>
      <c r="G1769" s="382"/>
      <c r="H1769" s="382"/>
    </row>
    <row r="1770" spans="1:8" ht="30" customHeight="1">
      <c r="A1770" s="382">
        <v>3</v>
      </c>
      <c r="B1770" s="382" t="s">
        <v>904</v>
      </c>
      <c r="C1770" s="382">
        <v>1000</v>
      </c>
      <c r="D1770" s="382">
        <v>41847</v>
      </c>
      <c r="E1770" s="382">
        <v>5185</v>
      </c>
      <c r="F1770" s="382"/>
      <c r="G1770" s="382">
        <v>15500</v>
      </c>
      <c r="H1770" s="382"/>
    </row>
    <row r="1771" spans="1:8" ht="30" customHeight="1">
      <c r="A1771" s="382"/>
      <c r="B1771" s="382"/>
      <c r="C1771" s="382"/>
      <c r="D1771" s="382"/>
      <c r="E1771" s="382"/>
      <c r="F1771" s="382"/>
      <c r="G1771" s="382"/>
      <c r="H1771" s="382"/>
    </row>
    <row r="1772" spans="1:8" ht="30" customHeight="1">
      <c r="A1772" s="382">
        <v>4</v>
      </c>
      <c r="B1772" s="382" t="s">
        <v>905</v>
      </c>
      <c r="C1772" s="382">
        <v>1000</v>
      </c>
      <c r="D1772" s="382">
        <v>41847</v>
      </c>
      <c r="E1772" s="382">
        <v>5185</v>
      </c>
      <c r="F1772" s="382"/>
      <c r="G1772" s="382">
        <v>15500</v>
      </c>
      <c r="H1772" s="382"/>
    </row>
    <row r="1773" spans="1:8" ht="30" customHeight="1">
      <c r="A1773" s="382"/>
      <c r="B1773" s="382"/>
      <c r="C1773" s="382"/>
      <c r="D1773" s="382"/>
      <c r="E1773" s="382"/>
      <c r="F1773" s="382"/>
      <c r="G1773" s="382"/>
      <c r="H1773" s="382"/>
    </row>
    <row r="1774" spans="1:8" ht="30" customHeight="1">
      <c r="A1774" s="382">
        <v>5</v>
      </c>
      <c r="B1774" s="382" t="s">
        <v>906</v>
      </c>
      <c r="C1774" s="382">
        <v>1660</v>
      </c>
      <c r="D1774" s="382">
        <v>43764</v>
      </c>
      <c r="E1774" s="382">
        <v>5185</v>
      </c>
      <c r="F1774" s="382"/>
      <c r="G1774" s="382">
        <v>15500</v>
      </c>
      <c r="H1774" s="382">
        <v>1050</v>
      </c>
    </row>
    <row r="1775" spans="1:8" ht="30" customHeight="1">
      <c r="A1775" s="382"/>
      <c r="B1775" s="382"/>
      <c r="C1775" s="382"/>
      <c r="D1775" s="382"/>
      <c r="E1775" s="382"/>
      <c r="F1775" s="382"/>
      <c r="G1775" s="382"/>
      <c r="H1775" s="382"/>
    </row>
    <row r="1776" spans="1:8" ht="30" customHeight="1">
      <c r="A1776" s="382">
        <v>6</v>
      </c>
      <c r="B1776" s="382" t="s">
        <v>907</v>
      </c>
      <c r="C1776" s="382">
        <v>1660</v>
      </c>
      <c r="D1776" s="382">
        <v>43764</v>
      </c>
      <c r="E1776" s="382">
        <v>5185</v>
      </c>
      <c r="F1776" s="382"/>
      <c r="G1776" s="382">
        <v>15500</v>
      </c>
      <c r="H1776" s="382"/>
    </row>
    <row r="1777" spans="1:8" ht="30" customHeight="1">
      <c r="A1777" s="382"/>
      <c r="B1777" s="382"/>
      <c r="C1777" s="382"/>
      <c r="D1777" s="382"/>
      <c r="E1777" s="382"/>
      <c r="F1777" s="382"/>
      <c r="G1777" s="382"/>
      <c r="H1777" s="382"/>
    </row>
    <row r="1778" spans="1:8" ht="30" customHeight="1">
      <c r="A1778" s="382">
        <v>7</v>
      </c>
      <c r="B1778" s="382" t="s">
        <v>908</v>
      </c>
      <c r="C1778" s="382">
        <v>1660</v>
      </c>
      <c r="D1778" s="382">
        <v>43764</v>
      </c>
      <c r="E1778" s="382">
        <v>5185</v>
      </c>
      <c r="F1778" s="382"/>
      <c r="G1778" s="382">
        <v>15500</v>
      </c>
      <c r="H1778" s="382"/>
    </row>
    <row r="1779" spans="1:8" ht="30" customHeight="1">
      <c r="A1779" s="382"/>
      <c r="B1779" s="382"/>
      <c r="C1779" s="382"/>
      <c r="D1779" s="382"/>
      <c r="E1779" s="382"/>
      <c r="F1779" s="382"/>
      <c r="G1779" s="382"/>
      <c r="H1779" s="382"/>
    </row>
    <row r="1780" spans="1:8" ht="30" customHeight="1">
      <c r="A1780" s="382">
        <v>8</v>
      </c>
      <c r="B1780" s="382" t="s">
        <v>909</v>
      </c>
      <c r="C1780" s="382">
        <v>1660</v>
      </c>
      <c r="D1780" s="382">
        <v>43764</v>
      </c>
      <c r="E1780" s="382">
        <v>5185</v>
      </c>
      <c r="F1780" s="382"/>
      <c r="G1780" s="382">
        <v>15500</v>
      </c>
      <c r="H1780" s="382"/>
    </row>
    <row r="1781" spans="1:8" ht="30" customHeight="1">
      <c r="A1781" s="382"/>
      <c r="B1781" s="382"/>
      <c r="C1781" s="382"/>
      <c r="D1781" s="382"/>
      <c r="E1781" s="382"/>
      <c r="F1781" s="382"/>
      <c r="G1781" s="382"/>
      <c r="H1781" s="382"/>
    </row>
    <row r="1782" spans="1:8" ht="30" customHeight="1">
      <c r="A1782" s="382">
        <v>9</v>
      </c>
      <c r="B1782" s="382" t="s">
        <v>910</v>
      </c>
      <c r="C1782" s="382">
        <v>1660</v>
      </c>
      <c r="D1782" s="382">
        <v>44548</v>
      </c>
      <c r="E1782" s="382"/>
      <c r="F1782" s="382"/>
      <c r="G1782" s="382">
        <v>15500</v>
      </c>
      <c r="H1782" s="382"/>
    </row>
    <row r="1783" spans="1:8" ht="30" customHeight="1">
      <c r="A1783" s="382"/>
      <c r="B1783" s="382"/>
      <c r="C1783" s="382"/>
      <c r="D1783" s="382"/>
      <c r="E1783" s="382"/>
      <c r="F1783" s="382"/>
      <c r="G1783" s="382"/>
      <c r="H1783" s="382"/>
    </row>
    <row r="1784" spans="1:8" ht="30" customHeight="1">
      <c r="A1784" s="382">
        <v>10</v>
      </c>
      <c r="B1784" s="382" t="s">
        <v>911</v>
      </c>
      <c r="C1784" s="382">
        <v>1660</v>
      </c>
      <c r="D1784" s="382">
        <v>44548</v>
      </c>
      <c r="E1784" s="382"/>
      <c r="F1784" s="382"/>
      <c r="G1784" s="382">
        <v>15500</v>
      </c>
      <c r="H1784" s="382"/>
    </row>
    <row r="1785" spans="1:8" ht="30" customHeight="1">
      <c r="A1785" s="382"/>
      <c r="B1785" s="382"/>
      <c r="C1785" s="382"/>
      <c r="D1785" s="382"/>
      <c r="E1785" s="382"/>
      <c r="F1785" s="382"/>
      <c r="G1785" s="382"/>
      <c r="H1785" s="382"/>
    </row>
    <row r="1786" spans="1:8" ht="30" customHeight="1">
      <c r="A1786" s="382">
        <v>11</v>
      </c>
      <c r="B1786" s="382" t="s">
        <v>912</v>
      </c>
      <c r="C1786" s="382">
        <v>1660</v>
      </c>
      <c r="D1786" s="382">
        <v>44548</v>
      </c>
      <c r="E1786" s="382"/>
      <c r="F1786" s="382"/>
      <c r="G1786" s="382">
        <v>15500</v>
      </c>
      <c r="H1786" s="382">
        <v>1050</v>
      </c>
    </row>
    <row r="1787" spans="1:8" ht="30" customHeight="1">
      <c r="A1787" s="382"/>
      <c r="B1787" s="382"/>
      <c r="C1787" s="382"/>
      <c r="D1787" s="382"/>
      <c r="E1787" s="382"/>
      <c r="F1787" s="382"/>
      <c r="G1787" s="382"/>
      <c r="H1787" s="382"/>
    </row>
    <row r="1788" spans="1:8" ht="30" customHeight="1">
      <c r="A1788" s="382">
        <v>12</v>
      </c>
      <c r="B1788" s="382" t="s">
        <v>913</v>
      </c>
      <c r="C1788" s="382">
        <v>1660</v>
      </c>
      <c r="D1788" s="382">
        <v>44548</v>
      </c>
      <c r="E1788" s="382"/>
      <c r="F1788" s="382"/>
      <c r="G1788" s="382">
        <v>15500</v>
      </c>
      <c r="H1788" s="382"/>
    </row>
    <row r="1789" spans="1:8" ht="30" customHeight="1">
      <c r="A1789" s="81"/>
      <c r="B1789" s="382"/>
      <c r="C1789" s="382"/>
      <c r="D1789" s="382"/>
      <c r="E1789" s="382"/>
      <c r="F1789" s="382"/>
      <c r="G1789" s="382"/>
      <c r="H1789" s="382"/>
    </row>
    <row r="1790" spans="1:8" ht="30" customHeight="1">
      <c r="A1790" s="81"/>
      <c r="B1790" s="390" t="s">
        <v>107</v>
      </c>
      <c r="C1790" s="382">
        <f t="shared" ref="C1790:H1790" si="49">SUM(C1766:C1789)</f>
        <v>17280</v>
      </c>
      <c r="D1790" s="382">
        <f t="shared" si="49"/>
        <v>519874</v>
      </c>
      <c r="E1790" s="382">
        <f t="shared" si="49"/>
        <v>41480</v>
      </c>
      <c r="F1790" s="382">
        <f t="shared" si="49"/>
        <v>0</v>
      </c>
      <c r="G1790" s="382">
        <f t="shared" si="49"/>
        <v>186000</v>
      </c>
      <c r="H1790" s="382">
        <f t="shared" si="49"/>
        <v>2100</v>
      </c>
    </row>
    <row r="1791" spans="1:8" ht="30" customHeight="1">
      <c r="A1791" s="81"/>
      <c r="B1791" s="390"/>
      <c r="C1791" s="382"/>
      <c r="D1791" s="382"/>
      <c r="E1791" s="382"/>
      <c r="F1791" s="382"/>
      <c r="G1791" s="382"/>
      <c r="H1791" s="382"/>
    </row>
    <row r="1792" spans="1:8" ht="30" customHeight="1">
      <c r="A1792" s="81"/>
      <c r="B1792" s="390" t="s">
        <v>436</v>
      </c>
      <c r="C1792" s="382"/>
      <c r="D1792" s="382">
        <v>6908</v>
      </c>
      <c r="E1792" s="382"/>
      <c r="F1792" s="382"/>
      <c r="G1792" s="382">
        <v>5181</v>
      </c>
      <c r="H1792" s="382"/>
    </row>
    <row r="1793" spans="1:8" ht="30" customHeight="1">
      <c r="A1793" s="81"/>
      <c r="B1793" s="390"/>
      <c r="C1793" s="382"/>
      <c r="D1793" s="382"/>
      <c r="E1793" s="382"/>
      <c r="F1793" s="382"/>
      <c r="G1793" s="382"/>
      <c r="H1793" s="382"/>
    </row>
    <row r="1794" spans="1:8" ht="30" customHeight="1">
      <c r="A1794" s="81"/>
      <c r="B1794" s="390" t="s">
        <v>107</v>
      </c>
      <c r="C1794" s="382"/>
      <c r="D1794" s="382"/>
      <c r="E1794" s="382"/>
      <c r="F1794" s="382"/>
      <c r="G1794" s="382"/>
      <c r="H1794" s="382"/>
    </row>
    <row r="1795" spans="1:8" ht="30" customHeight="1">
      <c r="A1795" s="81"/>
      <c r="B1795" s="390"/>
      <c r="C1795" s="382"/>
      <c r="D1795" s="382"/>
      <c r="E1795" s="382"/>
      <c r="F1795" s="382"/>
      <c r="G1795" s="382"/>
      <c r="H1795" s="382"/>
    </row>
    <row r="1796" spans="1:8" ht="30" customHeight="1">
      <c r="A1796" s="81"/>
      <c r="B1796" s="390" t="s">
        <v>143</v>
      </c>
      <c r="C1796" s="382"/>
      <c r="D1796" s="382">
        <f>SUM(D1790:D1795)</f>
        <v>526782</v>
      </c>
      <c r="E1796" s="382"/>
      <c r="F1796" s="382"/>
      <c r="G1796" s="382">
        <f>SUM(G1790:G1795)</f>
        <v>191181</v>
      </c>
      <c r="H1796" s="382"/>
    </row>
    <row r="1797" spans="1:8" ht="30" customHeight="1">
      <c r="A1797" s="384" t="s">
        <v>898</v>
      </c>
      <c r="B1797" s="627" t="s">
        <v>116</v>
      </c>
      <c r="C1797" s="627"/>
      <c r="D1797" s="627"/>
      <c r="E1797" s="627"/>
      <c r="F1797" s="627"/>
      <c r="G1797" s="627"/>
      <c r="H1797" s="627"/>
    </row>
    <row r="1798" spans="1:8" ht="30" customHeight="1">
      <c r="A1798" s="386" t="s">
        <v>899</v>
      </c>
      <c r="B1798" s="387" t="s">
        <v>900</v>
      </c>
      <c r="C1798" s="387" t="s">
        <v>5</v>
      </c>
      <c r="D1798" s="387" t="s">
        <v>395</v>
      </c>
      <c r="E1798" s="387" t="s">
        <v>7</v>
      </c>
      <c r="F1798" s="387" t="s">
        <v>8</v>
      </c>
      <c r="G1798" s="387" t="s">
        <v>10</v>
      </c>
      <c r="H1798" s="387" t="s">
        <v>901</v>
      </c>
    </row>
    <row r="1799" spans="1:8" ht="30" customHeight="1">
      <c r="A1799" s="81"/>
      <c r="B1799" s="382"/>
      <c r="C1799" s="382"/>
      <c r="D1799" s="382"/>
      <c r="E1799" s="382"/>
      <c r="F1799" s="382"/>
      <c r="G1799" s="382"/>
      <c r="H1799" s="382"/>
    </row>
    <row r="1800" spans="1:8" ht="30" customHeight="1">
      <c r="A1800" s="382">
        <v>1</v>
      </c>
      <c r="B1800" s="389" t="s">
        <v>902</v>
      </c>
      <c r="C1800" s="382">
        <v>890</v>
      </c>
      <c r="D1800" s="382">
        <v>35485</v>
      </c>
      <c r="E1800" s="382">
        <v>1984</v>
      </c>
      <c r="F1800" s="382"/>
      <c r="G1800" s="382">
        <v>10000</v>
      </c>
      <c r="H1800" s="382"/>
    </row>
    <row r="1801" spans="1:8" ht="30" customHeight="1">
      <c r="A1801" s="382"/>
      <c r="B1801" s="382"/>
      <c r="C1801" s="382"/>
      <c r="D1801" s="382"/>
      <c r="E1801" s="382"/>
      <c r="F1801" s="382"/>
      <c r="G1801" s="382"/>
      <c r="H1801" s="382"/>
    </row>
    <row r="1802" spans="1:8" ht="30" customHeight="1">
      <c r="A1802" s="382">
        <v>2</v>
      </c>
      <c r="B1802" s="382" t="s">
        <v>903</v>
      </c>
      <c r="C1802" s="382">
        <v>890</v>
      </c>
      <c r="D1802" s="382">
        <v>36131</v>
      </c>
      <c r="E1802" s="382">
        <v>1984</v>
      </c>
      <c r="F1802" s="382"/>
      <c r="G1802" s="382">
        <v>10000</v>
      </c>
      <c r="H1802" s="382"/>
    </row>
    <row r="1803" spans="1:8" ht="30" customHeight="1">
      <c r="A1803" s="382"/>
      <c r="B1803" s="382"/>
      <c r="C1803" s="382"/>
      <c r="D1803" s="382"/>
      <c r="E1803" s="382"/>
      <c r="F1803" s="382"/>
      <c r="G1803" s="382"/>
      <c r="H1803" s="382"/>
    </row>
    <row r="1804" spans="1:8" ht="30" customHeight="1">
      <c r="A1804" s="382">
        <v>3</v>
      </c>
      <c r="B1804" s="382" t="s">
        <v>904</v>
      </c>
      <c r="C1804" s="382">
        <v>890</v>
      </c>
      <c r="D1804" s="382">
        <v>36131</v>
      </c>
      <c r="E1804" s="382">
        <v>1984</v>
      </c>
      <c r="F1804" s="382"/>
      <c r="G1804" s="382">
        <v>10000</v>
      </c>
      <c r="H1804" s="382"/>
    </row>
    <row r="1805" spans="1:8" ht="30" customHeight="1">
      <c r="A1805" s="382"/>
      <c r="B1805" s="382"/>
      <c r="C1805" s="382"/>
      <c r="D1805" s="382"/>
      <c r="E1805" s="382"/>
      <c r="F1805" s="382"/>
      <c r="G1805" s="382"/>
      <c r="H1805" s="382"/>
    </row>
    <row r="1806" spans="1:8" ht="30" customHeight="1">
      <c r="A1806" s="382">
        <v>4</v>
      </c>
      <c r="B1806" s="382" t="s">
        <v>905</v>
      </c>
      <c r="C1806" s="382">
        <v>890</v>
      </c>
      <c r="D1806" s="382">
        <v>36131</v>
      </c>
      <c r="E1806" s="382">
        <v>1984</v>
      </c>
      <c r="F1806" s="382"/>
      <c r="G1806" s="382">
        <v>10000</v>
      </c>
      <c r="H1806" s="382"/>
    </row>
    <row r="1807" spans="1:8" ht="30" customHeight="1">
      <c r="A1807" s="382"/>
      <c r="B1807" s="382"/>
      <c r="C1807" s="382"/>
      <c r="D1807" s="382"/>
      <c r="E1807" s="382"/>
      <c r="F1807" s="382"/>
      <c r="G1807" s="382"/>
      <c r="H1807" s="382"/>
    </row>
    <row r="1808" spans="1:8" ht="30" customHeight="1">
      <c r="A1808" s="382">
        <v>5</v>
      </c>
      <c r="B1808" s="382" t="s">
        <v>906</v>
      </c>
      <c r="C1808" s="382">
        <v>890</v>
      </c>
      <c r="D1808" s="382">
        <v>37861</v>
      </c>
      <c r="E1808" s="382">
        <v>1984</v>
      </c>
      <c r="F1808" s="382"/>
      <c r="G1808" s="382">
        <v>10000</v>
      </c>
      <c r="H1808" s="382">
        <v>1050</v>
      </c>
    </row>
    <row r="1809" spans="1:8" ht="30" customHeight="1">
      <c r="A1809" s="382"/>
      <c r="B1809" s="382"/>
      <c r="C1809" s="382"/>
      <c r="D1809" s="382"/>
      <c r="E1809" s="382"/>
      <c r="F1809" s="382"/>
      <c r="G1809" s="382"/>
      <c r="H1809" s="382"/>
    </row>
    <row r="1810" spans="1:8" ht="30" customHeight="1">
      <c r="A1810" s="382">
        <v>6</v>
      </c>
      <c r="B1810" s="382" t="s">
        <v>907</v>
      </c>
      <c r="C1810" s="382">
        <v>1470</v>
      </c>
      <c r="D1810" s="382">
        <v>37861</v>
      </c>
      <c r="E1810" s="382">
        <v>1984</v>
      </c>
      <c r="F1810" s="382"/>
      <c r="G1810" s="382">
        <v>10000</v>
      </c>
      <c r="H1810" s="382"/>
    </row>
    <row r="1811" spans="1:8" ht="30" customHeight="1">
      <c r="A1811" s="382"/>
      <c r="B1811" s="382"/>
      <c r="C1811" s="382"/>
      <c r="D1811" s="382"/>
      <c r="E1811" s="382"/>
      <c r="F1811" s="382"/>
      <c r="G1811" s="382"/>
      <c r="H1811" s="382"/>
    </row>
    <row r="1812" spans="1:8" ht="30" customHeight="1">
      <c r="A1812" s="382">
        <v>7</v>
      </c>
      <c r="B1812" s="382" t="s">
        <v>908</v>
      </c>
      <c r="C1812" s="382">
        <v>1470</v>
      </c>
      <c r="D1812" s="382">
        <v>37861</v>
      </c>
      <c r="E1812" s="382">
        <v>1984</v>
      </c>
      <c r="F1812" s="382"/>
      <c r="G1812" s="382">
        <v>10000</v>
      </c>
      <c r="H1812" s="382"/>
    </row>
    <row r="1813" spans="1:8" ht="30" customHeight="1">
      <c r="A1813" s="382"/>
      <c r="B1813" s="382"/>
      <c r="C1813" s="382"/>
      <c r="D1813" s="382"/>
      <c r="E1813" s="382"/>
      <c r="F1813" s="382"/>
      <c r="G1813" s="382"/>
      <c r="H1813" s="382"/>
    </row>
    <row r="1814" spans="1:8" ht="30" customHeight="1">
      <c r="A1814" s="382">
        <v>8</v>
      </c>
      <c r="B1814" s="382" t="s">
        <v>909</v>
      </c>
      <c r="C1814" s="382">
        <v>1470</v>
      </c>
      <c r="D1814" s="382">
        <v>37861</v>
      </c>
      <c r="E1814" s="382">
        <v>1984</v>
      </c>
      <c r="F1814" s="382"/>
      <c r="G1814" s="382">
        <v>10000</v>
      </c>
      <c r="H1814" s="382"/>
    </row>
    <row r="1815" spans="1:8" ht="30" customHeight="1">
      <c r="A1815" s="382"/>
      <c r="B1815" s="382"/>
      <c r="C1815" s="382"/>
      <c r="D1815" s="382"/>
      <c r="E1815" s="382"/>
      <c r="F1815" s="382"/>
      <c r="G1815" s="382"/>
      <c r="H1815" s="382"/>
    </row>
    <row r="1816" spans="1:8" ht="30" customHeight="1">
      <c r="A1816" s="382">
        <v>9</v>
      </c>
      <c r="B1816" s="382" t="s">
        <v>910</v>
      </c>
      <c r="C1816" s="382">
        <v>1470</v>
      </c>
      <c r="D1816" s="382">
        <v>38527</v>
      </c>
      <c r="E1816" s="382"/>
      <c r="F1816" s="382"/>
      <c r="G1816" s="382">
        <v>10000</v>
      </c>
      <c r="H1816" s="382"/>
    </row>
    <row r="1817" spans="1:8" ht="30" customHeight="1">
      <c r="A1817" s="382"/>
      <c r="B1817" s="382"/>
      <c r="C1817" s="382"/>
      <c r="D1817" s="382"/>
      <c r="E1817" s="382"/>
      <c r="F1817" s="382"/>
      <c r="G1817" s="382"/>
      <c r="H1817" s="382"/>
    </row>
    <row r="1818" spans="1:8" ht="30" customHeight="1">
      <c r="A1818" s="382">
        <v>10</v>
      </c>
      <c r="B1818" s="382" t="s">
        <v>911</v>
      </c>
      <c r="C1818" s="382">
        <v>1470</v>
      </c>
      <c r="D1818" s="382">
        <v>38527</v>
      </c>
      <c r="E1818" s="382"/>
      <c r="F1818" s="382"/>
      <c r="G1818" s="382">
        <v>17000</v>
      </c>
      <c r="H1818" s="382"/>
    </row>
    <row r="1819" spans="1:8" ht="30" customHeight="1">
      <c r="A1819" s="382"/>
      <c r="B1819" s="382"/>
      <c r="C1819" s="382"/>
      <c r="D1819" s="382"/>
      <c r="E1819" s="382"/>
      <c r="F1819" s="382"/>
      <c r="G1819" s="382"/>
      <c r="H1819" s="382"/>
    </row>
    <row r="1820" spans="1:8" ht="30" customHeight="1">
      <c r="A1820" s="382">
        <v>11</v>
      </c>
      <c r="B1820" s="382" t="s">
        <v>912</v>
      </c>
      <c r="C1820" s="382">
        <v>1470</v>
      </c>
      <c r="D1820" s="382">
        <v>38527</v>
      </c>
      <c r="E1820" s="382"/>
      <c r="F1820" s="382"/>
      <c r="G1820" s="382">
        <v>10000</v>
      </c>
      <c r="H1820" s="382">
        <v>1050</v>
      </c>
    </row>
    <row r="1821" spans="1:8" ht="30" customHeight="1">
      <c r="A1821" s="382"/>
      <c r="B1821" s="382"/>
      <c r="C1821" s="382"/>
      <c r="D1821" s="382"/>
      <c r="E1821" s="382"/>
      <c r="F1821" s="382"/>
      <c r="G1821" s="382"/>
      <c r="H1821" s="382"/>
    </row>
    <row r="1822" spans="1:8" ht="30" customHeight="1">
      <c r="A1822" s="382">
        <v>12</v>
      </c>
      <c r="B1822" s="382" t="s">
        <v>913</v>
      </c>
      <c r="C1822" s="382">
        <v>1470</v>
      </c>
      <c r="D1822" s="382">
        <v>38527</v>
      </c>
      <c r="E1822" s="382"/>
      <c r="F1822" s="382"/>
      <c r="G1822" s="382">
        <v>10000</v>
      </c>
      <c r="H1822" s="382"/>
    </row>
    <row r="1823" spans="1:8" ht="30" customHeight="1">
      <c r="A1823" s="81"/>
      <c r="B1823" s="382"/>
      <c r="C1823" s="382"/>
      <c r="D1823" s="382"/>
      <c r="E1823" s="382"/>
      <c r="F1823" s="382"/>
      <c r="G1823" s="382"/>
      <c r="H1823" s="382"/>
    </row>
    <row r="1824" spans="1:8" ht="30" customHeight="1">
      <c r="A1824" s="81"/>
      <c r="B1824" s="390" t="s">
        <v>107</v>
      </c>
      <c r="C1824" s="382">
        <f t="shared" ref="C1824:H1824" si="50">SUM(C1800:C1823)</f>
        <v>14740</v>
      </c>
      <c r="D1824" s="382">
        <f t="shared" si="50"/>
        <v>449430</v>
      </c>
      <c r="E1824" s="382">
        <f t="shared" si="50"/>
        <v>15872</v>
      </c>
      <c r="F1824" s="382">
        <f t="shared" si="50"/>
        <v>0</v>
      </c>
      <c r="G1824" s="382">
        <f t="shared" si="50"/>
        <v>127000</v>
      </c>
      <c r="H1824" s="382">
        <f t="shared" si="50"/>
        <v>2100</v>
      </c>
    </row>
    <row r="1825" spans="1:8" ht="30" customHeight="1">
      <c r="A1825" s="81"/>
      <c r="B1825" s="390"/>
      <c r="C1825" s="382"/>
      <c r="D1825" s="382"/>
      <c r="E1825" s="382"/>
      <c r="F1825" s="382"/>
      <c r="G1825" s="382"/>
      <c r="H1825" s="382"/>
    </row>
    <row r="1826" spans="1:8" ht="30" customHeight="1">
      <c r="A1826" s="81"/>
      <c r="B1826" s="390" t="s">
        <v>436</v>
      </c>
      <c r="C1826" s="382"/>
      <c r="D1826" s="382">
        <v>6908</v>
      </c>
      <c r="E1826" s="382"/>
      <c r="F1826" s="382"/>
      <c r="G1826" s="382">
        <v>5181</v>
      </c>
      <c r="H1826" s="382"/>
    </row>
    <row r="1827" spans="1:8" ht="30" customHeight="1">
      <c r="A1827" s="81"/>
      <c r="B1827" s="390" t="s">
        <v>930</v>
      </c>
      <c r="C1827" s="382"/>
      <c r="D1827" s="382">
        <v>44623</v>
      </c>
      <c r="E1827" s="382"/>
      <c r="F1827" s="382"/>
      <c r="G1827" s="382">
        <v>23500</v>
      </c>
      <c r="H1827" s="382"/>
    </row>
    <row r="1828" spans="1:8" ht="30" customHeight="1">
      <c r="A1828" s="81"/>
      <c r="B1828" s="390" t="s">
        <v>107</v>
      </c>
      <c r="C1828" s="382"/>
      <c r="D1828" s="382"/>
      <c r="E1828" s="382"/>
      <c r="F1828" s="382"/>
      <c r="G1828" s="382"/>
      <c r="H1828" s="382"/>
    </row>
    <row r="1829" spans="1:8" ht="30" customHeight="1">
      <c r="A1829" s="81"/>
      <c r="B1829" s="390"/>
      <c r="C1829" s="382"/>
      <c r="D1829" s="382"/>
      <c r="E1829" s="382"/>
      <c r="F1829" s="382"/>
      <c r="G1829" s="382"/>
      <c r="H1829" s="382"/>
    </row>
    <row r="1830" spans="1:8" ht="30" customHeight="1">
      <c r="A1830" s="81"/>
      <c r="B1830" s="390" t="s">
        <v>143</v>
      </c>
      <c r="C1830" s="382"/>
      <c r="D1830" s="382">
        <f>SUM(D1824:D1829)</f>
        <v>500961</v>
      </c>
      <c r="E1830" s="382"/>
      <c r="F1830" s="382"/>
      <c r="G1830" s="382">
        <f>SUM(G1824:G1829)</f>
        <v>155681</v>
      </c>
      <c r="H1830" s="382"/>
    </row>
    <row r="1831" spans="1:8" ht="30" customHeight="1">
      <c r="A1831" s="384" t="s">
        <v>898</v>
      </c>
      <c r="B1831" s="384" t="s">
        <v>110</v>
      </c>
      <c r="C1831" s="384"/>
      <c r="D1831" s="384"/>
      <c r="E1831" s="384"/>
      <c r="F1831" s="384"/>
      <c r="G1831" s="384"/>
      <c r="H1831" s="384"/>
    </row>
    <row r="1832" spans="1:8" ht="30" customHeight="1">
      <c r="A1832" s="386" t="s">
        <v>899</v>
      </c>
      <c r="B1832" s="387" t="s">
        <v>900</v>
      </c>
      <c r="C1832" s="387" t="s">
        <v>5</v>
      </c>
      <c r="D1832" s="387" t="s">
        <v>395</v>
      </c>
      <c r="E1832" s="387" t="s">
        <v>7</v>
      </c>
      <c r="F1832" s="387" t="s">
        <v>8</v>
      </c>
      <c r="G1832" s="387" t="s">
        <v>10</v>
      </c>
      <c r="H1832" s="387" t="s">
        <v>901</v>
      </c>
    </row>
    <row r="1833" spans="1:8" ht="30" customHeight="1">
      <c r="A1833" s="81"/>
      <c r="B1833" s="382"/>
      <c r="C1833" s="382"/>
      <c r="D1833" s="382"/>
      <c r="E1833" s="382"/>
      <c r="F1833" s="382"/>
      <c r="G1833" s="382"/>
      <c r="H1833" s="382"/>
    </row>
    <row r="1834" spans="1:8" ht="30" customHeight="1">
      <c r="A1834" s="382">
        <v>1</v>
      </c>
      <c r="B1834" s="389" t="s">
        <v>902</v>
      </c>
      <c r="C1834" s="382"/>
      <c r="D1834" s="382">
        <v>33995</v>
      </c>
      <c r="E1834" s="382">
        <v>4952</v>
      </c>
      <c r="F1834" s="382"/>
      <c r="G1834" s="382">
        <v>7000</v>
      </c>
      <c r="H1834" s="382"/>
    </row>
    <row r="1835" spans="1:8" ht="30" customHeight="1">
      <c r="A1835" s="382"/>
      <c r="B1835" s="382"/>
      <c r="C1835" s="382"/>
      <c r="D1835" s="382"/>
      <c r="E1835" s="382"/>
      <c r="F1835" s="382"/>
      <c r="G1835" s="382"/>
      <c r="H1835" s="382"/>
    </row>
    <row r="1836" spans="1:8" ht="30" customHeight="1">
      <c r="A1836" s="382">
        <v>2</v>
      </c>
      <c r="B1836" s="382" t="s">
        <v>903</v>
      </c>
      <c r="C1836" s="382"/>
      <c r="D1836" s="382">
        <v>34641</v>
      </c>
      <c r="E1836" s="382">
        <v>4952</v>
      </c>
      <c r="F1836" s="382"/>
      <c r="G1836" s="382">
        <v>7000</v>
      </c>
      <c r="H1836" s="382"/>
    </row>
    <row r="1837" spans="1:8" ht="30" customHeight="1">
      <c r="A1837" s="382"/>
      <c r="B1837" s="382"/>
      <c r="C1837" s="382"/>
      <c r="D1837" s="382"/>
      <c r="E1837" s="382"/>
      <c r="F1837" s="382"/>
      <c r="G1837" s="382"/>
      <c r="H1837" s="382"/>
    </row>
    <row r="1838" spans="1:8" ht="30" customHeight="1">
      <c r="A1838" s="382">
        <v>3</v>
      </c>
      <c r="B1838" s="382" t="s">
        <v>904</v>
      </c>
      <c r="C1838" s="382"/>
      <c r="D1838" s="382">
        <v>34641</v>
      </c>
      <c r="E1838" s="382">
        <v>4952</v>
      </c>
      <c r="F1838" s="382"/>
      <c r="G1838" s="382">
        <v>7000</v>
      </c>
      <c r="H1838" s="382"/>
    </row>
    <row r="1839" spans="1:8" ht="30" customHeight="1">
      <c r="A1839" s="382"/>
      <c r="B1839" s="382"/>
      <c r="C1839" s="382"/>
      <c r="D1839" s="382"/>
      <c r="E1839" s="382"/>
      <c r="F1839" s="382"/>
      <c r="G1839" s="382"/>
      <c r="H1839" s="382"/>
    </row>
    <row r="1840" spans="1:8" ht="30" customHeight="1">
      <c r="A1840" s="382">
        <v>4</v>
      </c>
      <c r="B1840" s="382" t="s">
        <v>905</v>
      </c>
      <c r="C1840" s="382"/>
      <c r="D1840" s="382">
        <v>34641</v>
      </c>
      <c r="E1840" s="382">
        <v>4952</v>
      </c>
      <c r="F1840" s="382"/>
      <c r="G1840" s="382">
        <v>7000</v>
      </c>
      <c r="H1840" s="382"/>
    </row>
    <row r="1841" spans="1:8" ht="30" customHeight="1">
      <c r="A1841" s="382"/>
      <c r="B1841" s="382"/>
      <c r="C1841" s="382"/>
      <c r="D1841" s="382"/>
      <c r="E1841" s="382"/>
      <c r="F1841" s="382"/>
      <c r="G1841" s="382"/>
      <c r="H1841" s="382"/>
    </row>
    <row r="1842" spans="1:8" ht="30" customHeight="1">
      <c r="A1842" s="382">
        <v>5</v>
      </c>
      <c r="B1842" s="382" t="s">
        <v>906</v>
      </c>
      <c r="C1842" s="382"/>
      <c r="D1842" s="382">
        <v>35791</v>
      </c>
      <c r="E1842" s="382">
        <v>4952</v>
      </c>
      <c r="F1842" s="382"/>
      <c r="G1842" s="382">
        <v>7000</v>
      </c>
      <c r="H1842" s="382">
        <v>1050</v>
      </c>
    </row>
    <row r="1843" spans="1:8" ht="30" customHeight="1">
      <c r="A1843" s="382"/>
      <c r="B1843" s="382"/>
      <c r="C1843" s="382"/>
      <c r="D1843" s="382"/>
      <c r="E1843" s="382"/>
      <c r="F1843" s="382"/>
      <c r="G1843" s="382"/>
      <c r="H1843" s="382"/>
    </row>
    <row r="1844" spans="1:8" ht="30" customHeight="1">
      <c r="A1844" s="382">
        <v>6</v>
      </c>
      <c r="B1844" s="382" t="s">
        <v>907</v>
      </c>
      <c r="C1844" s="382"/>
      <c r="D1844" s="382">
        <v>35791</v>
      </c>
      <c r="E1844" s="382">
        <v>4952</v>
      </c>
      <c r="F1844" s="382"/>
      <c r="G1844" s="382">
        <v>7000</v>
      </c>
      <c r="H1844" s="382"/>
    </row>
    <row r="1845" spans="1:8" ht="30" customHeight="1">
      <c r="A1845" s="382"/>
      <c r="B1845" s="382"/>
      <c r="C1845" s="382"/>
      <c r="D1845" s="382"/>
      <c r="E1845" s="382"/>
      <c r="F1845" s="382"/>
      <c r="G1845" s="382"/>
      <c r="H1845" s="382"/>
    </row>
    <row r="1846" spans="1:8" ht="30" customHeight="1">
      <c r="A1846" s="382">
        <v>7</v>
      </c>
      <c r="B1846" s="382" t="s">
        <v>908</v>
      </c>
      <c r="C1846" s="382"/>
      <c r="D1846" s="382">
        <v>35791</v>
      </c>
      <c r="E1846" s="382">
        <v>4952</v>
      </c>
      <c r="F1846" s="382"/>
      <c r="G1846" s="382">
        <v>7000</v>
      </c>
      <c r="H1846" s="382"/>
    </row>
    <row r="1847" spans="1:8" ht="30" customHeight="1">
      <c r="A1847" s="382"/>
      <c r="B1847" s="382"/>
      <c r="C1847" s="382"/>
      <c r="D1847" s="382"/>
      <c r="E1847" s="382"/>
      <c r="F1847" s="382"/>
      <c r="G1847" s="382"/>
      <c r="H1847" s="382"/>
    </row>
    <row r="1848" spans="1:8" ht="30" customHeight="1">
      <c r="A1848" s="382">
        <v>8</v>
      </c>
      <c r="B1848" s="382" t="s">
        <v>909</v>
      </c>
      <c r="C1848" s="382"/>
      <c r="D1848" s="382">
        <v>35791</v>
      </c>
      <c r="E1848" s="382">
        <v>4952</v>
      </c>
      <c r="F1848" s="382"/>
      <c r="G1848" s="382">
        <v>7000</v>
      </c>
      <c r="H1848" s="382"/>
    </row>
    <row r="1849" spans="1:8" ht="30" customHeight="1">
      <c r="A1849" s="382"/>
      <c r="B1849" s="382"/>
      <c r="C1849" s="382"/>
      <c r="D1849" s="382"/>
      <c r="E1849" s="382"/>
      <c r="F1849" s="382"/>
      <c r="G1849" s="382"/>
      <c r="H1849" s="382"/>
    </row>
    <row r="1850" spans="1:8" ht="30" customHeight="1">
      <c r="A1850" s="382">
        <v>9</v>
      </c>
      <c r="B1850" s="382" t="s">
        <v>910</v>
      </c>
      <c r="C1850" s="382"/>
      <c r="D1850" s="382">
        <v>36457</v>
      </c>
      <c r="E1850" s="382"/>
      <c r="F1850" s="382"/>
      <c r="G1850" s="382">
        <v>7000</v>
      </c>
      <c r="H1850" s="382"/>
    </row>
    <row r="1851" spans="1:8" ht="30" customHeight="1">
      <c r="A1851" s="382"/>
      <c r="B1851" s="382"/>
      <c r="C1851" s="382"/>
      <c r="D1851" s="382"/>
      <c r="E1851" s="382"/>
      <c r="F1851" s="382"/>
      <c r="G1851" s="382"/>
      <c r="H1851" s="382"/>
    </row>
    <row r="1852" spans="1:8" ht="30" customHeight="1">
      <c r="A1852" s="382">
        <v>10</v>
      </c>
      <c r="B1852" s="382" t="s">
        <v>911</v>
      </c>
      <c r="C1852" s="382"/>
      <c r="D1852" s="382">
        <v>36457</v>
      </c>
      <c r="E1852" s="382"/>
      <c r="F1852" s="382"/>
      <c r="G1852" s="382">
        <v>7000</v>
      </c>
      <c r="H1852" s="382"/>
    </row>
    <row r="1853" spans="1:8" ht="30" customHeight="1">
      <c r="A1853" s="382"/>
      <c r="B1853" s="382"/>
      <c r="C1853" s="382"/>
      <c r="D1853" s="382"/>
      <c r="E1853" s="382"/>
      <c r="F1853" s="382"/>
      <c r="G1853" s="382"/>
      <c r="H1853" s="382"/>
    </row>
    <row r="1854" spans="1:8" ht="30" customHeight="1">
      <c r="A1854" s="382">
        <v>11</v>
      </c>
      <c r="B1854" s="382" t="s">
        <v>912</v>
      </c>
      <c r="C1854" s="382"/>
      <c r="D1854" s="382">
        <v>36457</v>
      </c>
      <c r="E1854" s="382"/>
      <c r="F1854" s="382"/>
      <c r="G1854" s="382">
        <v>7000</v>
      </c>
      <c r="H1854" s="382">
        <v>1050</v>
      </c>
    </row>
    <row r="1855" spans="1:8" ht="30" customHeight="1">
      <c r="A1855" s="382"/>
      <c r="B1855" s="382"/>
      <c r="C1855" s="382"/>
      <c r="D1855" s="382"/>
      <c r="E1855" s="382"/>
      <c r="F1855" s="382"/>
      <c r="G1855" s="382"/>
      <c r="H1855" s="382"/>
    </row>
    <row r="1856" spans="1:8" ht="30" customHeight="1">
      <c r="A1856" s="382">
        <v>12</v>
      </c>
      <c r="B1856" s="382" t="s">
        <v>913</v>
      </c>
      <c r="C1856" s="382"/>
      <c r="D1856" s="382">
        <v>36457</v>
      </c>
      <c r="E1856" s="382"/>
      <c r="F1856" s="382"/>
      <c r="G1856" s="382">
        <v>7000</v>
      </c>
      <c r="H1856" s="382"/>
    </row>
    <row r="1857" spans="1:8" ht="30" customHeight="1">
      <c r="A1857" s="81"/>
      <c r="B1857" s="382"/>
      <c r="C1857" s="382"/>
      <c r="D1857" s="382"/>
      <c r="E1857" s="382"/>
      <c r="F1857" s="382"/>
      <c r="G1857" s="382"/>
      <c r="H1857" s="382"/>
    </row>
    <row r="1858" spans="1:8" ht="30" customHeight="1">
      <c r="A1858" s="81"/>
      <c r="B1858" s="390" t="s">
        <v>107</v>
      </c>
      <c r="C1858" s="382">
        <f t="shared" ref="C1858:H1858" si="51">SUM(C1834:C1857)</f>
        <v>0</v>
      </c>
      <c r="D1858" s="382">
        <f t="shared" si="51"/>
        <v>426910</v>
      </c>
      <c r="E1858" s="382">
        <f t="shared" si="51"/>
        <v>39616</v>
      </c>
      <c r="F1858" s="382">
        <f t="shared" si="51"/>
        <v>0</v>
      </c>
      <c r="G1858" s="382">
        <f t="shared" si="51"/>
        <v>84000</v>
      </c>
      <c r="H1858" s="382">
        <f t="shared" si="51"/>
        <v>2100</v>
      </c>
    </row>
    <row r="1859" spans="1:8" ht="30" customHeight="1">
      <c r="A1859" s="81"/>
      <c r="B1859" s="390"/>
      <c r="C1859" s="382"/>
      <c r="D1859" s="382"/>
      <c r="E1859" s="382"/>
      <c r="F1859" s="382"/>
      <c r="G1859" s="382"/>
      <c r="H1859" s="382"/>
    </row>
    <row r="1860" spans="1:8" ht="30" customHeight="1">
      <c r="A1860" s="81"/>
      <c r="B1860" s="390" t="s">
        <v>436</v>
      </c>
      <c r="C1860" s="382"/>
      <c r="D1860" s="382">
        <v>6908</v>
      </c>
      <c r="E1860" s="382"/>
      <c r="F1860" s="382"/>
      <c r="G1860" s="382">
        <v>5181</v>
      </c>
      <c r="H1860" s="382"/>
    </row>
    <row r="1861" spans="1:8" ht="30" customHeight="1">
      <c r="A1861" s="81"/>
      <c r="B1861" s="390"/>
      <c r="C1861" s="382"/>
      <c r="D1861" s="382"/>
      <c r="E1861" s="382"/>
      <c r="F1861" s="382"/>
      <c r="G1861" s="382"/>
      <c r="H1861" s="382"/>
    </row>
    <row r="1862" spans="1:8" ht="30" customHeight="1">
      <c r="A1862" s="81"/>
      <c r="B1862" s="390" t="s">
        <v>107</v>
      </c>
      <c r="C1862" s="382"/>
      <c r="D1862" s="382"/>
      <c r="E1862" s="382"/>
      <c r="F1862" s="382"/>
      <c r="G1862" s="382"/>
      <c r="H1862" s="382"/>
    </row>
    <row r="1863" spans="1:8" ht="30" customHeight="1">
      <c r="A1863" s="81"/>
      <c r="B1863" s="390"/>
      <c r="C1863" s="382"/>
      <c r="D1863" s="382"/>
      <c r="E1863" s="382"/>
      <c r="F1863" s="382"/>
      <c r="G1863" s="382"/>
      <c r="H1863" s="382"/>
    </row>
    <row r="1864" spans="1:8" ht="30" customHeight="1">
      <c r="A1864" s="81"/>
      <c r="B1864" s="390" t="s">
        <v>143</v>
      </c>
      <c r="C1864" s="382"/>
      <c r="D1864" s="382">
        <f>SUM(D1858:D1863)</f>
        <v>433818</v>
      </c>
      <c r="E1864" s="382"/>
      <c r="F1864" s="382"/>
      <c r="G1864" s="382">
        <f>SUM(G1858:G1863)</f>
        <v>89181</v>
      </c>
      <c r="H1864" s="382">
        <f>SUM(H1858:H1863)</f>
        <v>2100</v>
      </c>
    </row>
    <row r="1865" spans="1:8" ht="30" customHeight="1">
      <c r="A1865" s="384" t="s">
        <v>898</v>
      </c>
      <c r="B1865" s="625" t="s">
        <v>931</v>
      </c>
      <c r="C1865" s="625"/>
      <c r="D1865" s="625"/>
      <c r="E1865" s="625"/>
      <c r="F1865" s="625"/>
      <c r="G1865" s="625"/>
      <c r="H1865" s="625"/>
    </row>
    <row r="1866" spans="1:8" ht="30" customHeight="1">
      <c r="A1866" s="386" t="s">
        <v>899</v>
      </c>
      <c r="B1866" s="387" t="s">
        <v>900</v>
      </c>
      <c r="C1866" s="387" t="s">
        <v>5</v>
      </c>
      <c r="D1866" s="387" t="s">
        <v>395</v>
      </c>
      <c r="E1866" s="387" t="s">
        <v>7</v>
      </c>
      <c r="F1866" s="387" t="s">
        <v>8</v>
      </c>
      <c r="G1866" s="387" t="s">
        <v>932</v>
      </c>
      <c r="H1866" s="387" t="s">
        <v>901</v>
      </c>
    </row>
    <row r="1867" spans="1:8" ht="30" customHeight="1">
      <c r="A1867" s="81"/>
      <c r="B1867" s="382"/>
      <c r="C1867" s="382"/>
      <c r="D1867" s="382"/>
      <c r="E1867" s="382"/>
      <c r="F1867" s="382"/>
      <c r="G1867" s="382"/>
      <c r="H1867" s="382"/>
    </row>
    <row r="1868" spans="1:8" ht="30" customHeight="1">
      <c r="A1868" s="382">
        <v>1</v>
      </c>
      <c r="B1868" s="389" t="s">
        <v>902</v>
      </c>
      <c r="C1868" s="382">
        <v>700</v>
      </c>
      <c r="D1868" s="382">
        <v>26505</v>
      </c>
      <c r="E1868" s="382"/>
      <c r="F1868" s="382"/>
      <c r="G1868" s="382"/>
      <c r="H1868" s="382"/>
    </row>
    <row r="1869" spans="1:8" ht="30" customHeight="1">
      <c r="A1869" s="382"/>
      <c r="B1869" s="382"/>
      <c r="C1869" s="382"/>
      <c r="D1869" s="382"/>
      <c r="E1869" s="382"/>
      <c r="F1869" s="382"/>
      <c r="G1869" s="382"/>
      <c r="H1869" s="382"/>
    </row>
    <row r="1870" spans="1:8" ht="30" customHeight="1">
      <c r="A1870" s="382">
        <v>2</v>
      </c>
      <c r="B1870" s="382" t="s">
        <v>903</v>
      </c>
      <c r="C1870" s="382">
        <v>700</v>
      </c>
      <c r="D1870" s="382">
        <v>26995</v>
      </c>
      <c r="E1870" s="382"/>
      <c r="F1870" s="382"/>
      <c r="G1870" s="382"/>
      <c r="H1870" s="382"/>
    </row>
    <row r="1871" spans="1:8" ht="30" customHeight="1">
      <c r="A1871" s="382"/>
      <c r="B1871" s="382"/>
      <c r="C1871" s="382"/>
      <c r="D1871" s="382"/>
      <c r="E1871" s="382"/>
      <c r="F1871" s="382"/>
      <c r="G1871" s="382"/>
      <c r="H1871" s="382"/>
    </row>
    <row r="1872" spans="1:8" ht="30" customHeight="1">
      <c r="A1872" s="382">
        <v>3</v>
      </c>
      <c r="B1872" s="382" t="s">
        <v>904</v>
      </c>
      <c r="C1872" s="382">
        <v>700</v>
      </c>
      <c r="D1872" s="382">
        <v>26995</v>
      </c>
      <c r="E1872" s="382"/>
      <c r="F1872" s="382"/>
      <c r="G1872" s="382"/>
      <c r="H1872" s="382"/>
    </row>
    <row r="1873" spans="1:8" ht="30" customHeight="1">
      <c r="A1873" s="382"/>
      <c r="B1873" s="382"/>
      <c r="C1873" s="382"/>
      <c r="D1873" s="382"/>
      <c r="E1873" s="382"/>
      <c r="F1873" s="382"/>
      <c r="G1873" s="382"/>
      <c r="H1873" s="382"/>
    </row>
    <row r="1874" spans="1:8" ht="30" customHeight="1">
      <c r="A1874" s="382">
        <v>4</v>
      </c>
      <c r="B1874" s="382" t="s">
        <v>905</v>
      </c>
      <c r="C1874" s="382">
        <v>700</v>
      </c>
      <c r="D1874" s="382">
        <v>26995</v>
      </c>
      <c r="E1874" s="382"/>
      <c r="F1874" s="382"/>
      <c r="G1874" s="382"/>
      <c r="H1874" s="382"/>
    </row>
    <row r="1875" spans="1:8" ht="30" customHeight="1">
      <c r="A1875" s="382"/>
      <c r="B1875" s="382"/>
      <c r="C1875" s="382"/>
      <c r="D1875" s="382"/>
      <c r="E1875" s="382"/>
      <c r="F1875" s="382"/>
      <c r="G1875" s="382"/>
      <c r="H1875" s="382"/>
    </row>
    <row r="1876" spans="1:8" ht="30" customHeight="1">
      <c r="A1876" s="382">
        <v>5</v>
      </c>
      <c r="B1876" s="382" t="s">
        <v>906</v>
      </c>
      <c r="C1876" s="382">
        <v>700</v>
      </c>
      <c r="D1876" s="382">
        <v>28284</v>
      </c>
      <c r="E1876" s="382"/>
      <c r="F1876" s="382"/>
      <c r="G1876" s="382"/>
      <c r="H1876" s="382">
        <v>1050</v>
      </c>
    </row>
    <row r="1877" spans="1:8" ht="30" customHeight="1">
      <c r="A1877" s="382"/>
      <c r="B1877" s="382"/>
      <c r="C1877" s="382"/>
      <c r="D1877" s="382"/>
      <c r="E1877" s="382"/>
      <c r="F1877" s="382"/>
      <c r="G1877" s="382"/>
      <c r="H1877" s="382"/>
    </row>
    <row r="1878" spans="1:8" ht="30" customHeight="1">
      <c r="A1878" s="382">
        <v>6</v>
      </c>
      <c r="B1878" s="382" t="s">
        <v>907</v>
      </c>
      <c r="C1878" s="382">
        <v>700</v>
      </c>
      <c r="D1878" s="382">
        <v>28284</v>
      </c>
      <c r="E1878" s="382"/>
      <c r="F1878" s="382"/>
      <c r="G1878" s="382"/>
      <c r="H1878" s="382"/>
    </row>
    <row r="1879" spans="1:8" ht="30" customHeight="1">
      <c r="A1879" s="382"/>
      <c r="B1879" s="382"/>
      <c r="C1879" s="382"/>
      <c r="D1879" s="382"/>
      <c r="E1879" s="382"/>
      <c r="F1879" s="382"/>
      <c r="G1879" s="382"/>
      <c r="H1879" s="382"/>
    </row>
    <row r="1880" spans="1:8" ht="30" customHeight="1">
      <c r="A1880" s="382">
        <v>7</v>
      </c>
      <c r="B1880" s="382" t="s">
        <v>908</v>
      </c>
      <c r="C1880" s="382">
        <v>700</v>
      </c>
      <c r="D1880" s="382">
        <v>28284</v>
      </c>
      <c r="E1880" s="382"/>
      <c r="F1880" s="382"/>
      <c r="G1880" s="382"/>
      <c r="H1880" s="382"/>
    </row>
    <row r="1881" spans="1:8" ht="30" customHeight="1">
      <c r="A1881" s="382"/>
      <c r="B1881" s="382"/>
      <c r="C1881" s="382"/>
      <c r="D1881" s="382"/>
      <c r="E1881" s="382"/>
      <c r="F1881" s="382"/>
      <c r="G1881" s="382"/>
      <c r="H1881" s="382"/>
    </row>
    <row r="1882" spans="1:8" ht="30" customHeight="1">
      <c r="A1882" s="382">
        <v>8</v>
      </c>
      <c r="B1882" s="382" t="s">
        <v>909</v>
      </c>
      <c r="C1882" s="382">
        <v>700</v>
      </c>
      <c r="D1882" s="382">
        <v>28284</v>
      </c>
      <c r="E1882" s="382"/>
      <c r="F1882" s="382"/>
      <c r="G1882" s="382"/>
      <c r="H1882" s="382"/>
    </row>
    <row r="1883" spans="1:8" ht="30" customHeight="1">
      <c r="A1883" s="382"/>
      <c r="B1883" s="382"/>
      <c r="C1883" s="382"/>
      <c r="D1883" s="382"/>
      <c r="E1883" s="382"/>
      <c r="F1883" s="382"/>
      <c r="G1883" s="382"/>
      <c r="H1883" s="382"/>
    </row>
    <row r="1884" spans="1:8" ht="30" customHeight="1">
      <c r="A1884" s="382">
        <v>9</v>
      </c>
      <c r="B1884" s="382" t="s">
        <v>910</v>
      </c>
      <c r="C1884" s="382">
        <v>700</v>
      </c>
      <c r="D1884" s="382">
        <v>28788</v>
      </c>
      <c r="E1884" s="382"/>
      <c r="F1884" s="382"/>
      <c r="G1884" s="382"/>
      <c r="H1884" s="382"/>
    </row>
    <row r="1885" spans="1:8" ht="30" customHeight="1">
      <c r="A1885" s="382"/>
      <c r="B1885" s="382"/>
      <c r="C1885" s="382"/>
      <c r="D1885" s="382"/>
      <c r="E1885" s="382"/>
      <c r="F1885" s="382"/>
      <c r="G1885" s="382"/>
      <c r="H1885" s="382"/>
    </row>
    <row r="1886" spans="1:8" ht="30" customHeight="1">
      <c r="A1886" s="382">
        <v>10</v>
      </c>
      <c r="B1886" s="382" t="s">
        <v>911</v>
      </c>
      <c r="C1886" s="382">
        <v>700</v>
      </c>
      <c r="D1886" s="382">
        <v>28788</v>
      </c>
      <c r="E1886" s="382"/>
      <c r="F1886" s="382"/>
      <c r="G1886" s="382">
        <v>2747</v>
      </c>
      <c r="H1886" s="382"/>
    </row>
    <row r="1887" spans="1:8" ht="30" customHeight="1">
      <c r="A1887" s="382"/>
      <c r="B1887" s="382"/>
      <c r="C1887" s="382"/>
      <c r="D1887" s="382"/>
      <c r="E1887" s="382"/>
      <c r="F1887" s="382"/>
      <c r="G1887" s="382"/>
      <c r="H1887" s="382"/>
    </row>
    <row r="1888" spans="1:8" ht="30" customHeight="1">
      <c r="A1888" s="382">
        <v>11</v>
      </c>
      <c r="B1888" s="382" t="s">
        <v>912</v>
      </c>
      <c r="C1888" s="382">
        <v>700</v>
      </c>
      <c r="D1888" s="382">
        <v>28788</v>
      </c>
      <c r="E1888" s="382"/>
      <c r="F1888" s="382"/>
      <c r="G1888" s="382">
        <v>2747</v>
      </c>
      <c r="H1888" s="382">
        <v>1050</v>
      </c>
    </row>
    <row r="1889" spans="1:8" ht="30" customHeight="1">
      <c r="A1889" s="382"/>
      <c r="B1889" s="382"/>
      <c r="C1889" s="382"/>
      <c r="D1889" s="382"/>
      <c r="E1889" s="382"/>
      <c r="F1889" s="382"/>
      <c r="G1889" s="382"/>
      <c r="H1889" s="382"/>
    </row>
    <row r="1890" spans="1:8" ht="30" customHeight="1">
      <c r="A1890" s="382">
        <v>12</v>
      </c>
      <c r="B1890" s="382" t="s">
        <v>913</v>
      </c>
      <c r="C1890" s="382">
        <v>700</v>
      </c>
      <c r="D1890" s="382">
        <v>28788</v>
      </c>
      <c r="E1890" s="382"/>
      <c r="F1890" s="382"/>
      <c r="G1890" s="382">
        <v>2747</v>
      </c>
      <c r="H1890" s="382"/>
    </row>
    <row r="1891" spans="1:8" ht="30" customHeight="1">
      <c r="A1891" s="81"/>
      <c r="B1891" s="382"/>
      <c r="C1891" s="382"/>
      <c r="D1891" s="382"/>
      <c r="E1891" s="382"/>
      <c r="F1891" s="382"/>
      <c r="G1891" s="382"/>
      <c r="H1891" s="382"/>
    </row>
    <row r="1892" spans="1:8" ht="30" customHeight="1">
      <c r="A1892" s="81"/>
      <c r="B1892" s="390" t="s">
        <v>107</v>
      </c>
      <c r="C1892" s="382">
        <f t="shared" ref="C1892:H1892" si="52">SUM(C1868:C1891)</f>
        <v>8400</v>
      </c>
      <c r="D1892" s="382">
        <f t="shared" si="52"/>
        <v>335778</v>
      </c>
      <c r="E1892" s="382">
        <f t="shared" si="52"/>
        <v>0</v>
      </c>
      <c r="F1892" s="382">
        <f t="shared" si="52"/>
        <v>0</v>
      </c>
      <c r="G1892" s="382">
        <f t="shared" si="52"/>
        <v>8241</v>
      </c>
      <c r="H1892" s="382">
        <f t="shared" si="52"/>
        <v>2100</v>
      </c>
    </row>
    <row r="1893" spans="1:8" ht="30" customHeight="1">
      <c r="A1893" s="81"/>
      <c r="B1893" s="390"/>
      <c r="C1893" s="382"/>
      <c r="D1893" s="382"/>
      <c r="E1893" s="382"/>
      <c r="F1893" s="382"/>
      <c r="G1893" s="382"/>
      <c r="H1893" s="382"/>
    </row>
    <row r="1894" spans="1:8" ht="30" customHeight="1">
      <c r="A1894" s="81"/>
      <c r="B1894" s="390" t="s">
        <v>436</v>
      </c>
      <c r="C1894" s="382"/>
      <c r="D1894" s="382">
        <v>6908</v>
      </c>
      <c r="E1894" s="382"/>
      <c r="F1894" s="382"/>
      <c r="G1894" s="382">
        <v>5200</v>
      </c>
      <c r="H1894" s="382"/>
    </row>
    <row r="1895" spans="1:8" ht="30" customHeight="1">
      <c r="A1895" s="81"/>
      <c r="B1895" s="390"/>
      <c r="C1895" s="382"/>
      <c r="D1895" s="382"/>
      <c r="E1895" s="382"/>
      <c r="F1895" s="382"/>
      <c r="G1895" s="382"/>
      <c r="H1895" s="382"/>
    </row>
    <row r="1896" spans="1:8" ht="30" customHeight="1">
      <c r="A1896" s="81"/>
      <c r="B1896" s="390" t="s">
        <v>107</v>
      </c>
      <c r="C1896" s="382"/>
      <c r="D1896" s="382"/>
      <c r="E1896" s="382"/>
      <c r="F1896" s="382"/>
      <c r="G1896" s="382"/>
      <c r="H1896" s="382"/>
    </row>
    <row r="1897" spans="1:8" ht="30" customHeight="1">
      <c r="A1897" s="81"/>
      <c r="B1897" s="390"/>
      <c r="C1897" s="382"/>
      <c r="D1897" s="382"/>
      <c r="E1897" s="382"/>
      <c r="F1897" s="382"/>
      <c r="G1897" s="382"/>
      <c r="H1897" s="382"/>
    </row>
    <row r="1898" spans="1:8" ht="30" customHeight="1">
      <c r="A1898" s="81"/>
      <c r="B1898" s="390" t="s">
        <v>143</v>
      </c>
      <c r="C1898" s="382"/>
      <c r="D1898" s="382">
        <f>SUM(D1892:D1897)</f>
        <v>342686</v>
      </c>
      <c r="E1898" s="382"/>
      <c r="F1898" s="382"/>
      <c r="G1898" s="382">
        <f>SUM(G1894:G1897)</f>
        <v>5200</v>
      </c>
      <c r="H1898" s="382"/>
    </row>
    <row r="1899" spans="1:8" ht="30" customHeight="1">
      <c r="A1899" s="384" t="s">
        <v>898</v>
      </c>
      <c r="B1899" s="625" t="s">
        <v>46</v>
      </c>
      <c r="C1899" s="625"/>
      <c r="D1899" s="625"/>
      <c r="E1899" s="625"/>
      <c r="F1899" s="625"/>
      <c r="G1899" s="625"/>
      <c r="H1899" s="625"/>
    </row>
    <row r="1900" spans="1:8" ht="30" customHeight="1">
      <c r="A1900" s="386" t="s">
        <v>899</v>
      </c>
      <c r="B1900" s="387" t="s">
        <v>900</v>
      </c>
      <c r="C1900" s="387" t="s">
        <v>5</v>
      </c>
      <c r="D1900" s="387" t="s">
        <v>395</v>
      </c>
      <c r="E1900" s="387" t="s">
        <v>7</v>
      </c>
      <c r="F1900" s="387" t="s">
        <v>8</v>
      </c>
      <c r="G1900" s="387" t="s">
        <v>10</v>
      </c>
      <c r="H1900" s="387" t="s">
        <v>901</v>
      </c>
    </row>
    <row r="1901" spans="1:8" ht="30" customHeight="1">
      <c r="A1901" s="81"/>
      <c r="B1901" s="382"/>
      <c r="C1901" s="382"/>
      <c r="D1901" s="382"/>
      <c r="E1901" s="382"/>
      <c r="F1901" s="382"/>
      <c r="G1901" s="382"/>
      <c r="H1901" s="382"/>
    </row>
    <row r="1902" spans="1:8" ht="30" customHeight="1">
      <c r="A1902" s="382">
        <v>1</v>
      </c>
      <c r="B1902" s="389" t="s">
        <v>902</v>
      </c>
      <c r="C1902" s="382">
        <v>1220</v>
      </c>
      <c r="D1902" s="382">
        <v>51320</v>
      </c>
      <c r="E1902" s="382"/>
      <c r="F1902" s="382">
        <v>500</v>
      </c>
      <c r="G1902" s="382"/>
      <c r="H1902" s="382"/>
    </row>
    <row r="1903" spans="1:8" ht="30" customHeight="1">
      <c r="A1903" s="382"/>
      <c r="B1903" s="382"/>
      <c r="C1903" s="382"/>
      <c r="D1903" s="382"/>
      <c r="E1903" s="382"/>
      <c r="F1903" s="382"/>
      <c r="G1903" s="382"/>
      <c r="H1903" s="382"/>
    </row>
    <row r="1904" spans="1:8" ht="30" customHeight="1">
      <c r="A1904" s="382">
        <v>2</v>
      </c>
      <c r="B1904" s="382" t="s">
        <v>903</v>
      </c>
      <c r="C1904" s="382">
        <f>C1902</f>
        <v>1220</v>
      </c>
      <c r="D1904" s="382">
        <v>52272</v>
      </c>
      <c r="E1904" s="382"/>
      <c r="F1904" s="382">
        <v>500</v>
      </c>
      <c r="G1904" s="382">
        <f>G1902</f>
        <v>0</v>
      </c>
      <c r="H1904" s="382"/>
    </row>
    <row r="1905" spans="1:8" ht="30" customHeight="1">
      <c r="A1905" s="382"/>
      <c r="B1905" s="382"/>
      <c r="C1905" s="382"/>
      <c r="D1905" s="382"/>
      <c r="E1905" s="382"/>
      <c r="F1905" s="382"/>
      <c r="G1905" s="382"/>
      <c r="H1905" s="382"/>
    </row>
    <row r="1906" spans="1:8" ht="30" customHeight="1">
      <c r="A1906" s="382">
        <v>3</v>
      </c>
      <c r="B1906" s="382" t="s">
        <v>904</v>
      </c>
      <c r="C1906" s="382">
        <f>C1904</f>
        <v>1220</v>
      </c>
      <c r="D1906" s="382">
        <f>D1904</f>
        <v>52272</v>
      </c>
      <c r="E1906" s="382"/>
      <c r="F1906" s="382">
        <v>500</v>
      </c>
      <c r="G1906" s="382">
        <f>G1904</f>
        <v>0</v>
      </c>
      <c r="H1906" s="382"/>
    </row>
    <row r="1907" spans="1:8" ht="30" customHeight="1">
      <c r="A1907" s="382"/>
      <c r="B1907" s="382"/>
      <c r="C1907" s="382"/>
      <c r="D1907" s="382"/>
      <c r="E1907" s="382"/>
      <c r="F1907" s="382"/>
      <c r="G1907" s="382"/>
      <c r="H1907" s="382"/>
    </row>
    <row r="1908" spans="1:8" ht="30" customHeight="1">
      <c r="A1908" s="382">
        <v>4</v>
      </c>
      <c r="B1908" s="382" t="s">
        <v>905</v>
      </c>
      <c r="C1908" s="382">
        <f>C1906</f>
        <v>1220</v>
      </c>
      <c r="D1908" s="382">
        <f>D1906</f>
        <v>52272</v>
      </c>
      <c r="E1908" s="382"/>
      <c r="F1908" s="382">
        <v>500</v>
      </c>
      <c r="G1908" s="382">
        <f>G1906</f>
        <v>0</v>
      </c>
      <c r="H1908" s="382"/>
    </row>
    <row r="1909" spans="1:8" ht="30" customHeight="1">
      <c r="A1909" s="382"/>
      <c r="B1909" s="382"/>
      <c r="C1909" s="382"/>
      <c r="D1909" s="382"/>
      <c r="E1909" s="382"/>
      <c r="F1909" s="382"/>
      <c r="G1909" s="382"/>
      <c r="H1909" s="382"/>
    </row>
    <row r="1910" spans="1:8" ht="30" customHeight="1">
      <c r="A1910" s="382">
        <v>5</v>
      </c>
      <c r="B1910" s="382" t="s">
        <v>906</v>
      </c>
      <c r="C1910" s="382">
        <v>2020</v>
      </c>
      <c r="D1910" s="382">
        <v>54610</v>
      </c>
      <c r="E1910" s="382"/>
      <c r="F1910" s="382">
        <v>500</v>
      </c>
      <c r="G1910" s="382">
        <f>G1908</f>
        <v>0</v>
      </c>
      <c r="H1910" s="382">
        <v>1050</v>
      </c>
    </row>
    <row r="1911" spans="1:8" ht="30" customHeight="1">
      <c r="A1911" s="382"/>
      <c r="B1911" s="382"/>
      <c r="C1911" s="382"/>
      <c r="D1911" s="382"/>
      <c r="E1911" s="382"/>
      <c r="F1911" s="382"/>
      <c r="G1911" s="382"/>
      <c r="H1911" s="382"/>
    </row>
    <row r="1912" spans="1:8" ht="30" customHeight="1">
      <c r="A1912" s="382">
        <v>6</v>
      </c>
      <c r="B1912" s="382" t="s">
        <v>907</v>
      </c>
      <c r="C1912" s="382">
        <f>C1910</f>
        <v>2020</v>
      </c>
      <c r="D1912" s="382">
        <f>D1910</f>
        <v>54610</v>
      </c>
      <c r="E1912" s="382"/>
      <c r="F1912" s="382">
        <v>500</v>
      </c>
      <c r="G1912" s="382">
        <f>G1910</f>
        <v>0</v>
      </c>
      <c r="H1912" s="382"/>
    </row>
    <row r="1913" spans="1:8" ht="30" customHeight="1">
      <c r="A1913" s="382"/>
      <c r="B1913" s="382"/>
      <c r="C1913" s="382"/>
      <c r="D1913" s="382"/>
      <c r="E1913" s="382"/>
      <c r="F1913" s="382"/>
      <c r="G1913" s="382"/>
      <c r="H1913" s="382"/>
    </row>
    <row r="1914" spans="1:8" ht="30" customHeight="1">
      <c r="A1914" s="382">
        <v>7</v>
      </c>
      <c r="B1914" s="382" t="s">
        <v>908</v>
      </c>
      <c r="C1914" s="382">
        <f>C1912</f>
        <v>2020</v>
      </c>
      <c r="D1914" s="382">
        <f>D1912</f>
        <v>54610</v>
      </c>
      <c r="E1914" s="382"/>
      <c r="F1914" s="382">
        <v>500</v>
      </c>
      <c r="G1914" s="382">
        <f>G1912</f>
        <v>0</v>
      </c>
      <c r="H1914" s="382"/>
    </row>
    <row r="1915" spans="1:8" ht="30" customHeight="1">
      <c r="A1915" s="382"/>
      <c r="B1915" s="382"/>
      <c r="C1915" s="382"/>
      <c r="D1915" s="382"/>
      <c r="E1915" s="382"/>
      <c r="F1915" s="382"/>
      <c r="G1915" s="382"/>
      <c r="H1915" s="382"/>
    </row>
    <row r="1916" spans="1:8" ht="30" customHeight="1">
      <c r="A1916" s="382">
        <v>8</v>
      </c>
      <c r="B1916" s="382" t="s">
        <v>909</v>
      </c>
      <c r="C1916" s="382">
        <f>C1914</f>
        <v>2020</v>
      </c>
      <c r="D1916" s="382">
        <f>D1914</f>
        <v>54610</v>
      </c>
      <c r="E1916" s="382"/>
      <c r="F1916" s="382">
        <v>500</v>
      </c>
      <c r="G1916" s="382">
        <f>G1914</f>
        <v>0</v>
      </c>
      <c r="H1916" s="382"/>
    </row>
    <row r="1917" spans="1:8" ht="30" customHeight="1">
      <c r="A1917" s="382"/>
      <c r="B1917" s="382"/>
      <c r="C1917" s="382"/>
      <c r="D1917" s="382"/>
      <c r="E1917" s="382"/>
      <c r="F1917" s="382"/>
      <c r="G1917" s="382"/>
      <c r="H1917" s="382"/>
    </row>
    <row r="1918" spans="1:8" ht="30" customHeight="1">
      <c r="A1918" s="382">
        <v>9</v>
      </c>
      <c r="B1918" s="382" t="s">
        <v>910</v>
      </c>
      <c r="C1918" s="382">
        <f>C1916</f>
        <v>2020</v>
      </c>
      <c r="D1918" s="382">
        <v>55590</v>
      </c>
      <c r="E1918" s="382"/>
      <c r="F1918" s="382">
        <v>500</v>
      </c>
      <c r="G1918" s="382">
        <f>G1916</f>
        <v>0</v>
      </c>
      <c r="H1918" s="382"/>
    </row>
    <row r="1919" spans="1:8" ht="30" customHeight="1">
      <c r="A1919" s="382"/>
      <c r="B1919" s="382"/>
      <c r="C1919" s="382"/>
      <c r="D1919" s="382"/>
      <c r="E1919" s="382"/>
      <c r="F1919" s="382"/>
      <c r="G1919" s="382"/>
      <c r="H1919" s="382"/>
    </row>
    <row r="1920" spans="1:8" ht="30" customHeight="1">
      <c r="A1920" s="382">
        <v>10</v>
      </c>
      <c r="B1920" s="382" t="s">
        <v>911</v>
      </c>
      <c r="C1920" s="382">
        <f>C1918</f>
        <v>2020</v>
      </c>
      <c r="D1920" s="382">
        <f>D1918</f>
        <v>55590</v>
      </c>
      <c r="E1920" s="382"/>
      <c r="F1920" s="382">
        <v>500</v>
      </c>
      <c r="G1920" s="382">
        <f>G1918</f>
        <v>0</v>
      </c>
      <c r="H1920" s="382"/>
    </row>
    <row r="1921" spans="1:8" ht="30" customHeight="1">
      <c r="A1921" s="382"/>
      <c r="B1921" s="382"/>
      <c r="C1921" s="382"/>
      <c r="D1921" s="382"/>
      <c r="E1921" s="382"/>
      <c r="F1921" s="382"/>
      <c r="G1921" s="382"/>
      <c r="H1921" s="382"/>
    </row>
    <row r="1922" spans="1:8" ht="30" customHeight="1">
      <c r="A1922" s="382">
        <v>11</v>
      </c>
      <c r="B1922" s="382" t="s">
        <v>912</v>
      </c>
      <c r="C1922" s="382">
        <f>C1920</f>
        <v>2020</v>
      </c>
      <c r="D1922" s="382">
        <f>D1920</f>
        <v>55590</v>
      </c>
      <c r="E1922" s="382"/>
      <c r="F1922" s="382"/>
      <c r="G1922" s="382">
        <f>G1920</f>
        <v>0</v>
      </c>
      <c r="H1922" s="382">
        <v>1050</v>
      </c>
    </row>
    <row r="1923" spans="1:8" ht="30" customHeight="1">
      <c r="A1923" s="382"/>
      <c r="B1923" s="382"/>
      <c r="C1923" s="382"/>
      <c r="D1923" s="382"/>
      <c r="E1923" s="382"/>
      <c r="F1923" s="382"/>
      <c r="G1923" s="382"/>
      <c r="H1923" s="382"/>
    </row>
    <row r="1924" spans="1:8" ht="30" customHeight="1">
      <c r="A1924" s="382">
        <v>12</v>
      </c>
      <c r="B1924" s="382" t="s">
        <v>913</v>
      </c>
      <c r="C1924" s="382">
        <f>C1922</f>
        <v>2020</v>
      </c>
      <c r="D1924" s="382">
        <f>D1922</f>
        <v>55590</v>
      </c>
      <c r="E1924" s="382"/>
      <c r="F1924" s="382"/>
      <c r="G1924" s="382">
        <f>G1922</f>
        <v>0</v>
      </c>
      <c r="H1924" s="382"/>
    </row>
    <row r="1925" spans="1:8" ht="30" customHeight="1">
      <c r="A1925" s="81"/>
      <c r="B1925" s="382"/>
      <c r="C1925" s="382"/>
      <c r="D1925" s="382"/>
      <c r="E1925" s="382"/>
      <c r="F1925" s="382"/>
      <c r="G1925" s="382"/>
      <c r="H1925" s="382"/>
    </row>
    <row r="1926" spans="1:8" ht="30" customHeight="1">
      <c r="A1926" s="81"/>
      <c r="B1926" s="390" t="s">
        <v>107</v>
      </c>
      <c r="C1926" s="382">
        <f t="shared" ref="C1926:H1926" si="53">SUM(C1902:C1925)</f>
        <v>21040</v>
      </c>
      <c r="D1926" s="382">
        <f t="shared" si="53"/>
        <v>648936</v>
      </c>
      <c r="E1926" s="382">
        <f t="shared" si="53"/>
        <v>0</v>
      </c>
      <c r="F1926" s="382">
        <f t="shared" si="53"/>
        <v>5000</v>
      </c>
      <c r="G1926" s="382">
        <f t="shared" si="53"/>
        <v>0</v>
      </c>
      <c r="H1926" s="382">
        <f t="shared" si="53"/>
        <v>2100</v>
      </c>
    </row>
    <row r="1927" spans="1:8" ht="30" customHeight="1">
      <c r="A1927" s="81"/>
      <c r="B1927" s="390"/>
      <c r="C1927" s="382"/>
      <c r="D1927" s="382"/>
      <c r="E1927" s="382"/>
      <c r="F1927" s="382"/>
      <c r="G1927" s="382"/>
      <c r="H1927" s="382"/>
    </row>
    <row r="1928" spans="1:8" ht="30" customHeight="1">
      <c r="A1928" s="81"/>
      <c r="B1928" s="390" t="s">
        <v>436</v>
      </c>
      <c r="C1928" s="382"/>
      <c r="D1928" s="382">
        <v>6908</v>
      </c>
      <c r="E1928" s="382"/>
      <c r="F1928" s="382"/>
      <c r="G1928" s="382">
        <v>5181</v>
      </c>
      <c r="H1928" s="382"/>
    </row>
    <row r="1929" spans="1:8" ht="30" customHeight="1">
      <c r="A1929" s="81"/>
      <c r="B1929" s="390"/>
      <c r="C1929" s="382"/>
      <c r="D1929" s="382"/>
      <c r="E1929" s="382"/>
      <c r="F1929" s="382"/>
      <c r="G1929" s="382"/>
      <c r="H1929" s="382"/>
    </row>
    <row r="1930" spans="1:8" ht="30" customHeight="1">
      <c r="A1930" s="81"/>
      <c r="B1930" s="390" t="s">
        <v>107</v>
      </c>
      <c r="C1930" s="382"/>
      <c r="D1930" s="382"/>
      <c r="E1930" s="382"/>
      <c r="F1930" s="382"/>
      <c r="G1930" s="382"/>
      <c r="H1930" s="382"/>
    </row>
    <row r="1931" spans="1:8" ht="30" customHeight="1">
      <c r="A1931" s="81"/>
      <c r="B1931" s="390"/>
      <c r="C1931" s="382"/>
      <c r="D1931" s="382"/>
      <c r="E1931" s="382"/>
      <c r="F1931" s="382"/>
      <c r="G1931" s="382"/>
      <c r="H1931" s="382"/>
    </row>
    <row r="1932" spans="1:8" ht="30" customHeight="1">
      <c r="A1932" s="81"/>
      <c r="B1932" s="390" t="s">
        <v>143</v>
      </c>
      <c r="C1932" s="382">
        <f>SUM(C1926:C1931)</f>
        <v>21040</v>
      </c>
      <c r="D1932" s="382">
        <f>SUM(D1926:D1931)</f>
        <v>655844</v>
      </c>
      <c r="E1932" s="382"/>
      <c r="F1932" s="382">
        <f t="shared" ref="F1932" si="54">SUM(F1908:F1931)</f>
        <v>8500</v>
      </c>
      <c r="G1932" s="382">
        <f>SUM(G1926:G1931)</f>
        <v>5181</v>
      </c>
      <c r="H1932" s="382">
        <f>SUM(H1926:H1931)</f>
        <v>2100</v>
      </c>
    </row>
    <row r="1933" spans="1:8" ht="30" customHeight="1">
      <c r="A1933" s="384" t="s">
        <v>898</v>
      </c>
      <c r="B1933" s="625" t="s">
        <v>933</v>
      </c>
      <c r="C1933" s="625"/>
      <c r="D1933" s="625"/>
      <c r="E1933" s="625"/>
      <c r="F1933" s="625"/>
      <c r="G1933" s="625"/>
      <c r="H1933" s="625"/>
    </row>
    <row r="1934" spans="1:8" ht="30" customHeight="1">
      <c r="A1934" s="386" t="s">
        <v>899</v>
      </c>
      <c r="B1934" s="387" t="s">
        <v>900</v>
      </c>
      <c r="C1934" s="387" t="s">
        <v>5</v>
      </c>
      <c r="D1934" s="387" t="s">
        <v>395</v>
      </c>
      <c r="E1934" s="387" t="s">
        <v>7</v>
      </c>
      <c r="F1934" s="387" t="s">
        <v>8</v>
      </c>
      <c r="G1934" s="387" t="s">
        <v>10</v>
      </c>
      <c r="H1934" s="387" t="s">
        <v>901</v>
      </c>
    </row>
    <row r="1935" spans="1:8" ht="30" customHeight="1">
      <c r="A1935" s="81"/>
      <c r="B1935" s="382"/>
      <c r="C1935" s="382"/>
      <c r="D1935" s="382"/>
      <c r="E1935" s="382"/>
      <c r="F1935" s="382"/>
      <c r="G1935" s="382"/>
      <c r="H1935" s="382"/>
    </row>
    <row r="1936" spans="1:8" ht="30" customHeight="1">
      <c r="A1936" s="382">
        <v>1</v>
      </c>
      <c r="B1936" s="389" t="s">
        <v>902</v>
      </c>
      <c r="C1936" s="382"/>
      <c r="D1936" s="382">
        <f>D1958</f>
        <v>55590</v>
      </c>
      <c r="E1936" s="382"/>
      <c r="F1936" s="382">
        <v>500</v>
      </c>
      <c r="G1936" s="382"/>
      <c r="H1936" s="382"/>
    </row>
    <row r="1937" spans="1:8" ht="30" customHeight="1">
      <c r="A1937" s="382"/>
      <c r="B1937" s="382"/>
      <c r="C1937" s="382"/>
      <c r="D1937" s="382"/>
      <c r="E1937" s="382"/>
      <c r="F1937" s="382"/>
      <c r="G1937" s="382"/>
      <c r="H1937" s="382"/>
    </row>
    <row r="1938" spans="1:8" ht="30" customHeight="1">
      <c r="A1938" s="382">
        <v>2</v>
      </c>
      <c r="B1938" s="382" t="s">
        <v>903</v>
      </c>
      <c r="C1938" s="382">
        <f>C1936</f>
        <v>0</v>
      </c>
      <c r="D1938" s="382">
        <v>52272</v>
      </c>
      <c r="E1938" s="382"/>
      <c r="F1938" s="382">
        <v>500</v>
      </c>
      <c r="G1938" s="382">
        <f>G1936</f>
        <v>0</v>
      </c>
      <c r="H1938" s="382"/>
    </row>
    <row r="1939" spans="1:8" ht="30" customHeight="1">
      <c r="A1939" s="382"/>
      <c r="B1939" s="382"/>
      <c r="C1939" s="382"/>
      <c r="D1939" s="382"/>
      <c r="E1939" s="382"/>
      <c r="F1939" s="382"/>
      <c r="G1939" s="382"/>
      <c r="H1939" s="382"/>
    </row>
    <row r="1940" spans="1:8" ht="30" customHeight="1">
      <c r="A1940" s="382">
        <v>3</v>
      </c>
      <c r="B1940" s="382" t="s">
        <v>904</v>
      </c>
      <c r="C1940" s="382">
        <f>C1938</f>
        <v>0</v>
      </c>
      <c r="D1940" s="382">
        <f>D1938</f>
        <v>52272</v>
      </c>
      <c r="E1940" s="382"/>
      <c r="F1940" s="382">
        <v>500</v>
      </c>
      <c r="G1940" s="382">
        <f>G1938</f>
        <v>0</v>
      </c>
      <c r="H1940" s="382"/>
    </row>
    <row r="1941" spans="1:8" ht="30" customHeight="1">
      <c r="A1941" s="382"/>
      <c r="B1941" s="382"/>
      <c r="C1941" s="382"/>
      <c r="D1941" s="382"/>
      <c r="E1941" s="382"/>
      <c r="F1941" s="382"/>
      <c r="G1941" s="382"/>
      <c r="H1941" s="382"/>
    </row>
    <row r="1942" spans="1:8" ht="30" customHeight="1">
      <c r="A1942" s="382">
        <v>4</v>
      </c>
      <c r="B1942" s="382" t="s">
        <v>905</v>
      </c>
      <c r="C1942" s="382">
        <f>C1940</f>
        <v>0</v>
      </c>
      <c r="D1942" s="382">
        <f>D1940</f>
        <v>52272</v>
      </c>
      <c r="E1942" s="382"/>
      <c r="F1942" s="382">
        <v>500</v>
      </c>
      <c r="G1942" s="382">
        <f>G1940</f>
        <v>0</v>
      </c>
      <c r="H1942" s="382"/>
    </row>
    <row r="1943" spans="1:8" ht="30" customHeight="1">
      <c r="A1943" s="382"/>
      <c r="B1943" s="382"/>
      <c r="C1943" s="382"/>
      <c r="D1943" s="382"/>
      <c r="E1943" s="382"/>
      <c r="F1943" s="382"/>
      <c r="G1943" s="382"/>
      <c r="H1943" s="382"/>
    </row>
    <row r="1944" spans="1:8" ht="30" customHeight="1">
      <c r="A1944" s="382">
        <v>5</v>
      </c>
      <c r="B1944" s="382" t="s">
        <v>906</v>
      </c>
      <c r="C1944" s="382"/>
      <c r="D1944" s="382">
        <v>54610</v>
      </c>
      <c r="E1944" s="382"/>
      <c r="F1944" s="382">
        <v>500</v>
      </c>
      <c r="G1944" s="382">
        <f>G1942</f>
        <v>0</v>
      </c>
      <c r="H1944" s="382">
        <v>1050</v>
      </c>
    </row>
    <row r="1945" spans="1:8" ht="30" customHeight="1">
      <c r="A1945" s="382"/>
      <c r="B1945" s="382"/>
      <c r="C1945" s="382"/>
      <c r="D1945" s="382"/>
      <c r="E1945" s="382"/>
      <c r="F1945" s="382"/>
      <c r="G1945" s="382"/>
      <c r="H1945" s="382"/>
    </row>
    <row r="1946" spans="1:8" ht="30" customHeight="1">
      <c r="A1946" s="382">
        <v>6</v>
      </c>
      <c r="B1946" s="382" t="s">
        <v>907</v>
      </c>
      <c r="C1946" s="382">
        <f>C1944</f>
        <v>0</v>
      </c>
      <c r="D1946" s="382">
        <f>D1944</f>
        <v>54610</v>
      </c>
      <c r="E1946" s="382"/>
      <c r="F1946" s="382">
        <v>500</v>
      </c>
      <c r="G1946" s="382">
        <f>G1944</f>
        <v>0</v>
      </c>
      <c r="H1946" s="382"/>
    </row>
    <row r="1947" spans="1:8" ht="30" customHeight="1">
      <c r="A1947" s="382"/>
      <c r="B1947" s="382"/>
      <c r="C1947" s="382"/>
      <c r="D1947" s="382"/>
      <c r="E1947" s="382"/>
      <c r="F1947" s="382"/>
      <c r="G1947" s="382"/>
      <c r="H1947" s="382"/>
    </row>
    <row r="1948" spans="1:8" ht="30" customHeight="1">
      <c r="A1948" s="382">
        <v>7</v>
      </c>
      <c r="B1948" s="382" t="s">
        <v>908</v>
      </c>
      <c r="C1948" s="382">
        <f>C1946</f>
        <v>0</v>
      </c>
      <c r="D1948" s="382">
        <f>D1946</f>
        <v>54610</v>
      </c>
      <c r="E1948" s="382"/>
      <c r="F1948" s="382">
        <v>500</v>
      </c>
      <c r="G1948" s="382">
        <f>G1946</f>
        <v>0</v>
      </c>
      <c r="H1948" s="382"/>
    </row>
    <row r="1949" spans="1:8" ht="30" customHeight="1">
      <c r="A1949" s="382"/>
      <c r="B1949" s="382"/>
      <c r="C1949" s="382"/>
      <c r="D1949" s="382"/>
      <c r="E1949" s="382"/>
      <c r="F1949" s="382"/>
      <c r="G1949" s="382"/>
      <c r="H1949" s="382"/>
    </row>
    <row r="1950" spans="1:8" ht="30" customHeight="1">
      <c r="A1950" s="382">
        <v>8</v>
      </c>
      <c r="B1950" s="382" t="s">
        <v>909</v>
      </c>
      <c r="C1950" s="382">
        <f>C1948</f>
        <v>0</v>
      </c>
      <c r="D1950" s="382">
        <f>D1948</f>
        <v>54610</v>
      </c>
      <c r="E1950" s="382"/>
      <c r="F1950" s="382">
        <v>500</v>
      </c>
      <c r="G1950" s="382">
        <f>G1948</f>
        <v>0</v>
      </c>
      <c r="H1950" s="382"/>
    </row>
    <row r="1951" spans="1:8" ht="30" customHeight="1">
      <c r="A1951" s="382"/>
      <c r="B1951" s="382"/>
      <c r="C1951" s="382"/>
      <c r="D1951" s="382"/>
      <c r="E1951" s="382"/>
      <c r="F1951" s="382"/>
      <c r="G1951" s="382"/>
      <c r="H1951" s="382"/>
    </row>
    <row r="1952" spans="1:8" ht="30" customHeight="1">
      <c r="A1952" s="382">
        <v>9</v>
      </c>
      <c r="B1952" s="382" t="s">
        <v>910</v>
      </c>
      <c r="C1952" s="382">
        <f>C1950</f>
        <v>0</v>
      </c>
      <c r="D1952" s="382">
        <v>55590</v>
      </c>
      <c r="E1952" s="382"/>
      <c r="F1952" s="382">
        <v>500</v>
      </c>
      <c r="G1952" s="382">
        <f>G1950</f>
        <v>0</v>
      </c>
      <c r="H1952" s="382"/>
    </row>
    <row r="1953" spans="1:8" ht="30" customHeight="1">
      <c r="A1953" s="382"/>
      <c r="B1953" s="382"/>
      <c r="C1953" s="382"/>
      <c r="D1953" s="382"/>
      <c r="E1953" s="382"/>
      <c r="F1953" s="382"/>
      <c r="G1953" s="382"/>
      <c r="H1953" s="382"/>
    </row>
    <row r="1954" spans="1:8" ht="30" customHeight="1">
      <c r="A1954" s="382">
        <v>10</v>
      </c>
      <c r="B1954" s="382" t="s">
        <v>911</v>
      </c>
      <c r="C1954" s="382">
        <f>C1952</f>
        <v>0</v>
      </c>
      <c r="D1954" s="382">
        <v>55590</v>
      </c>
      <c r="E1954" s="382"/>
      <c r="F1954" s="382">
        <v>500</v>
      </c>
      <c r="G1954" s="382">
        <f>G1952</f>
        <v>0</v>
      </c>
      <c r="H1954" s="382"/>
    </row>
    <row r="1955" spans="1:8" ht="30" customHeight="1">
      <c r="A1955" s="382"/>
      <c r="B1955" s="382"/>
      <c r="C1955" s="382"/>
      <c r="D1955" s="382"/>
      <c r="E1955" s="382"/>
      <c r="F1955" s="382"/>
      <c r="G1955" s="382"/>
      <c r="H1955" s="382"/>
    </row>
    <row r="1956" spans="1:8" ht="30" customHeight="1">
      <c r="A1956" s="382">
        <v>11</v>
      </c>
      <c r="B1956" s="382" t="s">
        <v>912</v>
      </c>
      <c r="C1956" s="382">
        <f>C1954</f>
        <v>0</v>
      </c>
      <c r="D1956" s="382">
        <v>55590</v>
      </c>
      <c r="E1956" s="382"/>
      <c r="F1956" s="382"/>
      <c r="G1956" s="382">
        <f>G1954</f>
        <v>0</v>
      </c>
      <c r="H1956" s="382">
        <v>1050</v>
      </c>
    </row>
    <row r="1957" spans="1:8" ht="30" customHeight="1">
      <c r="A1957" s="382"/>
      <c r="B1957" s="382"/>
      <c r="C1957" s="382"/>
      <c r="D1957" s="382"/>
      <c r="E1957" s="382"/>
      <c r="F1957" s="382"/>
      <c r="G1957" s="382"/>
      <c r="H1957" s="382"/>
    </row>
    <row r="1958" spans="1:8" ht="30" customHeight="1">
      <c r="A1958" s="382">
        <v>12</v>
      </c>
      <c r="B1958" s="382" t="s">
        <v>913</v>
      </c>
      <c r="C1958" s="382">
        <f>C1956</f>
        <v>0</v>
      </c>
      <c r="D1958" s="382">
        <v>55590</v>
      </c>
      <c r="E1958" s="382"/>
      <c r="F1958" s="382"/>
      <c r="G1958" s="382">
        <f>G1956</f>
        <v>0</v>
      </c>
      <c r="H1958" s="382"/>
    </row>
    <row r="1959" spans="1:8" ht="30" customHeight="1">
      <c r="A1959" s="81"/>
      <c r="B1959" s="382"/>
      <c r="C1959" s="382"/>
      <c r="D1959" s="382"/>
      <c r="E1959" s="382"/>
      <c r="F1959" s="382"/>
      <c r="G1959" s="382"/>
      <c r="H1959" s="382"/>
    </row>
    <row r="1960" spans="1:8" ht="30" customHeight="1">
      <c r="A1960" s="81"/>
      <c r="B1960" s="390" t="s">
        <v>107</v>
      </c>
      <c r="C1960" s="382">
        <f t="shared" ref="C1960:H1960" si="55">SUM(C1936:C1959)</f>
        <v>0</v>
      </c>
      <c r="D1960" s="382">
        <f t="shared" si="55"/>
        <v>653206</v>
      </c>
      <c r="E1960" s="382">
        <f t="shared" si="55"/>
        <v>0</v>
      </c>
      <c r="F1960" s="382">
        <f t="shared" si="55"/>
        <v>5000</v>
      </c>
      <c r="G1960" s="382">
        <f t="shared" si="55"/>
        <v>0</v>
      </c>
      <c r="H1960" s="382">
        <f t="shared" si="55"/>
        <v>2100</v>
      </c>
    </row>
    <row r="1961" spans="1:8" ht="30" customHeight="1">
      <c r="A1961" s="81"/>
      <c r="B1961" s="390"/>
      <c r="C1961" s="382"/>
      <c r="D1961" s="382"/>
      <c r="E1961" s="382"/>
      <c r="F1961" s="382"/>
      <c r="G1961" s="382"/>
      <c r="H1961" s="382"/>
    </row>
    <row r="1962" spans="1:8" ht="30" customHeight="1">
      <c r="A1962" s="81"/>
      <c r="B1962" s="390" t="s">
        <v>436</v>
      </c>
      <c r="C1962" s="382"/>
      <c r="D1962" s="382">
        <v>6908</v>
      </c>
      <c r="E1962" s="382"/>
      <c r="F1962" s="382"/>
      <c r="G1962" s="382">
        <v>5181</v>
      </c>
      <c r="H1962" s="382"/>
    </row>
    <row r="1963" spans="1:8" ht="30" customHeight="1">
      <c r="A1963" s="81"/>
      <c r="B1963" s="390"/>
      <c r="C1963" s="382"/>
      <c r="D1963" s="382"/>
      <c r="E1963" s="382"/>
      <c r="F1963" s="382"/>
      <c r="G1963" s="382"/>
      <c r="H1963" s="382"/>
    </row>
    <row r="1964" spans="1:8" ht="30" customHeight="1">
      <c r="A1964" s="81"/>
      <c r="B1964" s="390" t="s">
        <v>107</v>
      </c>
      <c r="C1964" s="382"/>
      <c r="D1964" s="382"/>
      <c r="E1964" s="382"/>
      <c r="F1964" s="382"/>
      <c r="G1964" s="382"/>
      <c r="H1964" s="382"/>
    </row>
    <row r="1965" spans="1:8" ht="30" customHeight="1">
      <c r="A1965" s="81"/>
      <c r="B1965" s="390"/>
      <c r="C1965" s="382"/>
      <c r="D1965" s="382"/>
      <c r="E1965" s="382"/>
      <c r="F1965" s="382"/>
      <c r="G1965" s="382"/>
      <c r="H1965" s="382"/>
    </row>
    <row r="1966" spans="1:8" ht="30" customHeight="1">
      <c r="A1966" s="81"/>
      <c r="B1966" s="390" t="s">
        <v>143</v>
      </c>
      <c r="C1966" s="382"/>
      <c r="D1966" s="382">
        <f>SUM(D1960:D1965)</f>
        <v>660114</v>
      </c>
      <c r="E1966" s="382"/>
      <c r="F1966" s="382"/>
      <c r="G1966" s="382">
        <f>SUM(G1960:G1965)</f>
        <v>5181</v>
      </c>
      <c r="H1966" s="382"/>
    </row>
    <row r="1967" spans="1:8" ht="30" customHeight="1">
      <c r="A1967" s="384" t="s">
        <v>898</v>
      </c>
      <c r="B1967" s="625" t="s">
        <v>934</v>
      </c>
      <c r="C1967" s="625"/>
      <c r="D1967" s="625"/>
      <c r="E1967" s="625"/>
      <c r="F1967" s="625"/>
      <c r="G1967" s="625"/>
      <c r="H1967" s="625"/>
    </row>
    <row r="1968" spans="1:8" ht="30" customHeight="1">
      <c r="A1968" s="386" t="s">
        <v>899</v>
      </c>
      <c r="B1968" s="387" t="s">
        <v>900</v>
      </c>
      <c r="C1968" s="387" t="s">
        <v>5</v>
      </c>
      <c r="D1968" s="387" t="s">
        <v>395</v>
      </c>
      <c r="E1968" s="387" t="s">
        <v>7</v>
      </c>
      <c r="F1968" s="387" t="s">
        <v>8</v>
      </c>
      <c r="G1968" s="387" t="s">
        <v>10</v>
      </c>
      <c r="H1968" s="387" t="s">
        <v>901</v>
      </c>
    </row>
    <row r="1969" spans="1:8" ht="30" customHeight="1">
      <c r="A1969" s="81"/>
      <c r="B1969" s="382"/>
      <c r="C1969" s="382"/>
      <c r="D1969" s="382"/>
      <c r="E1969" s="382"/>
      <c r="F1969" s="382"/>
      <c r="G1969" s="382"/>
      <c r="H1969" s="382"/>
    </row>
    <row r="1970" spans="1:8" ht="30" customHeight="1">
      <c r="A1970" s="382">
        <v>1</v>
      </c>
      <c r="B1970" s="389" t="s">
        <v>902</v>
      </c>
      <c r="C1970" s="382"/>
      <c r="D1970" s="382">
        <v>55295</v>
      </c>
      <c r="E1970" s="382"/>
      <c r="F1970" s="382">
        <v>3000</v>
      </c>
      <c r="G1970" s="382"/>
      <c r="H1970" s="382"/>
    </row>
    <row r="1971" spans="1:8" ht="30" customHeight="1">
      <c r="A1971" s="382"/>
      <c r="B1971" s="382"/>
      <c r="C1971" s="382"/>
      <c r="D1971" s="382"/>
      <c r="E1971" s="382"/>
      <c r="F1971" s="382"/>
      <c r="G1971" s="382"/>
      <c r="H1971" s="382"/>
    </row>
    <row r="1972" spans="1:8" ht="30" customHeight="1">
      <c r="A1972" s="382">
        <v>2</v>
      </c>
      <c r="B1972" s="382" t="s">
        <v>903</v>
      </c>
      <c r="C1972" s="382"/>
      <c r="D1972" s="382">
        <v>55295</v>
      </c>
      <c r="E1972" s="382"/>
      <c r="F1972" s="382"/>
      <c r="G1972" s="382"/>
      <c r="H1972" s="382"/>
    </row>
    <row r="1973" spans="1:8" ht="30" customHeight="1">
      <c r="A1973" s="382"/>
      <c r="B1973" s="382"/>
      <c r="C1973" s="382"/>
      <c r="D1973" s="382"/>
      <c r="E1973" s="382"/>
      <c r="F1973" s="382"/>
      <c r="G1973" s="382"/>
      <c r="H1973" s="382"/>
    </row>
    <row r="1974" spans="1:8" ht="30" customHeight="1">
      <c r="A1974" s="382">
        <v>3</v>
      </c>
      <c r="B1974" s="382" t="s">
        <v>904</v>
      </c>
      <c r="C1974" s="382"/>
      <c r="D1974" s="382">
        <v>63964</v>
      </c>
      <c r="E1974" s="382"/>
      <c r="F1974" s="382"/>
      <c r="G1974" s="382"/>
      <c r="H1974" s="382"/>
    </row>
    <row r="1975" spans="1:8" ht="30" customHeight="1">
      <c r="A1975" s="382"/>
      <c r="B1975" s="382"/>
      <c r="C1975" s="382"/>
      <c r="D1975" s="382"/>
      <c r="E1975" s="382"/>
      <c r="F1975" s="382"/>
      <c r="G1975" s="382"/>
      <c r="H1975" s="382"/>
    </row>
    <row r="1976" spans="1:8" ht="30" customHeight="1">
      <c r="A1976" s="382">
        <v>4</v>
      </c>
      <c r="B1976" s="382" t="s">
        <v>905</v>
      </c>
      <c r="C1976" s="382"/>
      <c r="D1976" s="382">
        <v>63964</v>
      </c>
      <c r="E1976" s="382"/>
      <c r="F1976" s="382"/>
      <c r="G1976" s="382"/>
      <c r="H1976" s="382"/>
    </row>
    <row r="1977" spans="1:8" ht="30" customHeight="1">
      <c r="A1977" s="382"/>
      <c r="B1977" s="382"/>
      <c r="C1977" s="382"/>
      <c r="D1977" s="382"/>
      <c r="E1977" s="382"/>
      <c r="F1977" s="382"/>
      <c r="G1977" s="382"/>
      <c r="H1977" s="382"/>
    </row>
    <row r="1978" spans="1:8" ht="30" customHeight="1">
      <c r="A1978" s="382">
        <v>5</v>
      </c>
      <c r="B1978" s="382" t="s">
        <v>906</v>
      </c>
      <c r="C1978" s="382"/>
      <c r="D1978" s="382">
        <v>65902</v>
      </c>
      <c r="E1978" s="382"/>
      <c r="F1978" s="382"/>
      <c r="G1978" s="382"/>
      <c r="H1978" s="382">
        <v>1050</v>
      </c>
    </row>
    <row r="1979" spans="1:8" ht="30" customHeight="1">
      <c r="A1979" s="382"/>
      <c r="B1979" s="382"/>
      <c r="C1979" s="382"/>
      <c r="D1979" s="382"/>
      <c r="E1979" s="382"/>
      <c r="F1979" s="382"/>
      <c r="G1979" s="382"/>
      <c r="H1979" s="382"/>
    </row>
    <row r="1980" spans="1:8" ht="30" customHeight="1">
      <c r="A1980" s="382">
        <v>6</v>
      </c>
      <c r="B1980" s="382" t="s">
        <v>907</v>
      </c>
      <c r="C1980" s="382"/>
      <c r="D1980" s="382">
        <v>67184</v>
      </c>
      <c r="E1980" s="382"/>
      <c r="F1980" s="382">
        <v>7100</v>
      </c>
      <c r="G1980" s="382"/>
      <c r="H1980" s="382"/>
    </row>
    <row r="1981" spans="1:8" ht="30" customHeight="1">
      <c r="A1981" s="382"/>
      <c r="B1981" s="382"/>
      <c r="C1981" s="382"/>
      <c r="D1981" s="382"/>
      <c r="E1981" s="382"/>
      <c r="F1981" s="382"/>
      <c r="G1981" s="382"/>
      <c r="H1981" s="382"/>
    </row>
    <row r="1982" spans="1:8" ht="30" customHeight="1">
      <c r="A1982" s="382">
        <v>7</v>
      </c>
      <c r="B1982" s="382" t="s">
        <v>908</v>
      </c>
      <c r="C1982" s="382"/>
      <c r="D1982" s="382"/>
      <c r="E1982" s="382"/>
      <c r="F1982" s="382"/>
      <c r="G1982" s="382"/>
      <c r="H1982" s="382"/>
    </row>
    <row r="1983" spans="1:8" ht="30" customHeight="1">
      <c r="A1983" s="382"/>
      <c r="B1983" s="382"/>
      <c r="C1983" s="382"/>
      <c r="D1983" s="382"/>
      <c r="E1983" s="382"/>
      <c r="F1983" s="382"/>
      <c r="G1983" s="382"/>
      <c r="H1983" s="382"/>
    </row>
    <row r="1984" spans="1:8" ht="30" customHeight="1">
      <c r="A1984" s="382">
        <v>8</v>
      </c>
      <c r="B1984" s="382" t="s">
        <v>909</v>
      </c>
      <c r="C1984" s="382"/>
      <c r="D1984" s="382"/>
      <c r="E1984" s="382"/>
      <c r="F1984" s="382"/>
      <c r="G1984" s="382"/>
      <c r="H1984" s="382"/>
    </row>
    <row r="1985" spans="1:8" ht="30" customHeight="1">
      <c r="A1985" s="382"/>
      <c r="B1985" s="382"/>
      <c r="C1985" s="382"/>
      <c r="D1985" s="382"/>
      <c r="E1985" s="382"/>
      <c r="F1985" s="382"/>
      <c r="G1985" s="382"/>
      <c r="H1985" s="382"/>
    </row>
    <row r="1986" spans="1:8" ht="30" customHeight="1">
      <c r="A1986" s="382">
        <v>9</v>
      </c>
      <c r="B1986" s="382" t="s">
        <v>910</v>
      </c>
      <c r="C1986" s="382"/>
      <c r="D1986" s="382"/>
      <c r="E1986" s="382"/>
      <c r="F1986" s="382"/>
      <c r="G1986" s="382"/>
      <c r="H1986" s="382"/>
    </row>
    <row r="1987" spans="1:8" ht="30" customHeight="1">
      <c r="A1987" s="382"/>
      <c r="B1987" s="382"/>
      <c r="C1987" s="382"/>
      <c r="D1987" s="382"/>
      <c r="E1987" s="382"/>
      <c r="F1987" s="382"/>
      <c r="G1987" s="382"/>
      <c r="H1987" s="382"/>
    </row>
    <row r="1988" spans="1:8" ht="30" customHeight="1">
      <c r="A1988" s="382">
        <v>10</v>
      </c>
      <c r="B1988" s="382" t="s">
        <v>911</v>
      </c>
      <c r="C1988" s="382"/>
      <c r="D1988" s="382"/>
      <c r="E1988" s="382"/>
      <c r="F1988" s="382"/>
      <c r="G1988" s="382"/>
      <c r="H1988" s="382"/>
    </row>
    <row r="1989" spans="1:8" ht="30" customHeight="1">
      <c r="A1989" s="382"/>
      <c r="B1989" s="382"/>
      <c r="C1989" s="382"/>
      <c r="D1989" s="382"/>
      <c r="E1989" s="382"/>
      <c r="F1989" s="382"/>
      <c r="G1989" s="382"/>
      <c r="H1989" s="382"/>
    </row>
    <row r="1990" spans="1:8" ht="30" customHeight="1">
      <c r="A1990" s="382">
        <v>11</v>
      </c>
      <c r="B1990" s="382" t="s">
        <v>912</v>
      </c>
      <c r="C1990" s="382"/>
      <c r="D1990" s="382"/>
      <c r="E1990" s="382"/>
      <c r="F1990" s="382"/>
      <c r="G1990" s="382"/>
      <c r="H1990" s="382"/>
    </row>
    <row r="1991" spans="1:8" ht="30" customHeight="1">
      <c r="A1991" s="382"/>
      <c r="B1991" s="382"/>
      <c r="C1991" s="382"/>
      <c r="D1991" s="382"/>
      <c r="E1991" s="382"/>
      <c r="F1991" s="382"/>
      <c r="G1991" s="382"/>
      <c r="H1991" s="382"/>
    </row>
    <row r="1992" spans="1:8" ht="30" customHeight="1">
      <c r="A1992" s="382">
        <v>12</v>
      </c>
      <c r="B1992" s="382" t="s">
        <v>913</v>
      </c>
      <c r="C1992" s="382"/>
      <c r="D1992" s="382"/>
      <c r="E1992" s="382"/>
      <c r="F1992" s="382"/>
      <c r="G1992" s="382"/>
      <c r="H1992" s="382"/>
    </row>
    <row r="1993" spans="1:8" ht="30" customHeight="1">
      <c r="A1993" s="81"/>
      <c r="B1993" s="382"/>
      <c r="C1993" s="382"/>
      <c r="D1993" s="382"/>
      <c r="E1993" s="382"/>
      <c r="F1993" s="382"/>
      <c r="G1993" s="382"/>
      <c r="H1993" s="382"/>
    </row>
    <row r="1994" spans="1:8" ht="30" customHeight="1">
      <c r="A1994" s="81"/>
      <c r="B1994" s="390" t="s">
        <v>107</v>
      </c>
      <c r="C1994" s="382">
        <f t="shared" ref="C1994:H1994" si="56">SUM(C1970:C1993)</f>
        <v>0</v>
      </c>
      <c r="D1994" s="382">
        <f t="shared" si="56"/>
        <v>371604</v>
      </c>
      <c r="E1994" s="382">
        <f t="shared" si="56"/>
        <v>0</v>
      </c>
      <c r="F1994" s="382">
        <f t="shared" si="56"/>
        <v>10100</v>
      </c>
      <c r="G1994" s="382">
        <f t="shared" si="56"/>
        <v>0</v>
      </c>
      <c r="H1994" s="382">
        <f t="shared" si="56"/>
        <v>1050</v>
      </c>
    </row>
    <row r="1995" spans="1:8" ht="30" customHeight="1">
      <c r="A1995" s="81"/>
      <c r="B1995" s="390"/>
      <c r="C1995" s="382"/>
      <c r="D1995" s="382"/>
      <c r="E1995" s="382"/>
      <c r="F1995" s="382"/>
      <c r="G1995" s="382"/>
      <c r="H1995" s="382"/>
    </row>
    <row r="1996" spans="1:8" ht="30" customHeight="1">
      <c r="A1996" s="81"/>
      <c r="B1996" s="390" t="s">
        <v>436</v>
      </c>
      <c r="C1996" s="382"/>
      <c r="D1996" s="382">
        <v>6908</v>
      </c>
      <c r="E1996" s="382"/>
      <c r="F1996" s="382"/>
      <c r="G1996" s="382">
        <v>5181</v>
      </c>
      <c r="H1996" s="382"/>
    </row>
    <row r="1997" spans="1:8" ht="30" customHeight="1">
      <c r="A1997" s="81"/>
      <c r="B1997" s="390"/>
      <c r="C1997" s="382"/>
      <c r="D1997" s="382"/>
      <c r="E1997" s="382"/>
      <c r="F1997" s="382"/>
      <c r="G1997" s="382"/>
      <c r="H1997" s="382"/>
    </row>
    <row r="1998" spans="1:8" ht="30" customHeight="1">
      <c r="A1998" s="81"/>
      <c r="B1998" s="390" t="s">
        <v>107</v>
      </c>
      <c r="C1998" s="382"/>
      <c r="D1998" s="382"/>
      <c r="E1998" s="382"/>
      <c r="F1998" s="382"/>
      <c r="G1998" s="382"/>
      <c r="H1998" s="382"/>
    </row>
    <row r="1999" spans="1:8" ht="30" customHeight="1">
      <c r="A1999" s="81"/>
      <c r="B1999" s="390"/>
      <c r="C1999" s="382"/>
      <c r="D1999" s="382"/>
      <c r="E1999" s="382"/>
      <c r="F1999" s="382"/>
      <c r="G1999" s="382"/>
      <c r="H1999" s="382"/>
    </row>
    <row r="2000" spans="1:8" ht="30" customHeight="1">
      <c r="A2000" s="81"/>
      <c r="B2000" s="390" t="s">
        <v>143</v>
      </c>
      <c r="C2000" s="382"/>
      <c r="D2000" s="382">
        <f>SUM(D1994:D1999)</f>
        <v>378512</v>
      </c>
      <c r="E2000" s="382"/>
      <c r="F2000" s="382"/>
      <c r="G2000" s="382"/>
      <c r="H2000" s="382"/>
    </row>
    <row r="2001" spans="1:8" ht="30" customHeight="1">
      <c r="A2001" s="384" t="s">
        <v>898</v>
      </c>
      <c r="B2001" s="625" t="s">
        <v>242</v>
      </c>
      <c r="C2001" s="625"/>
      <c r="D2001" s="625"/>
      <c r="E2001" s="625"/>
      <c r="F2001" s="625"/>
      <c r="G2001" s="625"/>
      <c r="H2001" s="625"/>
    </row>
    <row r="2002" spans="1:8" ht="30" customHeight="1">
      <c r="A2002" s="386" t="s">
        <v>899</v>
      </c>
      <c r="B2002" s="387" t="s">
        <v>900</v>
      </c>
      <c r="C2002" s="387" t="s">
        <v>5</v>
      </c>
      <c r="D2002" s="387" t="s">
        <v>395</v>
      </c>
      <c r="E2002" s="387" t="s">
        <v>7</v>
      </c>
      <c r="F2002" s="387" t="s">
        <v>8</v>
      </c>
      <c r="G2002" s="387" t="s">
        <v>932</v>
      </c>
      <c r="H2002" s="387" t="s">
        <v>901</v>
      </c>
    </row>
    <row r="2003" spans="1:8" ht="30" customHeight="1">
      <c r="A2003" s="81"/>
      <c r="B2003" s="382"/>
      <c r="C2003" s="382"/>
      <c r="D2003" s="382"/>
      <c r="E2003" s="382"/>
      <c r="F2003" s="382"/>
      <c r="G2003" s="382"/>
      <c r="H2003" s="382"/>
    </row>
    <row r="2004" spans="1:8" ht="30" customHeight="1">
      <c r="A2004" s="382">
        <v>1</v>
      </c>
      <c r="B2004" s="389" t="s">
        <v>902</v>
      </c>
      <c r="C2004" s="382">
        <v>700</v>
      </c>
      <c r="D2004" s="382">
        <v>28050</v>
      </c>
      <c r="E2004" s="382"/>
      <c r="F2004" s="382"/>
      <c r="G2004" s="382"/>
      <c r="H2004" s="382"/>
    </row>
    <row r="2005" spans="1:8" ht="30" customHeight="1">
      <c r="A2005" s="382"/>
      <c r="B2005" s="382"/>
      <c r="C2005" s="382"/>
      <c r="D2005" s="382"/>
      <c r="E2005" s="382"/>
      <c r="F2005" s="382"/>
      <c r="G2005" s="382"/>
      <c r="H2005" s="382"/>
    </row>
    <row r="2006" spans="1:8" ht="30" customHeight="1">
      <c r="A2006" s="382">
        <v>2</v>
      </c>
      <c r="B2006" s="382" t="s">
        <v>903</v>
      </c>
      <c r="C2006" s="382">
        <v>700</v>
      </c>
      <c r="D2006" s="382">
        <v>28570</v>
      </c>
      <c r="E2006" s="382"/>
      <c r="F2006" s="382"/>
      <c r="G2006" s="382"/>
      <c r="H2006" s="382"/>
    </row>
    <row r="2007" spans="1:8" ht="30" customHeight="1">
      <c r="A2007" s="382"/>
      <c r="B2007" s="382"/>
      <c r="C2007" s="382"/>
      <c r="D2007" s="382"/>
      <c r="E2007" s="382"/>
      <c r="F2007" s="382"/>
      <c r="G2007" s="382"/>
      <c r="H2007" s="382"/>
    </row>
    <row r="2008" spans="1:8" ht="30" customHeight="1">
      <c r="A2008" s="382">
        <v>3</v>
      </c>
      <c r="B2008" s="382" t="s">
        <v>904</v>
      </c>
      <c r="C2008" s="382">
        <v>700</v>
      </c>
      <c r="D2008" s="382">
        <v>28570</v>
      </c>
      <c r="E2008" s="382"/>
      <c r="F2008" s="382"/>
      <c r="G2008" s="382"/>
      <c r="H2008" s="382"/>
    </row>
    <row r="2009" spans="1:8" ht="30" customHeight="1">
      <c r="A2009" s="382"/>
      <c r="B2009" s="382"/>
      <c r="C2009" s="382"/>
      <c r="D2009" s="382"/>
      <c r="E2009" s="382"/>
      <c r="F2009" s="382"/>
      <c r="G2009" s="382"/>
      <c r="H2009" s="382"/>
    </row>
    <row r="2010" spans="1:8" ht="30" customHeight="1">
      <c r="A2010" s="382">
        <v>4</v>
      </c>
      <c r="B2010" s="382" t="s">
        <v>905</v>
      </c>
      <c r="C2010" s="382">
        <v>700</v>
      </c>
      <c r="D2010" s="382">
        <v>28570</v>
      </c>
      <c r="E2010" s="382"/>
      <c r="F2010" s="382"/>
      <c r="G2010" s="382"/>
      <c r="H2010" s="382"/>
    </row>
    <row r="2011" spans="1:8" ht="30" customHeight="1">
      <c r="A2011" s="382"/>
      <c r="B2011" s="382"/>
      <c r="C2011" s="382"/>
      <c r="D2011" s="382"/>
      <c r="E2011" s="382"/>
      <c r="F2011" s="382"/>
      <c r="G2011" s="382"/>
      <c r="H2011" s="382"/>
    </row>
    <row r="2012" spans="1:8" ht="30" customHeight="1">
      <c r="A2012" s="382">
        <v>5</v>
      </c>
      <c r="B2012" s="382" t="s">
        <v>906</v>
      </c>
      <c r="C2012" s="382">
        <v>1160</v>
      </c>
      <c r="D2012" s="382">
        <v>29996</v>
      </c>
      <c r="E2012" s="382"/>
      <c r="F2012" s="382"/>
      <c r="G2012" s="382"/>
      <c r="H2012" s="382">
        <v>600</v>
      </c>
    </row>
    <row r="2013" spans="1:8" ht="30" customHeight="1">
      <c r="A2013" s="382"/>
      <c r="B2013" s="382"/>
      <c r="C2013" s="382"/>
      <c r="D2013" s="382"/>
      <c r="E2013" s="382"/>
      <c r="F2013" s="382"/>
      <c r="G2013" s="382"/>
      <c r="H2013" s="382"/>
    </row>
    <row r="2014" spans="1:8" ht="30" customHeight="1">
      <c r="A2014" s="382">
        <v>6</v>
      </c>
      <c r="B2014" s="382" t="s">
        <v>907</v>
      </c>
      <c r="C2014" s="382">
        <v>1160</v>
      </c>
      <c r="D2014" s="382">
        <v>29996</v>
      </c>
      <c r="E2014" s="382"/>
      <c r="F2014" s="382"/>
      <c r="G2014" s="382"/>
      <c r="H2014" s="382"/>
    </row>
    <row r="2015" spans="1:8" ht="30" customHeight="1">
      <c r="A2015" s="382"/>
      <c r="B2015" s="382"/>
      <c r="C2015" s="382"/>
      <c r="D2015" s="382"/>
      <c r="E2015" s="382"/>
      <c r="F2015" s="382"/>
      <c r="G2015" s="382"/>
      <c r="H2015" s="382"/>
    </row>
    <row r="2016" spans="1:8" ht="30" customHeight="1">
      <c r="A2016" s="382">
        <v>7</v>
      </c>
      <c r="B2016" s="382" t="s">
        <v>908</v>
      </c>
      <c r="C2016" s="382">
        <v>1160</v>
      </c>
      <c r="D2016" s="382">
        <v>29996</v>
      </c>
      <c r="E2016" s="382"/>
      <c r="F2016" s="382"/>
      <c r="G2016" s="382"/>
      <c r="H2016" s="382"/>
    </row>
    <row r="2017" spans="1:8" ht="30" customHeight="1">
      <c r="A2017" s="382"/>
      <c r="B2017" s="382"/>
      <c r="C2017" s="382"/>
      <c r="D2017" s="382"/>
      <c r="E2017" s="382"/>
      <c r="F2017" s="382"/>
      <c r="G2017" s="382"/>
      <c r="H2017" s="382"/>
    </row>
    <row r="2018" spans="1:8" ht="30" customHeight="1">
      <c r="A2018" s="382">
        <v>8</v>
      </c>
      <c r="B2018" s="382" t="s">
        <v>909</v>
      </c>
      <c r="C2018" s="382">
        <v>1160</v>
      </c>
      <c r="D2018" s="382">
        <v>29996</v>
      </c>
      <c r="E2018" s="382"/>
      <c r="F2018" s="382"/>
      <c r="G2018" s="382"/>
      <c r="H2018" s="382"/>
    </row>
    <row r="2019" spans="1:8" ht="30" customHeight="1">
      <c r="A2019" s="382"/>
      <c r="B2019" s="382"/>
      <c r="C2019" s="382"/>
      <c r="D2019" s="382"/>
      <c r="E2019" s="382"/>
      <c r="F2019" s="382"/>
      <c r="G2019" s="382"/>
      <c r="H2019" s="382"/>
    </row>
    <row r="2020" spans="1:8" ht="30" customHeight="1">
      <c r="A2020" s="382">
        <v>9</v>
      </c>
      <c r="B2020" s="382" t="s">
        <v>910</v>
      </c>
      <c r="C2020" s="382">
        <v>1160</v>
      </c>
      <c r="D2020" s="382">
        <v>30532</v>
      </c>
      <c r="E2020" s="382"/>
      <c r="F2020" s="382"/>
      <c r="G2020" s="382"/>
      <c r="H2020" s="382"/>
    </row>
    <row r="2021" spans="1:8" ht="30" customHeight="1">
      <c r="A2021" s="382"/>
      <c r="B2021" s="382"/>
      <c r="C2021" s="382"/>
      <c r="D2021" s="382"/>
      <c r="E2021" s="382"/>
      <c r="F2021" s="382"/>
      <c r="G2021" s="382"/>
      <c r="H2021" s="382"/>
    </row>
    <row r="2022" spans="1:8" ht="30" customHeight="1">
      <c r="A2022" s="382">
        <v>10</v>
      </c>
      <c r="B2022" s="382" t="s">
        <v>911</v>
      </c>
      <c r="C2022" s="382">
        <v>1160</v>
      </c>
      <c r="D2022" s="382">
        <v>30532</v>
      </c>
      <c r="E2022" s="382"/>
      <c r="F2022" s="382"/>
      <c r="G2022" s="382">
        <v>2921</v>
      </c>
      <c r="H2022" s="382"/>
    </row>
    <row r="2023" spans="1:8" ht="30" customHeight="1">
      <c r="A2023" s="382"/>
      <c r="B2023" s="382"/>
      <c r="C2023" s="382"/>
      <c r="D2023" s="382"/>
      <c r="E2023" s="382"/>
      <c r="F2023" s="382"/>
      <c r="G2023" s="382"/>
      <c r="H2023" s="382"/>
    </row>
    <row r="2024" spans="1:8" ht="30" customHeight="1">
      <c r="A2024" s="382">
        <v>11</v>
      </c>
      <c r="B2024" s="382" t="s">
        <v>912</v>
      </c>
      <c r="C2024" s="382">
        <v>1160</v>
      </c>
      <c r="D2024" s="382">
        <v>30532</v>
      </c>
      <c r="E2024" s="382"/>
      <c r="F2024" s="382"/>
      <c r="G2024" s="382">
        <v>2921</v>
      </c>
      <c r="H2024" s="382">
        <v>600</v>
      </c>
    </row>
    <row r="2025" spans="1:8" ht="30" customHeight="1">
      <c r="A2025" s="382"/>
      <c r="B2025" s="382"/>
      <c r="C2025" s="382"/>
      <c r="D2025" s="382"/>
      <c r="E2025" s="382"/>
      <c r="F2025" s="382"/>
      <c r="G2025" s="382"/>
      <c r="H2025" s="382"/>
    </row>
    <row r="2026" spans="1:8" ht="30" customHeight="1">
      <c r="A2026" s="382">
        <v>12</v>
      </c>
      <c r="B2026" s="382" t="s">
        <v>913</v>
      </c>
      <c r="C2026" s="382">
        <v>1160</v>
      </c>
      <c r="D2026" s="382">
        <v>30532</v>
      </c>
      <c r="E2026" s="382"/>
      <c r="F2026" s="382"/>
      <c r="G2026" s="382">
        <v>2921</v>
      </c>
      <c r="H2026" s="382"/>
    </row>
    <row r="2027" spans="1:8" ht="30" customHeight="1">
      <c r="A2027" s="81"/>
      <c r="B2027" s="382"/>
      <c r="C2027" s="382"/>
      <c r="D2027" s="382"/>
      <c r="E2027" s="382"/>
      <c r="F2027" s="382"/>
      <c r="G2027" s="382"/>
      <c r="H2027" s="382"/>
    </row>
    <row r="2028" spans="1:8" ht="30" customHeight="1">
      <c r="A2028" s="81"/>
      <c r="B2028" s="390" t="s">
        <v>107</v>
      </c>
      <c r="C2028" s="382">
        <f t="shared" ref="C2028:H2028" si="57">SUM(C2004:C2027)</f>
        <v>12080</v>
      </c>
      <c r="D2028" s="382">
        <f t="shared" si="57"/>
        <v>355872</v>
      </c>
      <c r="E2028" s="382">
        <f t="shared" si="57"/>
        <v>0</v>
      </c>
      <c r="F2028" s="382">
        <f t="shared" si="57"/>
        <v>0</v>
      </c>
      <c r="G2028" s="382">
        <f t="shared" si="57"/>
        <v>8763</v>
      </c>
      <c r="H2028" s="382">
        <f t="shared" si="57"/>
        <v>1200</v>
      </c>
    </row>
    <row r="2029" spans="1:8" ht="30" customHeight="1">
      <c r="A2029" s="81"/>
      <c r="B2029" s="390"/>
      <c r="C2029" s="382"/>
      <c r="D2029" s="382"/>
      <c r="E2029" s="382"/>
      <c r="F2029" s="382"/>
      <c r="G2029" s="382"/>
      <c r="H2029" s="382"/>
    </row>
    <row r="2030" spans="1:8" ht="30" customHeight="1">
      <c r="A2030" s="81"/>
      <c r="B2030" s="390" t="s">
        <v>436</v>
      </c>
      <c r="C2030" s="382"/>
      <c r="D2030" s="382">
        <v>6908</v>
      </c>
      <c r="E2030" s="382"/>
      <c r="F2030" s="382"/>
      <c r="G2030" s="382">
        <v>5200</v>
      </c>
      <c r="H2030" s="382"/>
    </row>
    <row r="2031" spans="1:8" ht="30" customHeight="1">
      <c r="A2031" s="81"/>
      <c r="B2031" s="390"/>
      <c r="C2031" s="382"/>
      <c r="D2031" s="382"/>
      <c r="E2031" s="382"/>
      <c r="F2031" s="382"/>
      <c r="G2031" s="382"/>
      <c r="H2031" s="382"/>
    </row>
    <row r="2032" spans="1:8" ht="30" customHeight="1">
      <c r="A2032" s="81"/>
      <c r="B2032" s="390" t="s">
        <v>107</v>
      </c>
      <c r="C2032" s="382"/>
      <c r="D2032" s="382"/>
      <c r="E2032" s="382"/>
      <c r="F2032" s="382"/>
      <c r="G2032" s="382"/>
      <c r="H2032" s="382"/>
    </row>
    <row r="2033" spans="1:8" ht="30" customHeight="1">
      <c r="A2033" s="81"/>
      <c r="B2033" s="390"/>
      <c r="C2033" s="382"/>
      <c r="D2033" s="382"/>
      <c r="E2033" s="382"/>
      <c r="F2033" s="382"/>
      <c r="G2033" s="382"/>
      <c r="H2033" s="382"/>
    </row>
    <row r="2034" spans="1:8" ht="30" customHeight="1">
      <c r="A2034" s="81"/>
      <c r="B2034" s="390" t="s">
        <v>143</v>
      </c>
      <c r="C2034" s="382"/>
      <c r="D2034" s="382">
        <f>SUM(D2028:D2033)</f>
        <v>362780</v>
      </c>
      <c r="E2034" s="382"/>
      <c r="F2034" s="382"/>
      <c r="G2034" s="382">
        <f>SUM(G2028:G2033)</f>
        <v>13963</v>
      </c>
      <c r="H2034" s="382"/>
    </row>
    <row r="2035" spans="1:8" ht="30" customHeight="1">
      <c r="A2035" s="384" t="s">
        <v>898</v>
      </c>
      <c r="B2035" s="625" t="s">
        <v>935</v>
      </c>
      <c r="C2035" s="625"/>
      <c r="D2035" s="625"/>
      <c r="E2035" s="625"/>
      <c r="F2035" s="625"/>
      <c r="G2035" s="625"/>
      <c r="H2035" s="625"/>
    </row>
    <row r="2036" spans="1:8" ht="30" customHeight="1">
      <c r="A2036" s="386" t="s">
        <v>899</v>
      </c>
      <c r="B2036" s="387" t="s">
        <v>900</v>
      </c>
      <c r="C2036" s="387" t="s">
        <v>5</v>
      </c>
      <c r="D2036" s="387" t="s">
        <v>395</v>
      </c>
      <c r="E2036" s="387" t="s">
        <v>7</v>
      </c>
      <c r="F2036" s="387" t="s">
        <v>8</v>
      </c>
      <c r="G2036" s="387" t="s">
        <v>10</v>
      </c>
      <c r="H2036" s="387" t="s">
        <v>901</v>
      </c>
    </row>
    <row r="2037" spans="1:8" ht="30" customHeight="1">
      <c r="A2037" s="81"/>
      <c r="B2037" s="382"/>
      <c r="C2037" s="382"/>
      <c r="D2037" s="382"/>
      <c r="E2037" s="382"/>
      <c r="F2037" s="382"/>
      <c r="G2037" s="382"/>
      <c r="H2037" s="382"/>
    </row>
    <row r="2038" spans="1:8" ht="30" customHeight="1">
      <c r="A2038" s="382">
        <v>1</v>
      </c>
      <c r="B2038" s="389" t="s">
        <v>902</v>
      </c>
      <c r="C2038" s="382">
        <v>1220</v>
      </c>
      <c r="D2038" s="382">
        <v>45374</v>
      </c>
      <c r="E2038" s="382"/>
      <c r="F2038" s="382"/>
      <c r="G2038" s="382"/>
      <c r="H2038" s="382"/>
    </row>
    <row r="2039" spans="1:8" ht="30" customHeight="1">
      <c r="A2039" s="382"/>
      <c r="B2039" s="382"/>
      <c r="C2039" s="382"/>
      <c r="D2039" s="382"/>
      <c r="E2039" s="382"/>
      <c r="F2039" s="382"/>
      <c r="G2039" s="382"/>
      <c r="H2039" s="382"/>
    </row>
    <row r="2040" spans="1:8" ht="30" customHeight="1">
      <c r="A2040" s="382">
        <v>2</v>
      </c>
      <c r="B2040" s="382" t="s">
        <v>903</v>
      </c>
      <c r="C2040" s="382">
        <v>1220</v>
      </c>
      <c r="D2040" s="382">
        <v>45374</v>
      </c>
      <c r="E2040" s="382"/>
      <c r="F2040" s="382"/>
      <c r="G2040" s="382"/>
      <c r="H2040" s="382"/>
    </row>
    <row r="2041" spans="1:8" ht="30" customHeight="1">
      <c r="A2041" s="382"/>
      <c r="B2041" s="382"/>
      <c r="C2041" s="382"/>
      <c r="D2041" s="382"/>
      <c r="E2041" s="382"/>
      <c r="F2041" s="382"/>
      <c r="G2041" s="382"/>
      <c r="H2041" s="382"/>
    </row>
    <row r="2042" spans="1:8" ht="30" customHeight="1">
      <c r="A2042" s="382">
        <v>3</v>
      </c>
      <c r="B2042" s="382" t="s">
        <v>904</v>
      </c>
      <c r="C2042" s="382">
        <v>1220</v>
      </c>
      <c r="D2042" s="382">
        <v>51320</v>
      </c>
      <c r="E2042" s="382"/>
      <c r="F2042" s="382"/>
      <c r="G2042" s="382"/>
      <c r="H2042" s="382"/>
    </row>
    <row r="2043" spans="1:8" ht="30" customHeight="1">
      <c r="A2043" s="382"/>
      <c r="B2043" s="382"/>
      <c r="C2043" s="382"/>
      <c r="D2043" s="382"/>
      <c r="E2043" s="382"/>
      <c r="F2043" s="382"/>
      <c r="G2043" s="382"/>
      <c r="H2043" s="382"/>
    </row>
    <row r="2044" spans="1:8" ht="30" customHeight="1">
      <c r="A2044" s="382">
        <v>4</v>
      </c>
      <c r="B2044" s="382" t="s">
        <v>905</v>
      </c>
      <c r="C2044" s="382">
        <v>1220</v>
      </c>
      <c r="D2044" s="382">
        <v>51320</v>
      </c>
      <c r="E2044" s="382"/>
      <c r="F2044" s="382"/>
      <c r="G2044" s="382"/>
      <c r="H2044" s="382"/>
    </row>
    <row r="2045" spans="1:8" ht="30" customHeight="1">
      <c r="A2045" s="382"/>
      <c r="B2045" s="382"/>
      <c r="C2045" s="382"/>
      <c r="D2045" s="382"/>
      <c r="E2045" s="382"/>
      <c r="F2045" s="382"/>
      <c r="G2045" s="382"/>
      <c r="H2045" s="382"/>
    </row>
    <row r="2046" spans="1:8" ht="30" customHeight="1">
      <c r="A2046" s="382">
        <v>5</v>
      </c>
      <c r="B2046" s="382" t="s">
        <v>906</v>
      </c>
      <c r="C2046" s="382">
        <v>1220</v>
      </c>
      <c r="D2046" s="382">
        <v>52850</v>
      </c>
      <c r="E2046" s="382"/>
      <c r="F2046" s="382"/>
      <c r="G2046" s="382"/>
      <c r="H2046" s="382">
        <v>1050</v>
      </c>
    </row>
    <row r="2047" spans="1:8" ht="30" customHeight="1">
      <c r="A2047" s="382"/>
      <c r="B2047" s="382"/>
      <c r="C2047" s="382"/>
      <c r="D2047" s="382"/>
      <c r="E2047" s="382"/>
      <c r="F2047" s="382"/>
      <c r="G2047" s="382"/>
      <c r="H2047" s="382"/>
    </row>
    <row r="2048" spans="1:8" ht="30" customHeight="1">
      <c r="A2048" s="382">
        <v>6</v>
      </c>
      <c r="B2048" s="382" t="s">
        <v>907</v>
      </c>
      <c r="C2048" s="382"/>
      <c r="D2048" s="382"/>
      <c r="E2048" s="382"/>
      <c r="F2048" s="382"/>
      <c r="G2048" s="382"/>
      <c r="H2048" s="382"/>
    </row>
    <row r="2049" spans="1:8" ht="30" customHeight="1">
      <c r="A2049" s="382"/>
      <c r="B2049" s="382"/>
      <c r="C2049" s="382"/>
      <c r="D2049" s="382"/>
      <c r="E2049" s="382"/>
      <c r="F2049" s="382"/>
      <c r="G2049" s="382"/>
      <c r="H2049" s="382"/>
    </row>
    <row r="2050" spans="1:8" ht="30" customHeight="1">
      <c r="A2050" s="382">
        <v>7</v>
      </c>
      <c r="B2050" s="382" t="s">
        <v>908</v>
      </c>
      <c r="C2050" s="382"/>
      <c r="D2050" s="382"/>
      <c r="E2050" s="382"/>
      <c r="F2050" s="382"/>
      <c r="G2050" s="382"/>
      <c r="H2050" s="382"/>
    </row>
    <row r="2051" spans="1:8" ht="30" customHeight="1">
      <c r="A2051" s="382"/>
      <c r="B2051" s="382"/>
      <c r="C2051" s="382"/>
      <c r="D2051" s="382"/>
      <c r="E2051" s="382"/>
      <c r="F2051" s="382"/>
      <c r="G2051" s="382"/>
      <c r="H2051" s="382"/>
    </row>
    <row r="2052" spans="1:8" ht="30" customHeight="1">
      <c r="A2052" s="382">
        <v>8</v>
      </c>
      <c r="B2052" s="382" t="s">
        <v>909</v>
      </c>
      <c r="C2052" s="382"/>
      <c r="D2052" s="382"/>
      <c r="E2052" s="382"/>
      <c r="F2052" s="382"/>
      <c r="G2052" s="382"/>
      <c r="H2052" s="382"/>
    </row>
    <row r="2053" spans="1:8" ht="30" customHeight="1">
      <c r="A2053" s="382"/>
      <c r="B2053" s="382"/>
      <c r="C2053" s="382"/>
      <c r="D2053" s="382"/>
      <c r="E2053" s="382"/>
      <c r="F2053" s="382"/>
      <c r="G2053" s="382"/>
      <c r="H2053" s="382"/>
    </row>
    <row r="2054" spans="1:8" ht="30" customHeight="1">
      <c r="A2054" s="382">
        <v>9</v>
      </c>
      <c r="B2054" s="382" t="s">
        <v>910</v>
      </c>
      <c r="C2054" s="382"/>
      <c r="D2054" s="382"/>
      <c r="E2054" s="382"/>
      <c r="F2054" s="382"/>
      <c r="G2054" s="382"/>
      <c r="H2054" s="382"/>
    </row>
    <row r="2055" spans="1:8" ht="30" customHeight="1">
      <c r="A2055" s="382"/>
      <c r="B2055" s="382"/>
      <c r="C2055" s="382"/>
      <c r="D2055" s="382"/>
      <c r="E2055" s="382"/>
      <c r="F2055" s="382"/>
      <c r="G2055" s="382"/>
      <c r="H2055" s="382"/>
    </row>
    <row r="2056" spans="1:8" ht="30" customHeight="1">
      <c r="A2056" s="382">
        <v>10</v>
      </c>
      <c r="B2056" s="382" t="s">
        <v>911</v>
      </c>
      <c r="C2056" s="382"/>
      <c r="D2056" s="382"/>
      <c r="E2056" s="382"/>
      <c r="F2056" s="382"/>
      <c r="G2056" s="382"/>
      <c r="H2056" s="382"/>
    </row>
    <row r="2057" spans="1:8" ht="30" customHeight="1">
      <c r="A2057" s="382"/>
      <c r="B2057" s="382"/>
      <c r="C2057" s="382"/>
      <c r="D2057" s="382"/>
      <c r="E2057" s="382"/>
      <c r="F2057" s="382"/>
      <c r="G2057" s="382"/>
      <c r="H2057" s="382"/>
    </row>
    <row r="2058" spans="1:8" ht="30" customHeight="1">
      <c r="A2058" s="382">
        <v>11</v>
      </c>
      <c r="B2058" s="382" t="s">
        <v>912</v>
      </c>
      <c r="C2058" s="382"/>
      <c r="D2058" s="382"/>
      <c r="E2058" s="382"/>
      <c r="F2058" s="382"/>
      <c r="G2058" s="382"/>
      <c r="H2058" s="382"/>
    </row>
    <row r="2059" spans="1:8" ht="30" customHeight="1">
      <c r="A2059" s="382"/>
      <c r="B2059" s="382"/>
      <c r="C2059" s="382"/>
      <c r="D2059" s="382"/>
      <c r="E2059" s="382"/>
      <c r="F2059" s="382"/>
      <c r="G2059" s="382"/>
      <c r="H2059" s="382"/>
    </row>
    <row r="2060" spans="1:8" ht="30" customHeight="1">
      <c r="A2060" s="382">
        <v>12</v>
      </c>
      <c r="B2060" s="382" t="s">
        <v>913</v>
      </c>
      <c r="C2060" s="382"/>
      <c r="D2060" s="382"/>
      <c r="E2060" s="382"/>
      <c r="F2060" s="382"/>
      <c r="G2060" s="382"/>
      <c r="H2060" s="382"/>
    </row>
    <row r="2061" spans="1:8" ht="30" customHeight="1">
      <c r="A2061" s="81"/>
      <c r="B2061" s="382"/>
      <c r="C2061" s="382"/>
      <c r="D2061" s="382"/>
      <c r="E2061" s="382"/>
      <c r="F2061" s="382"/>
      <c r="G2061" s="382"/>
      <c r="H2061" s="382"/>
    </row>
    <row r="2062" spans="1:8" ht="30" customHeight="1">
      <c r="A2062" s="81"/>
      <c r="B2062" s="390" t="s">
        <v>107</v>
      </c>
      <c r="C2062" s="382">
        <f t="shared" ref="C2062:H2062" si="58">SUM(C2038:C2061)</f>
        <v>6100</v>
      </c>
      <c r="D2062" s="382">
        <f t="shared" si="58"/>
        <v>246238</v>
      </c>
      <c r="E2062" s="382">
        <f t="shared" si="58"/>
        <v>0</v>
      </c>
      <c r="F2062" s="382">
        <f t="shared" si="58"/>
        <v>0</v>
      </c>
      <c r="G2062" s="382">
        <f t="shared" si="58"/>
        <v>0</v>
      </c>
      <c r="H2062" s="382">
        <f t="shared" si="58"/>
        <v>1050</v>
      </c>
    </row>
    <row r="2063" spans="1:8" ht="30" customHeight="1">
      <c r="A2063" s="81"/>
      <c r="B2063" s="390"/>
      <c r="C2063" s="382"/>
      <c r="D2063" s="382"/>
      <c r="E2063" s="382"/>
      <c r="F2063" s="382"/>
      <c r="G2063" s="382"/>
      <c r="H2063" s="382"/>
    </row>
    <row r="2064" spans="1:8" ht="30" customHeight="1">
      <c r="A2064" s="81"/>
      <c r="B2064" s="390" t="s">
        <v>436</v>
      </c>
      <c r="C2064" s="382"/>
      <c r="D2064" s="382">
        <v>6908</v>
      </c>
      <c r="E2064" s="382"/>
      <c r="F2064" s="382"/>
      <c r="G2064" s="382">
        <v>5181</v>
      </c>
      <c r="H2064" s="382"/>
    </row>
    <row r="2065" spans="1:8" ht="30" customHeight="1">
      <c r="A2065" s="81"/>
      <c r="B2065" s="390"/>
      <c r="C2065" s="382"/>
      <c r="D2065" s="382"/>
      <c r="E2065" s="382"/>
      <c r="F2065" s="382"/>
      <c r="G2065" s="382"/>
      <c r="H2065" s="382"/>
    </row>
    <row r="2066" spans="1:8" ht="30" customHeight="1">
      <c r="A2066" s="81"/>
      <c r="B2066" s="390" t="s">
        <v>107</v>
      </c>
      <c r="C2066" s="382"/>
      <c r="D2066" s="382"/>
      <c r="E2066" s="382"/>
      <c r="F2066" s="382"/>
      <c r="G2066" s="382"/>
      <c r="H2066" s="382"/>
    </row>
    <row r="2067" spans="1:8" ht="30" customHeight="1">
      <c r="A2067" s="81"/>
      <c r="B2067" s="390"/>
      <c r="C2067" s="382"/>
      <c r="D2067" s="382"/>
      <c r="E2067" s="382"/>
      <c r="F2067" s="382"/>
      <c r="G2067" s="382"/>
      <c r="H2067" s="382"/>
    </row>
    <row r="2068" spans="1:8" ht="30" customHeight="1">
      <c r="A2068" s="81"/>
      <c r="B2068" s="390" t="s">
        <v>143</v>
      </c>
      <c r="C2068" s="382"/>
      <c r="D2068" s="382">
        <f>SUM(D2062:D2067)</f>
        <v>253146</v>
      </c>
      <c r="E2068" s="382"/>
      <c r="F2068" s="382"/>
      <c r="G2068" s="382">
        <f>SUM(G2062:G2067)</f>
        <v>5181</v>
      </c>
      <c r="H2068" s="382"/>
    </row>
    <row r="2069" spans="1:8" ht="30" customHeight="1">
      <c r="A2069" s="384" t="s">
        <v>898</v>
      </c>
      <c r="B2069" s="626" t="s">
        <v>936</v>
      </c>
      <c r="C2069" s="626"/>
      <c r="D2069" s="626"/>
      <c r="E2069" s="626"/>
      <c r="F2069" s="626"/>
      <c r="G2069" s="626"/>
      <c r="H2069" s="626"/>
    </row>
    <row r="2070" spans="1:8" ht="30" customHeight="1">
      <c r="A2070" s="386" t="s">
        <v>899</v>
      </c>
      <c r="B2070" s="387" t="s">
        <v>900</v>
      </c>
      <c r="C2070" s="387" t="s">
        <v>5</v>
      </c>
      <c r="D2070" s="387" t="s">
        <v>395</v>
      </c>
      <c r="E2070" s="387" t="s">
        <v>7</v>
      </c>
      <c r="F2070" s="387" t="s">
        <v>8</v>
      </c>
      <c r="G2070" s="387" t="s">
        <v>10</v>
      </c>
      <c r="H2070" s="387" t="s">
        <v>901</v>
      </c>
    </row>
    <row r="2071" spans="1:8" ht="30" customHeight="1">
      <c r="A2071" s="81"/>
      <c r="B2071" s="382"/>
      <c r="C2071" s="382"/>
      <c r="D2071" s="382"/>
      <c r="E2071" s="382"/>
      <c r="F2071" s="382"/>
      <c r="G2071" s="382"/>
      <c r="H2071" s="382"/>
    </row>
    <row r="2072" spans="1:8" ht="30" customHeight="1">
      <c r="A2072" s="382">
        <v>1</v>
      </c>
      <c r="B2072" s="389" t="s">
        <v>902</v>
      </c>
      <c r="C2072" s="382">
        <v>1220</v>
      </c>
      <c r="D2072" s="382">
        <v>53190</v>
      </c>
      <c r="E2072" s="382"/>
      <c r="F2072" s="382">
        <v>500</v>
      </c>
      <c r="G2072" s="382">
        <v>10000</v>
      </c>
      <c r="H2072" s="382"/>
    </row>
    <row r="2073" spans="1:8" ht="30" customHeight="1">
      <c r="A2073" s="382"/>
      <c r="B2073" s="382"/>
      <c r="C2073" s="382"/>
      <c r="D2073" s="382"/>
      <c r="E2073" s="382"/>
      <c r="F2073" s="382"/>
      <c r="G2073" s="382"/>
      <c r="H2073" s="382"/>
    </row>
    <row r="2074" spans="1:8" ht="30" customHeight="1">
      <c r="A2074" s="382">
        <v>2</v>
      </c>
      <c r="B2074" s="382" t="s">
        <v>903</v>
      </c>
      <c r="C2074" s="382">
        <f>C2072</f>
        <v>1220</v>
      </c>
      <c r="D2074" s="382">
        <v>53190</v>
      </c>
      <c r="E2074" s="382"/>
      <c r="F2074" s="382">
        <v>500</v>
      </c>
      <c r="G2074" s="382">
        <f>G2072</f>
        <v>10000</v>
      </c>
      <c r="H2074" s="382"/>
    </row>
    <row r="2075" spans="1:8" ht="30" customHeight="1">
      <c r="A2075" s="382"/>
      <c r="B2075" s="382"/>
      <c r="C2075" s="382"/>
      <c r="D2075" s="382"/>
      <c r="E2075" s="382"/>
      <c r="F2075" s="382"/>
      <c r="G2075" s="382"/>
      <c r="H2075" s="382"/>
    </row>
    <row r="2076" spans="1:8" ht="30" customHeight="1">
      <c r="A2076" s="382">
        <v>3</v>
      </c>
      <c r="B2076" s="382" t="s">
        <v>904</v>
      </c>
      <c r="C2076" s="382">
        <f>C2074</f>
        <v>1220</v>
      </c>
      <c r="D2076" s="382">
        <f>D2074</f>
        <v>53190</v>
      </c>
      <c r="E2076" s="382"/>
      <c r="F2076" s="382">
        <v>500</v>
      </c>
      <c r="G2076" s="382">
        <f>G2074</f>
        <v>10000</v>
      </c>
      <c r="H2076" s="382"/>
    </row>
    <row r="2077" spans="1:8" ht="30" customHeight="1">
      <c r="A2077" s="382"/>
      <c r="B2077" s="382"/>
      <c r="C2077" s="382"/>
      <c r="D2077" s="382"/>
      <c r="E2077" s="382"/>
      <c r="F2077" s="382"/>
      <c r="G2077" s="382"/>
      <c r="H2077" s="382"/>
    </row>
    <row r="2078" spans="1:8" ht="30" customHeight="1">
      <c r="A2078" s="382">
        <v>4</v>
      </c>
      <c r="B2078" s="382" t="s">
        <v>905</v>
      </c>
      <c r="C2078" s="382">
        <f>C2076</f>
        <v>1220</v>
      </c>
      <c r="D2078" s="382">
        <f>D2076</f>
        <v>53190</v>
      </c>
      <c r="E2078" s="382"/>
      <c r="F2078" s="382">
        <v>500</v>
      </c>
      <c r="G2078" s="382">
        <f>G2076</f>
        <v>10000</v>
      </c>
      <c r="H2078" s="382"/>
    </row>
    <row r="2079" spans="1:8" ht="30" customHeight="1">
      <c r="A2079" s="382"/>
      <c r="B2079" s="382"/>
      <c r="C2079" s="382"/>
      <c r="D2079" s="382"/>
      <c r="E2079" s="382"/>
      <c r="F2079" s="382"/>
      <c r="G2079" s="382"/>
      <c r="H2079" s="382"/>
    </row>
    <row r="2080" spans="1:8" ht="30" customHeight="1">
      <c r="A2080" s="382">
        <v>5</v>
      </c>
      <c r="B2080" s="382" t="s">
        <v>906</v>
      </c>
      <c r="C2080" s="382">
        <v>2020</v>
      </c>
      <c r="D2080" s="382">
        <v>56695</v>
      </c>
      <c r="E2080" s="382"/>
      <c r="F2080" s="382">
        <v>500</v>
      </c>
      <c r="G2080" s="382">
        <v>10500</v>
      </c>
      <c r="H2080" s="382">
        <v>1050</v>
      </c>
    </row>
    <row r="2081" spans="1:8" ht="30" customHeight="1">
      <c r="A2081" s="382"/>
      <c r="B2081" s="382"/>
      <c r="C2081" s="382"/>
      <c r="D2081" s="382"/>
      <c r="E2081" s="382"/>
      <c r="F2081" s="382"/>
      <c r="G2081" s="382"/>
      <c r="H2081" s="382"/>
    </row>
    <row r="2082" spans="1:8" ht="30" customHeight="1">
      <c r="A2082" s="382">
        <v>6</v>
      </c>
      <c r="B2082" s="382" t="s">
        <v>907</v>
      </c>
      <c r="C2082" s="382">
        <f>C2080</f>
        <v>2020</v>
      </c>
      <c r="D2082" s="382">
        <f>D2080</f>
        <v>56695</v>
      </c>
      <c r="E2082" s="382"/>
      <c r="F2082" s="382">
        <v>500</v>
      </c>
      <c r="G2082" s="382">
        <f>G2080</f>
        <v>10500</v>
      </c>
      <c r="H2082" s="382"/>
    </row>
    <row r="2083" spans="1:8" ht="30" customHeight="1">
      <c r="A2083" s="382"/>
      <c r="B2083" s="382"/>
      <c r="C2083" s="382"/>
      <c r="D2083" s="382"/>
      <c r="E2083" s="382"/>
      <c r="F2083" s="382"/>
      <c r="G2083" s="382"/>
      <c r="H2083" s="382"/>
    </row>
    <row r="2084" spans="1:8" ht="30" customHeight="1">
      <c r="A2084" s="382">
        <v>7</v>
      </c>
      <c r="B2084" s="382" t="s">
        <v>908</v>
      </c>
      <c r="C2084" s="382">
        <f>C2082</f>
        <v>2020</v>
      </c>
      <c r="D2084" s="382">
        <f>D2082</f>
        <v>56695</v>
      </c>
      <c r="E2084" s="382"/>
      <c r="F2084" s="382">
        <v>500</v>
      </c>
      <c r="G2084" s="382">
        <f>G2082</f>
        <v>10500</v>
      </c>
      <c r="H2084" s="382"/>
    </row>
    <row r="2085" spans="1:8" ht="30" customHeight="1">
      <c r="A2085" s="382"/>
      <c r="B2085" s="382"/>
      <c r="C2085" s="382"/>
      <c r="D2085" s="382"/>
      <c r="E2085" s="382"/>
      <c r="F2085" s="382"/>
      <c r="G2085" s="382"/>
      <c r="H2085" s="382"/>
    </row>
    <row r="2086" spans="1:8" ht="30" customHeight="1">
      <c r="A2086" s="382">
        <v>8</v>
      </c>
      <c r="B2086" s="382" t="s">
        <v>909</v>
      </c>
      <c r="C2086" s="382">
        <f>C2084</f>
        <v>2020</v>
      </c>
      <c r="D2086" s="382">
        <f>D2084</f>
        <v>56695</v>
      </c>
      <c r="E2086" s="382"/>
      <c r="F2086" s="382">
        <v>500</v>
      </c>
      <c r="G2086" s="382">
        <f>G2084</f>
        <v>10500</v>
      </c>
      <c r="H2086" s="382"/>
    </row>
    <row r="2087" spans="1:8" ht="30" customHeight="1">
      <c r="A2087" s="382"/>
      <c r="B2087" s="382"/>
      <c r="C2087" s="382"/>
      <c r="D2087" s="382"/>
      <c r="E2087" s="382"/>
      <c r="F2087" s="382"/>
      <c r="G2087" s="382"/>
      <c r="H2087" s="382"/>
    </row>
    <row r="2088" spans="1:8" ht="30" customHeight="1">
      <c r="A2088" s="382">
        <v>9</v>
      </c>
      <c r="B2088" s="382" t="s">
        <v>910</v>
      </c>
      <c r="C2088" s="382">
        <f>C2086</f>
        <v>2020</v>
      </c>
      <c r="D2088" s="382">
        <v>57705</v>
      </c>
      <c r="E2088" s="382"/>
      <c r="F2088" s="382">
        <v>500</v>
      </c>
      <c r="G2088" s="382">
        <f>G2086</f>
        <v>10500</v>
      </c>
      <c r="H2088" s="382"/>
    </row>
    <row r="2089" spans="1:8" ht="30" customHeight="1">
      <c r="A2089" s="382"/>
      <c r="B2089" s="382"/>
      <c r="C2089" s="382"/>
      <c r="D2089" s="382"/>
      <c r="E2089" s="382"/>
      <c r="F2089" s="382"/>
      <c r="G2089" s="382"/>
      <c r="H2089" s="382"/>
    </row>
    <row r="2090" spans="1:8" ht="30" customHeight="1">
      <c r="A2090" s="382">
        <v>10</v>
      </c>
      <c r="B2090" s="382" t="s">
        <v>911</v>
      </c>
      <c r="C2090" s="382">
        <f>C2088</f>
        <v>2020</v>
      </c>
      <c r="D2090" s="382">
        <v>57705</v>
      </c>
      <c r="E2090" s="382"/>
      <c r="F2090" s="382">
        <v>500</v>
      </c>
      <c r="G2090" s="382">
        <f>G2088</f>
        <v>10500</v>
      </c>
      <c r="H2090" s="382"/>
    </row>
    <row r="2091" spans="1:8" ht="30" customHeight="1">
      <c r="A2091" s="382"/>
      <c r="B2091" s="382"/>
      <c r="C2091" s="382"/>
      <c r="D2091" s="382"/>
      <c r="E2091" s="382"/>
      <c r="F2091" s="382"/>
      <c r="G2091" s="382"/>
      <c r="H2091" s="382"/>
    </row>
    <row r="2092" spans="1:8" ht="30" customHeight="1">
      <c r="A2092" s="382">
        <v>11</v>
      </c>
      <c r="B2092" s="382" t="s">
        <v>912</v>
      </c>
      <c r="C2092" s="382">
        <f>C2090</f>
        <v>2020</v>
      </c>
      <c r="D2092" s="382">
        <v>57705</v>
      </c>
      <c r="E2092" s="382"/>
      <c r="F2092" s="382"/>
      <c r="G2092" s="382">
        <f>G2090</f>
        <v>10500</v>
      </c>
      <c r="H2092" s="382">
        <v>1050</v>
      </c>
    </row>
    <row r="2093" spans="1:8" ht="30" customHeight="1">
      <c r="A2093" s="382"/>
      <c r="B2093" s="382"/>
      <c r="C2093" s="382"/>
      <c r="D2093" s="382"/>
      <c r="E2093" s="382"/>
      <c r="F2093" s="382"/>
      <c r="G2093" s="382"/>
      <c r="H2093" s="382"/>
    </row>
    <row r="2094" spans="1:8" ht="30" customHeight="1">
      <c r="A2094" s="382">
        <v>12</v>
      </c>
      <c r="B2094" s="382" t="s">
        <v>913</v>
      </c>
      <c r="C2094" s="382">
        <f>C2092</f>
        <v>2020</v>
      </c>
      <c r="D2094" s="382">
        <v>57705</v>
      </c>
      <c r="E2094" s="382"/>
      <c r="F2094" s="382"/>
      <c r="G2094" s="382">
        <f>G2092</f>
        <v>10500</v>
      </c>
      <c r="H2094" s="382"/>
    </row>
    <row r="2095" spans="1:8" ht="30" customHeight="1">
      <c r="A2095" s="81"/>
      <c r="B2095" s="382"/>
      <c r="C2095" s="382"/>
      <c r="D2095" s="382"/>
      <c r="E2095" s="382"/>
      <c r="F2095" s="382"/>
      <c r="G2095" s="382"/>
      <c r="H2095" s="382"/>
    </row>
    <row r="2096" spans="1:8" ht="30" customHeight="1">
      <c r="A2096" s="81"/>
      <c r="B2096" s="390" t="s">
        <v>107</v>
      </c>
      <c r="C2096" s="382">
        <f t="shared" ref="C2096:H2096" si="59">SUM(C2072:C2095)</f>
        <v>21040</v>
      </c>
      <c r="D2096" s="382">
        <f t="shared" si="59"/>
        <v>670360</v>
      </c>
      <c r="E2096" s="382">
        <f t="shared" si="59"/>
        <v>0</v>
      </c>
      <c r="F2096" s="382">
        <f t="shared" si="59"/>
        <v>5000</v>
      </c>
      <c r="G2096" s="382">
        <f t="shared" si="59"/>
        <v>124000</v>
      </c>
      <c r="H2096" s="382">
        <f t="shared" si="59"/>
        <v>2100</v>
      </c>
    </row>
    <row r="2097" spans="1:8" ht="30" customHeight="1">
      <c r="A2097" s="81"/>
      <c r="B2097" s="390"/>
      <c r="C2097" s="382"/>
      <c r="D2097" s="382"/>
      <c r="E2097" s="382"/>
      <c r="F2097" s="382"/>
      <c r="G2097" s="382"/>
      <c r="H2097" s="382"/>
    </row>
    <row r="2098" spans="1:8" ht="30" customHeight="1">
      <c r="A2098" s="81"/>
      <c r="B2098" s="390" t="s">
        <v>436</v>
      </c>
      <c r="C2098" s="382"/>
      <c r="D2098" s="382">
        <v>6908</v>
      </c>
      <c r="E2098" s="382"/>
      <c r="F2098" s="382"/>
      <c r="G2098" s="382">
        <v>5181</v>
      </c>
      <c r="H2098" s="382"/>
    </row>
    <row r="2099" spans="1:8" ht="30" customHeight="1">
      <c r="A2099" s="81"/>
      <c r="B2099" s="390"/>
      <c r="C2099" s="382"/>
      <c r="D2099" s="382"/>
      <c r="E2099" s="382"/>
      <c r="F2099" s="382"/>
      <c r="G2099" s="382"/>
      <c r="H2099" s="382"/>
    </row>
    <row r="2100" spans="1:8" ht="30" customHeight="1">
      <c r="A2100" s="81"/>
      <c r="B2100" s="390" t="s">
        <v>107</v>
      </c>
      <c r="C2100" s="382"/>
      <c r="D2100" s="382"/>
      <c r="E2100" s="382"/>
      <c r="F2100" s="382"/>
      <c r="G2100" s="382"/>
      <c r="H2100" s="382"/>
    </row>
    <row r="2101" spans="1:8" ht="30" customHeight="1">
      <c r="A2101" s="81"/>
      <c r="B2101" s="390"/>
      <c r="C2101" s="382"/>
      <c r="D2101" s="382"/>
      <c r="E2101" s="382"/>
      <c r="F2101" s="382"/>
      <c r="G2101" s="382"/>
      <c r="H2101" s="382"/>
    </row>
    <row r="2102" spans="1:8" ht="30" customHeight="1">
      <c r="A2102" s="81"/>
      <c r="B2102" s="390" t="s">
        <v>143</v>
      </c>
      <c r="C2102" s="382"/>
      <c r="D2102" s="382">
        <f>SUM(D2096:D2101)</f>
        <v>677268</v>
      </c>
      <c r="E2102" s="382"/>
      <c r="F2102" s="382"/>
      <c r="G2102" s="382">
        <f>SUM(G2096:G2101)</f>
        <v>129181</v>
      </c>
      <c r="H2102" s="382"/>
    </row>
    <row r="2103" spans="1:8" ht="30" customHeight="1">
      <c r="A2103" s="384" t="s">
        <v>898</v>
      </c>
      <c r="B2103" s="625" t="s">
        <v>937</v>
      </c>
      <c r="C2103" s="625"/>
      <c r="D2103" s="625"/>
      <c r="E2103" s="625"/>
      <c r="F2103" s="625"/>
      <c r="G2103" s="625"/>
      <c r="H2103" s="625"/>
    </row>
    <row r="2104" spans="1:8" ht="30" customHeight="1">
      <c r="A2104" s="386" t="s">
        <v>899</v>
      </c>
      <c r="B2104" s="387" t="s">
        <v>900</v>
      </c>
      <c r="C2104" s="387" t="s">
        <v>5</v>
      </c>
      <c r="D2104" s="387" t="s">
        <v>395</v>
      </c>
      <c r="E2104" s="387" t="s">
        <v>7</v>
      </c>
      <c r="F2104" s="387" t="s">
        <v>8</v>
      </c>
      <c r="G2104" s="387" t="s">
        <v>10</v>
      </c>
      <c r="H2104" s="387" t="s">
        <v>901</v>
      </c>
    </row>
    <row r="2105" spans="1:8" ht="30" customHeight="1">
      <c r="A2105" s="81"/>
      <c r="B2105" s="382"/>
      <c r="C2105" s="382"/>
      <c r="D2105" s="382"/>
      <c r="E2105" s="382"/>
      <c r="F2105" s="382"/>
      <c r="G2105" s="382"/>
      <c r="H2105" s="382"/>
    </row>
    <row r="2106" spans="1:8" ht="30" customHeight="1">
      <c r="A2106" s="382">
        <v>1</v>
      </c>
      <c r="B2106" s="389" t="s">
        <v>902</v>
      </c>
      <c r="C2106" s="382">
        <v>1220</v>
      </c>
      <c r="D2106" s="382">
        <v>51320</v>
      </c>
      <c r="E2106" s="382"/>
      <c r="F2106" s="382"/>
      <c r="G2106" s="382">
        <v>14000</v>
      </c>
      <c r="H2106" s="382"/>
    </row>
    <row r="2107" spans="1:8" ht="30" customHeight="1">
      <c r="A2107" s="382"/>
      <c r="B2107" s="382"/>
      <c r="C2107" s="382"/>
      <c r="D2107" s="382"/>
      <c r="E2107" s="382"/>
      <c r="F2107" s="382"/>
      <c r="G2107" s="382"/>
      <c r="H2107" s="382"/>
    </row>
    <row r="2108" spans="1:8" ht="30" customHeight="1">
      <c r="A2108" s="382">
        <v>2</v>
      </c>
      <c r="B2108" s="382" t="s">
        <v>903</v>
      </c>
      <c r="C2108" s="382">
        <f>C2106</f>
        <v>1220</v>
      </c>
      <c r="D2108" s="382">
        <v>52272</v>
      </c>
      <c r="E2108" s="382"/>
      <c r="F2108" s="382"/>
      <c r="G2108" s="382">
        <f>G2106</f>
        <v>14000</v>
      </c>
      <c r="H2108" s="382"/>
    </row>
    <row r="2109" spans="1:8" ht="30" customHeight="1">
      <c r="A2109" s="382"/>
      <c r="B2109" s="382"/>
      <c r="C2109" s="382"/>
      <c r="D2109" s="382"/>
      <c r="E2109" s="382"/>
      <c r="F2109" s="382"/>
      <c r="G2109" s="382"/>
      <c r="H2109" s="382"/>
    </row>
    <row r="2110" spans="1:8" ht="30" customHeight="1">
      <c r="A2110" s="382">
        <v>3</v>
      </c>
      <c r="B2110" s="382" t="s">
        <v>904</v>
      </c>
      <c r="C2110" s="382">
        <f>C2108</f>
        <v>1220</v>
      </c>
      <c r="D2110" s="382">
        <f>D2108</f>
        <v>52272</v>
      </c>
      <c r="E2110" s="382"/>
      <c r="F2110" s="382"/>
      <c r="G2110" s="382">
        <f>G2108</f>
        <v>14000</v>
      </c>
      <c r="H2110" s="382"/>
    </row>
    <row r="2111" spans="1:8" ht="30" customHeight="1">
      <c r="A2111" s="382"/>
      <c r="B2111" s="382"/>
      <c r="C2111" s="382"/>
      <c r="D2111" s="382"/>
      <c r="E2111" s="382"/>
      <c r="F2111" s="382"/>
      <c r="G2111" s="382"/>
      <c r="H2111" s="382"/>
    </row>
    <row r="2112" spans="1:8" ht="30" customHeight="1">
      <c r="A2112" s="382">
        <v>4</v>
      </c>
      <c r="B2112" s="382" t="s">
        <v>905</v>
      </c>
      <c r="C2112" s="382">
        <f>C2110</f>
        <v>1220</v>
      </c>
      <c r="D2112" s="382">
        <f>D2110</f>
        <v>52272</v>
      </c>
      <c r="E2112" s="382"/>
      <c r="F2112" s="382"/>
      <c r="G2112" s="382">
        <f>G2110</f>
        <v>14000</v>
      </c>
      <c r="H2112" s="382"/>
    </row>
    <row r="2113" spans="1:8" ht="30" customHeight="1">
      <c r="A2113" s="382"/>
      <c r="B2113" s="382"/>
      <c r="C2113" s="382"/>
      <c r="D2113" s="382"/>
      <c r="E2113" s="382"/>
      <c r="F2113" s="382"/>
      <c r="G2113" s="382"/>
      <c r="H2113" s="382"/>
    </row>
    <row r="2114" spans="1:8" ht="30" customHeight="1">
      <c r="A2114" s="382">
        <v>5</v>
      </c>
      <c r="B2114" s="382" t="s">
        <v>906</v>
      </c>
      <c r="C2114" s="382">
        <v>2020</v>
      </c>
      <c r="D2114" s="382">
        <v>54690</v>
      </c>
      <c r="E2114" s="382"/>
      <c r="F2114" s="382"/>
      <c r="G2114" s="382">
        <v>15000</v>
      </c>
      <c r="H2114" s="382">
        <v>1050</v>
      </c>
    </row>
    <row r="2115" spans="1:8" ht="30" customHeight="1">
      <c r="A2115" s="382"/>
      <c r="B2115" s="382"/>
      <c r="C2115" s="382"/>
      <c r="D2115" s="382"/>
      <c r="E2115" s="382"/>
      <c r="F2115" s="382"/>
      <c r="G2115" s="382"/>
      <c r="H2115" s="382"/>
    </row>
    <row r="2116" spans="1:8" ht="30" customHeight="1">
      <c r="A2116" s="382">
        <v>6</v>
      </c>
      <c r="B2116" s="382" t="s">
        <v>907</v>
      </c>
      <c r="C2116" s="382">
        <f>C2114</f>
        <v>2020</v>
      </c>
      <c r="D2116" s="382">
        <f>D2114</f>
        <v>54690</v>
      </c>
      <c r="E2116" s="382"/>
      <c r="F2116" s="382"/>
      <c r="G2116" s="382">
        <f>G2114</f>
        <v>15000</v>
      </c>
      <c r="H2116" s="382"/>
    </row>
    <row r="2117" spans="1:8" ht="30" customHeight="1">
      <c r="A2117" s="382"/>
      <c r="B2117" s="382"/>
      <c r="C2117" s="382"/>
      <c r="D2117" s="382"/>
      <c r="E2117" s="382"/>
      <c r="F2117" s="382"/>
      <c r="G2117" s="382"/>
      <c r="H2117" s="382"/>
    </row>
    <row r="2118" spans="1:8" ht="30" customHeight="1">
      <c r="A2118" s="382">
        <v>7</v>
      </c>
      <c r="B2118" s="382" t="s">
        <v>908</v>
      </c>
      <c r="C2118" s="382">
        <f>C2116</f>
        <v>2020</v>
      </c>
      <c r="D2118" s="382">
        <f>D2116</f>
        <v>54690</v>
      </c>
      <c r="E2118" s="382"/>
      <c r="F2118" s="382"/>
      <c r="G2118" s="382">
        <f>G2116</f>
        <v>15000</v>
      </c>
      <c r="H2118" s="382"/>
    </row>
    <row r="2119" spans="1:8" ht="30" customHeight="1">
      <c r="A2119" s="382"/>
      <c r="B2119" s="382"/>
      <c r="C2119" s="382"/>
      <c r="D2119" s="382"/>
      <c r="E2119" s="382"/>
      <c r="F2119" s="382"/>
      <c r="G2119" s="382"/>
      <c r="H2119" s="382"/>
    </row>
    <row r="2120" spans="1:8" ht="30" customHeight="1">
      <c r="A2120" s="382">
        <v>8</v>
      </c>
      <c r="B2120" s="382" t="s">
        <v>909</v>
      </c>
      <c r="C2120" s="382">
        <f>C2118</f>
        <v>2020</v>
      </c>
      <c r="D2120" s="382">
        <f>D2118</f>
        <v>54690</v>
      </c>
      <c r="E2120" s="382"/>
      <c r="F2120" s="382"/>
      <c r="G2120" s="382">
        <f>G2118</f>
        <v>15000</v>
      </c>
      <c r="H2120" s="382"/>
    </row>
    <row r="2121" spans="1:8" ht="30" customHeight="1">
      <c r="A2121" s="382"/>
      <c r="B2121" s="382"/>
      <c r="C2121" s="382"/>
      <c r="D2121" s="382"/>
      <c r="E2121" s="382"/>
      <c r="F2121" s="382"/>
      <c r="G2121" s="382"/>
      <c r="H2121" s="382"/>
    </row>
    <row r="2122" spans="1:8" ht="30" customHeight="1">
      <c r="A2122" s="382">
        <v>9</v>
      </c>
      <c r="B2122" s="382" t="s">
        <v>910</v>
      </c>
      <c r="C2122" s="382">
        <f>C2120</f>
        <v>2020</v>
      </c>
      <c r="D2122" s="382">
        <v>56070</v>
      </c>
      <c r="E2122" s="382"/>
      <c r="F2122" s="382"/>
      <c r="G2122" s="382">
        <f>G2120</f>
        <v>15000</v>
      </c>
      <c r="H2122" s="382"/>
    </row>
    <row r="2123" spans="1:8" ht="30" customHeight="1">
      <c r="A2123" s="382"/>
      <c r="B2123" s="382"/>
      <c r="C2123" s="382"/>
      <c r="D2123" s="382"/>
      <c r="E2123" s="382"/>
      <c r="F2123" s="382"/>
      <c r="G2123" s="382"/>
      <c r="H2123" s="382"/>
    </row>
    <row r="2124" spans="1:8" ht="30" customHeight="1">
      <c r="A2124" s="382">
        <v>10</v>
      </c>
      <c r="B2124" s="382" t="s">
        <v>911</v>
      </c>
      <c r="C2124" s="382">
        <f>C2122</f>
        <v>2020</v>
      </c>
      <c r="D2124" s="382">
        <f>D2122</f>
        <v>56070</v>
      </c>
      <c r="E2124" s="382"/>
      <c r="F2124" s="382"/>
      <c r="G2124" s="382">
        <f>G2122</f>
        <v>15000</v>
      </c>
      <c r="H2124" s="382"/>
    </row>
    <row r="2125" spans="1:8" ht="30" customHeight="1">
      <c r="A2125" s="382"/>
      <c r="B2125" s="382"/>
      <c r="C2125" s="382"/>
      <c r="D2125" s="382"/>
      <c r="E2125" s="382"/>
      <c r="F2125" s="382"/>
      <c r="G2125" s="382"/>
      <c r="H2125" s="382"/>
    </row>
    <row r="2126" spans="1:8" ht="30" customHeight="1">
      <c r="A2126" s="382">
        <v>11</v>
      </c>
      <c r="B2126" s="382" t="s">
        <v>912</v>
      </c>
      <c r="C2126" s="382">
        <f>C2124</f>
        <v>2020</v>
      </c>
      <c r="D2126" s="382">
        <f>D2124</f>
        <v>56070</v>
      </c>
      <c r="E2126" s="382"/>
      <c r="F2126" s="382"/>
      <c r="G2126" s="382">
        <f>G2124</f>
        <v>15000</v>
      </c>
      <c r="H2126" s="382">
        <v>1050</v>
      </c>
    </row>
    <row r="2127" spans="1:8" ht="30" customHeight="1">
      <c r="A2127" s="382"/>
      <c r="B2127" s="382"/>
      <c r="C2127" s="382"/>
      <c r="D2127" s="382"/>
      <c r="E2127" s="382"/>
      <c r="F2127" s="382"/>
      <c r="G2127" s="382"/>
      <c r="H2127" s="382"/>
    </row>
    <row r="2128" spans="1:8" ht="30" customHeight="1">
      <c r="A2128" s="382">
        <v>12</v>
      </c>
      <c r="B2128" s="382" t="s">
        <v>913</v>
      </c>
      <c r="C2128" s="382">
        <f>C2126</f>
        <v>2020</v>
      </c>
      <c r="D2128" s="382">
        <f>D2126</f>
        <v>56070</v>
      </c>
      <c r="E2128" s="382"/>
      <c r="F2128" s="382"/>
      <c r="G2128" s="382">
        <f>G2126</f>
        <v>15000</v>
      </c>
      <c r="H2128" s="382"/>
    </row>
    <row r="2129" spans="1:8" ht="30" customHeight="1">
      <c r="A2129" s="81"/>
      <c r="B2129" s="382"/>
      <c r="C2129" s="382"/>
      <c r="D2129" s="382"/>
      <c r="E2129" s="382"/>
      <c r="F2129" s="382"/>
      <c r="G2129" s="382"/>
      <c r="H2129" s="382"/>
    </row>
    <row r="2130" spans="1:8" ht="30" customHeight="1">
      <c r="A2130" s="81"/>
      <c r="B2130" s="390" t="s">
        <v>107</v>
      </c>
      <c r="C2130" s="382">
        <f t="shared" ref="C2130:H2130" si="60">SUM(C2106:C2129)</f>
        <v>21040</v>
      </c>
      <c r="D2130" s="382">
        <f t="shared" si="60"/>
        <v>651176</v>
      </c>
      <c r="E2130" s="382">
        <f t="shared" si="60"/>
        <v>0</v>
      </c>
      <c r="F2130" s="382">
        <f t="shared" si="60"/>
        <v>0</v>
      </c>
      <c r="G2130" s="382">
        <f t="shared" si="60"/>
        <v>176000</v>
      </c>
      <c r="H2130" s="382">
        <f t="shared" si="60"/>
        <v>2100</v>
      </c>
    </row>
    <row r="2131" spans="1:8" ht="30" customHeight="1">
      <c r="A2131" s="81"/>
      <c r="B2131" s="390"/>
      <c r="C2131" s="382"/>
      <c r="D2131" s="382"/>
      <c r="E2131" s="382"/>
      <c r="F2131" s="382"/>
      <c r="G2131" s="382"/>
      <c r="H2131" s="382"/>
    </row>
    <row r="2132" spans="1:8" ht="30" customHeight="1">
      <c r="A2132" s="81"/>
      <c r="B2132" s="390" t="s">
        <v>436</v>
      </c>
      <c r="C2132" s="382"/>
      <c r="D2132" s="382">
        <v>6908</v>
      </c>
      <c r="E2132" s="382"/>
      <c r="F2132" s="382"/>
      <c r="G2132" s="382">
        <v>5181</v>
      </c>
      <c r="H2132" s="382"/>
    </row>
    <row r="2133" spans="1:8" ht="30" customHeight="1">
      <c r="A2133" s="81"/>
      <c r="B2133" s="390"/>
      <c r="C2133" s="382"/>
      <c r="D2133" s="382"/>
      <c r="E2133" s="382"/>
      <c r="F2133" s="382"/>
      <c r="G2133" s="382"/>
      <c r="H2133" s="382"/>
    </row>
    <row r="2134" spans="1:8" ht="30" customHeight="1">
      <c r="A2134" s="81"/>
      <c r="B2134" s="390" t="s">
        <v>107</v>
      </c>
      <c r="C2134" s="382"/>
      <c r="D2134" s="382"/>
      <c r="E2134" s="382"/>
      <c r="F2134" s="382"/>
      <c r="G2134" s="382"/>
      <c r="H2134" s="382"/>
    </row>
    <row r="2135" spans="1:8" ht="30" customHeight="1">
      <c r="A2135" s="81"/>
      <c r="B2135" s="390"/>
      <c r="C2135" s="382"/>
      <c r="D2135" s="382"/>
      <c r="E2135" s="382"/>
      <c r="F2135" s="382"/>
      <c r="G2135" s="382"/>
      <c r="H2135" s="382"/>
    </row>
    <row r="2136" spans="1:8" ht="30" customHeight="1">
      <c r="A2136" s="81"/>
      <c r="B2136" s="390" t="s">
        <v>143</v>
      </c>
      <c r="C2136" s="382"/>
      <c r="D2136" s="382">
        <f>SUM(D2130:D2135)</f>
        <v>658084</v>
      </c>
      <c r="E2136" s="382"/>
      <c r="F2136" s="382"/>
      <c r="G2136" s="382">
        <f>SUM(G2130:G2135)</f>
        <v>181181</v>
      </c>
      <c r="H2136" s="382"/>
    </row>
    <row r="2137" spans="1:8" ht="30" customHeight="1">
      <c r="A2137" s="384" t="s">
        <v>898</v>
      </c>
      <c r="B2137" s="625" t="s">
        <v>938</v>
      </c>
      <c r="C2137" s="625"/>
      <c r="D2137" s="625"/>
      <c r="E2137" s="625"/>
      <c r="F2137" s="625"/>
      <c r="G2137" s="625"/>
      <c r="H2137" s="625"/>
    </row>
    <row r="2138" spans="1:8" ht="30" customHeight="1">
      <c r="A2138" s="386" t="s">
        <v>899</v>
      </c>
      <c r="B2138" s="387" t="s">
        <v>900</v>
      </c>
      <c r="C2138" s="387" t="s">
        <v>5</v>
      </c>
      <c r="D2138" s="387" t="s">
        <v>395</v>
      </c>
      <c r="E2138" s="387" t="s">
        <v>7</v>
      </c>
      <c r="F2138" s="387" t="s">
        <v>8</v>
      </c>
      <c r="G2138" s="387" t="s">
        <v>10</v>
      </c>
      <c r="H2138" s="387" t="s">
        <v>901</v>
      </c>
    </row>
    <row r="2139" spans="1:8" ht="30" customHeight="1">
      <c r="A2139" s="81"/>
      <c r="B2139" s="382"/>
      <c r="C2139" s="382"/>
      <c r="D2139" s="382"/>
      <c r="E2139" s="382"/>
      <c r="F2139" s="382"/>
      <c r="G2139" s="382"/>
      <c r="H2139" s="382"/>
    </row>
    <row r="2140" spans="1:8" ht="30" customHeight="1">
      <c r="A2140" s="382">
        <v>1</v>
      </c>
      <c r="B2140" s="389" t="s">
        <v>902</v>
      </c>
      <c r="C2140" s="382"/>
      <c r="D2140" s="382">
        <v>50100</v>
      </c>
      <c r="E2140" s="382"/>
      <c r="F2140" s="382"/>
      <c r="G2140" s="382">
        <v>14000</v>
      </c>
      <c r="H2140" s="382"/>
    </row>
    <row r="2141" spans="1:8" ht="30" customHeight="1">
      <c r="A2141" s="382"/>
      <c r="B2141" s="382"/>
      <c r="C2141" s="382"/>
      <c r="D2141" s="382"/>
      <c r="E2141" s="382"/>
      <c r="F2141" s="382"/>
      <c r="G2141" s="382"/>
      <c r="H2141" s="382"/>
    </row>
    <row r="2142" spans="1:8" ht="30" customHeight="1">
      <c r="A2142" s="382">
        <v>2</v>
      </c>
      <c r="B2142" s="382" t="s">
        <v>903</v>
      </c>
      <c r="C2142" s="382"/>
      <c r="D2142" s="382">
        <v>51052</v>
      </c>
      <c r="E2142" s="382"/>
      <c r="F2142" s="382"/>
      <c r="G2142" s="382">
        <f>G2140</f>
        <v>14000</v>
      </c>
      <c r="H2142" s="382"/>
    </row>
    <row r="2143" spans="1:8" ht="30" customHeight="1">
      <c r="A2143" s="382"/>
      <c r="B2143" s="382"/>
      <c r="C2143" s="382"/>
      <c r="D2143" s="382"/>
      <c r="E2143" s="382"/>
      <c r="F2143" s="382"/>
      <c r="G2143" s="382"/>
      <c r="H2143" s="382"/>
    </row>
    <row r="2144" spans="1:8" ht="30" customHeight="1">
      <c r="A2144" s="382">
        <v>3</v>
      </c>
      <c r="B2144" s="382" t="s">
        <v>904</v>
      </c>
      <c r="C2144" s="382"/>
      <c r="D2144" s="382">
        <f>D2142</f>
        <v>51052</v>
      </c>
      <c r="E2144" s="382"/>
      <c r="F2144" s="382"/>
      <c r="G2144" s="382">
        <f>G2142</f>
        <v>14000</v>
      </c>
      <c r="H2144" s="382"/>
    </row>
    <row r="2145" spans="1:8" ht="30" customHeight="1">
      <c r="A2145" s="382"/>
      <c r="B2145" s="382"/>
      <c r="C2145" s="382"/>
      <c r="D2145" s="382"/>
      <c r="E2145" s="382"/>
      <c r="F2145" s="382"/>
      <c r="G2145" s="382"/>
      <c r="H2145" s="382"/>
    </row>
    <row r="2146" spans="1:8" ht="30" customHeight="1">
      <c r="A2146" s="382">
        <v>4</v>
      </c>
      <c r="B2146" s="382" t="s">
        <v>905</v>
      </c>
      <c r="C2146" s="382"/>
      <c r="D2146" s="382">
        <f>D2144</f>
        <v>51052</v>
      </c>
      <c r="E2146" s="382"/>
      <c r="F2146" s="382"/>
      <c r="G2146" s="382">
        <f>G2144</f>
        <v>14000</v>
      </c>
      <c r="H2146" s="382"/>
    </row>
    <row r="2147" spans="1:8" ht="30" customHeight="1">
      <c r="A2147" s="382"/>
      <c r="B2147" s="382"/>
      <c r="C2147" s="382"/>
      <c r="D2147" s="382"/>
      <c r="E2147" s="382"/>
      <c r="F2147" s="382"/>
      <c r="G2147" s="382"/>
      <c r="H2147" s="382"/>
    </row>
    <row r="2148" spans="1:8" ht="30" customHeight="1">
      <c r="A2148" s="382">
        <v>5</v>
      </c>
      <c r="B2148" s="382" t="s">
        <v>906</v>
      </c>
      <c r="C2148" s="382"/>
      <c r="D2148" s="382">
        <v>52670</v>
      </c>
      <c r="E2148" s="382"/>
      <c r="F2148" s="382"/>
      <c r="G2148" s="382">
        <v>15000</v>
      </c>
      <c r="H2148" s="382">
        <v>1050</v>
      </c>
    </row>
    <row r="2149" spans="1:8" ht="30" customHeight="1">
      <c r="A2149" s="382"/>
      <c r="B2149" s="382"/>
      <c r="C2149" s="382"/>
      <c r="D2149" s="382"/>
      <c r="E2149" s="382"/>
      <c r="F2149" s="382"/>
      <c r="G2149" s="382"/>
      <c r="H2149" s="382"/>
    </row>
    <row r="2150" spans="1:8" ht="30" customHeight="1">
      <c r="A2150" s="382">
        <v>6</v>
      </c>
      <c r="B2150" s="382" t="s">
        <v>907</v>
      </c>
      <c r="C2150" s="382"/>
      <c r="D2150" s="382">
        <f>D2148</f>
        <v>52670</v>
      </c>
      <c r="E2150" s="382"/>
      <c r="F2150" s="382"/>
      <c r="G2150" s="382">
        <f>G2148</f>
        <v>15000</v>
      </c>
      <c r="H2150" s="382"/>
    </row>
    <row r="2151" spans="1:8" ht="30" customHeight="1">
      <c r="A2151" s="382"/>
      <c r="B2151" s="382"/>
      <c r="C2151" s="382"/>
      <c r="D2151" s="382"/>
      <c r="E2151" s="382"/>
      <c r="F2151" s="382"/>
      <c r="G2151" s="382"/>
      <c r="H2151" s="382"/>
    </row>
    <row r="2152" spans="1:8" ht="30" customHeight="1">
      <c r="A2152" s="382">
        <v>7</v>
      </c>
      <c r="B2152" s="382" t="s">
        <v>908</v>
      </c>
      <c r="C2152" s="382"/>
      <c r="D2152" s="382">
        <f>D2150</f>
        <v>52670</v>
      </c>
      <c r="E2152" s="382"/>
      <c r="F2152" s="382"/>
      <c r="G2152" s="382">
        <f>G2150</f>
        <v>15000</v>
      </c>
      <c r="H2152" s="382"/>
    </row>
    <row r="2153" spans="1:8" ht="30" customHeight="1">
      <c r="A2153" s="382"/>
      <c r="B2153" s="382"/>
      <c r="C2153" s="382"/>
      <c r="D2153" s="382"/>
      <c r="E2153" s="382"/>
      <c r="F2153" s="382"/>
      <c r="G2153" s="382"/>
      <c r="H2153" s="382"/>
    </row>
    <row r="2154" spans="1:8" ht="30" customHeight="1">
      <c r="A2154" s="382">
        <v>8</v>
      </c>
      <c r="B2154" s="382" t="s">
        <v>909</v>
      </c>
      <c r="C2154" s="382"/>
      <c r="D2154" s="382">
        <f>D2152</f>
        <v>52670</v>
      </c>
      <c r="E2154" s="382"/>
      <c r="F2154" s="382"/>
      <c r="G2154" s="382">
        <f>G2152</f>
        <v>15000</v>
      </c>
      <c r="H2154" s="382"/>
    </row>
    <row r="2155" spans="1:8" ht="30" customHeight="1">
      <c r="A2155" s="382"/>
      <c r="B2155" s="382"/>
      <c r="C2155" s="382"/>
      <c r="D2155" s="382"/>
      <c r="E2155" s="382"/>
      <c r="F2155" s="382"/>
      <c r="G2155" s="382"/>
      <c r="H2155" s="382"/>
    </row>
    <row r="2156" spans="1:8" ht="30" customHeight="1">
      <c r="A2156" s="382">
        <v>9</v>
      </c>
      <c r="B2156" s="382" t="s">
        <v>910</v>
      </c>
      <c r="C2156" s="382"/>
      <c r="D2156" s="382">
        <v>53650</v>
      </c>
      <c r="E2156" s="382"/>
      <c r="F2156" s="382"/>
      <c r="G2156" s="382">
        <f>G2154</f>
        <v>15000</v>
      </c>
      <c r="H2156" s="382"/>
    </row>
    <row r="2157" spans="1:8" ht="30" customHeight="1">
      <c r="A2157" s="382"/>
      <c r="B2157" s="382"/>
      <c r="C2157" s="382"/>
      <c r="D2157" s="382"/>
      <c r="E2157" s="382"/>
      <c r="F2157" s="382"/>
      <c r="G2157" s="382"/>
      <c r="H2157" s="382"/>
    </row>
    <row r="2158" spans="1:8" ht="30" customHeight="1">
      <c r="A2158" s="382">
        <v>10</v>
      </c>
      <c r="B2158" s="382" t="s">
        <v>911</v>
      </c>
      <c r="C2158" s="382"/>
      <c r="D2158" s="382">
        <f>D2156</f>
        <v>53650</v>
      </c>
      <c r="E2158" s="382"/>
      <c r="F2158" s="382"/>
      <c r="G2158" s="382">
        <f>G2156</f>
        <v>15000</v>
      </c>
      <c r="H2158" s="382"/>
    </row>
    <row r="2159" spans="1:8" ht="30" customHeight="1">
      <c r="A2159" s="382"/>
      <c r="B2159" s="382"/>
      <c r="C2159" s="382"/>
      <c r="D2159" s="382"/>
      <c r="E2159" s="382"/>
      <c r="F2159" s="382"/>
      <c r="G2159" s="382"/>
      <c r="H2159" s="382"/>
    </row>
    <row r="2160" spans="1:8" ht="30" customHeight="1">
      <c r="A2160" s="382">
        <v>11</v>
      </c>
      <c r="B2160" s="382" t="s">
        <v>912</v>
      </c>
      <c r="C2160" s="382"/>
      <c r="D2160" s="382">
        <f>D2158</f>
        <v>53650</v>
      </c>
      <c r="E2160" s="382"/>
      <c r="F2160" s="382"/>
      <c r="G2160" s="382">
        <f>G2158</f>
        <v>15000</v>
      </c>
      <c r="H2160" s="382">
        <v>1050</v>
      </c>
    </row>
    <row r="2161" spans="1:8" ht="30" customHeight="1">
      <c r="A2161" s="382"/>
      <c r="B2161" s="382"/>
      <c r="C2161" s="382"/>
      <c r="D2161" s="382"/>
      <c r="E2161" s="382"/>
      <c r="F2161" s="382"/>
      <c r="G2161" s="382"/>
      <c r="H2161" s="382"/>
    </row>
    <row r="2162" spans="1:8" ht="30" customHeight="1">
      <c r="A2162" s="382">
        <v>12</v>
      </c>
      <c r="B2162" s="382" t="s">
        <v>913</v>
      </c>
      <c r="C2162" s="382"/>
      <c r="D2162" s="382">
        <f>D2160</f>
        <v>53650</v>
      </c>
      <c r="E2162" s="382"/>
      <c r="F2162" s="382"/>
      <c r="G2162" s="382">
        <f>G2160</f>
        <v>15000</v>
      </c>
      <c r="H2162" s="382"/>
    </row>
    <row r="2163" spans="1:8" ht="30" customHeight="1">
      <c r="A2163" s="81"/>
      <c r="B2163" s="382"/>
      <c r="C2163" s="382"/>
      <c r="D2163" s="382"/>
      <c r="E2163" s="382"/>
      <c r="F2163" s="382"/>
      <c r="G2163" s="382"/>
      <c r="H2163" s="382"/>
    </row>
    <row r="2164" spans="1:8" ht="30" customHeight="1">
      <c r="A2164" s="81"/>
      <c r="B2164" s="390" t="s">
        <v>107</v>
      </c>
      <c r="C2164" s="382">
        <f t="shared" ref="C2164:H2164" si="61">SUM(C2140:C2163)</f>
        <v>0</v>
      </c>
      <c r="D2164" s="382">
        <f t="shared" si="61"/>
        <v>628536</v>
      </c>
      <c r="E2164" s="382">
        <f t="shared" si="61"/>
        <v>0</v>
      </c>
      <c r="F2164" s="382">
        <f t="shared" si="61"/>
        <v>0</v>
      </c>
      <c r="G2164" s="382">
        <f t="shared" si="61"/>
        <v>176000</v>
      </c>
      <c r="H2164" s="382">
        <f t="shared" si="61"/>
        <v>2100</v>
      </c>
    </row>
    <row r="2165" spans="1:8" ht="30" customHeight="1">
      <c r="A2165" s="81"/>
      <c r="B2165" s="390"/>
      <c r="C2165" s="382"/>
      <c r="D2165" s="382"/>
      <c r="E2165" s="382"/>
      <c r="F2165" s="382"/>
      <c r="G2165" s="382"/>
      <c r="H2165" s="382"/>
    </row>
    <row r="2166" spans="1:8" ht="30" customHeight="1">
      <c r="A2166" s="81"/>
      <c r="B2166" s="390" t="s">
        <v>436</v>
      </c>
      <c r="C2166" s="382"/>
      <c r="D2166" s="382">
        <v>6908</v>
      </c>
      <c r="E2166" s="382"/>
      <c r="F2166" s="382"/>
      <c r="G2166" s="382">
        <v>5181</v>
      </c>
      <c r="H2166" s="382"/>
    </row>
    <row r="2167" spans="1:8" ht="30" customHeight="1">
      <c r="A2167" s="81"/>
      <c r="B2167" s="390"/>
      <c r="C2167" s="382"/>
      <c r="D2167" s="382"/>
      <c r="E2167" s="382"/>
      <c r="F2167" s="382"/>
      <c r="G2167" s="382"/>
      <c r="H2167" s="382"/>
    </row>
    <row r="2168" spans="1:8" ht="30" customHeight="1">
      <c r="A2168" s="81"/>
      <c r="B2168" s="390" t="s">
        <v>107</v>
      </c>
      <c r="C2168" s="382"/>
      <c r="D2168" s="382"/>
      <c r="E2168" s="382"/>
      <c r="F2168" s="382"/>
      <c r="G2168" s="382"/>
      <c r="H2168" s="382"/>
    </row>
    <row r="2169" spans="1:8" ht="30" customHeight="1">
      <c r="A2169" s="81"/>
      <c r="B2169" s="390"/>
      <c r="C2169" s="382"/>
      <c r="D2169" s="382"/>
      <c r="E2169" s="382"/>
      <c r="F2169" s="382"/>
      <c r="G2169" s="382"/>
      <c r="H2169" s="382"/>
    </row>
    <row r="2170" spans="1:8" ht="30" customHeight="1">
      <c r="A2170" s="81"/>
      <c r="B2170" s="390" t="s">
        <v>143</v>
      </c>
      <c r="C2170" s="382"/>
      <c r="D2170" s="382">
        <f>SUM(D2164:D2169)</f>
        <v>635444</v>
      </c>
      <c r="E2170" s="382"/>
      <c r="F2170" s="382"/>
      <c r="G2170" s="382">
        <f>SUM(G2164:G2169)</f>
        <v>181181</v>
      </c>
      <c r="H2170" s="382"/>
    </row>
    <row r="2171" spans="1:8" ht="30" customHeight="1">
      <c r="A2171" s="384" t="s">
        <v>898</v>
      </c>
      <c r="B2171" s="625" t="s">
        <v>939</v>
      </c>
      <c r="C2171" s="625"/>
      <c r="D2171" s="625"/>
      <c r="E2171" s="625"/>
      <c r="F2171" s="625"/>
      <c r="G2171" s="625"/>
      <c r="H2171" s="625"/>
    </row>
    <row r="2172" spans="1:8" ht="30" customHeight="1">
      <c r="A2172" s="386" t="s">
        <v>899</v>
      </c>
      <c r="B2172" s="387" t="s">
        <v>900</v>
      </c>
      <c r="C2172" s="387" t="s">
        <v>5</v>
      </c>
      <c r="D2172" s="387" t="s">
        <v>395</v>
      </c>
      <c r="E2172" s="387" t="s">
        <v>7</v>
      </c>
      <c r="F2172" s="387" t="s">
        <v>8</v>
      </c>
      <c r="G2172" s="387" t="s">
        <v>10</v>
      </c>
      <c r="H2172" s="387" t="s">
        <v>901</v>
      </c>
    </row>
    <row r="2173" spans="1:8" ht="30" customHeight="1">
      <c r="A2173" s="81"/>
      <c r="B2173" s="382"/>
      <c r="C2173" s="382"/>
      <c r="D2173" s="382"/>
      <c r="E2173" s="382"/>
      <c r="F2173" s="382"/>
      <c r="G2173" s="382"/>
      <c r="H2173" s="382"/>
    </row>
    <row r="2174" spans="1:8" ht="30" customHeight="1">
      <c r="A2174" s="382">
        <v>1</v>
      </c>
      <c r="B2174" s="389" t="s">
        <v>902</v>
      </c>
      <c r="C2174" s="382">
        <v>1220</v>
      </c>
      <c r="D2174" s="382">
        <v>51530</v>
      </c>
      <c r="E2174" s="382"/>
      <c r="F2174" s="382">
        <v>500</v>
      </c>
      <c r="G2174" s="382">
        <v>14500</v>
      </c>
      <c r="H2174" s="382"/>
    </row>
    <row r="2175" spans="1:8" ht="30" customHeight="1">
      <c r="A2175" s="382"/>
      <c r="B2175" s="382"/>
      <c r="C2175" s="382"/>
      <c r="D2175" s="382"/>
      <c r="E2175" s="382"/>
      <c r="F2175" s="382"/>
      <c r="G2175" s="382"/>
      <c r="H2175" s="382"/>
    </row>
    <row r="2176" spans="1:8" ht="30" customHeight="1">
      <c r="A2176" s="382">
        <v>2</v>
      </c>
      <c r="B2176" s="382" t="s">
        <v>903</v>
      </c>
      <c r="C2176" s="382">
        <f>C2174</f>
        <v>1220</v>
      </c>
      <c r="D2176" s="382">
        <v>52482</v>
      </c>
      <c r="E2176" s="382"/>
      <c r="F2176" s="382">
        <v>500</v>
      </c>
      <c r="G2176" s="382">
        <f>G2174</f>
        <v>14500</v>
      </c>
      <c r="H2176" s="382"/>
    </row>
    <row r="2177" spans="1:8" ht="30" customHeight="1">
      <c r="A2177" s="382"/>
      <c r="B2177" s="382"/>
      <c r="C2177" s="382"/>
      <c r="D2177" s="382"/>
      <c r="E2177" s="382"/>
      <c r="F2177" s="382"/>
      <c r="G2177" s="382"/>
      <c r="H2177" s="382"/>
    </row>
    <row r="2178" spans="1:8" ht="30" customHeight="1">
      <c r="A2178" s="382">
        <v>3</v>
      </c>
      <c r="B2178" s="382" t="s">
        <v>904</v>
      </c>
      <c r="C2178" s="382">
        <f>C2176</f>
        <v>1220</v>
      </c>
      <c r="D2178" s="382">
        <f>D2176</f>
        <v>52482</v>
      </c>
      <c r="E2178" s="382"/>
      <c r="F2178" s="382"/>
      <c r="G2178" s="382">
        <f>G2176</f>
        <v>14500</v>
      </c>
      <c r="H2178" s="382"/>
    </row>
    <row r="2179" spans="1:8" ht="30" customHeight="1">
      <c r="A2179" s="382"/>
      <c r="B2179" s="382"/>
      <c r="C2179" s="382"/>
      <c r="D2179" s="382"/>
      <c r="E2179" s="382"/>
      <c r="F2179" s="382"/>
      <c r="G2179" s="382"/>
      <c r="H2179" s="382"/>
    </row>
    <row r="2180" spans="1:8" ht="30" customHeight="1">
      <c r="A2180" s="382">
        <v>4</v>
      </c>
      <c r="B2180" s="382" t="s">
        <v>905</v>
      </c>
      <c r="C2180" s="382">
        <f>C2178</f>
        <v>1220</v>
      </c>
      <c r="D2180" s="382">
        <f>D2178</f>
        <v>52482</v>
      </c>
      <c r="E2180" s="382"/>
      <c r="F2180" s="382"/>
      <c r="G2180" s="382">
        <f>G2178</f>
        <v>14500</v>
      </c>
      <c r="H2180" s="382"/>
    </row>
    <row r="2181" spans="1:8" ht="30" customHeight="1">
      <c r="A2181" s="382"/>
      <c r="B2181" s="382"/>
      <c r="C2181" s="382"/>
      <c r="D2181" s="382"/>
      <c r="E2181" s="382"/>
      <c r="F2181" s="382"/>
      <c r="G2181" s="382"/>
      <c r="H2181" s="382"/>
    </row>
    <row r="2182" spans="1:8" ht="30" customHeight="1">
      <c r="A2182" s="382">
        <v>5</v>
      </c>
      <c r="B2182" s="382" t="s">
        <v>906</v>
      </c>
      <c r="C2182" s="382">
        <v>2020</v>
      </c>
      <c r="D2182" s="382">
        <v>54900</v>
      </c>
      <c r="E2182" s="382"/>
      <c r="F2182" s="382"/>
      <c r="G2182" s="382"/>
      <c r="H2182" s="382">
        <v>1050</v>
      </c>
    </row>
    <row r="2183" spans="1:8" ht="30" customHeight="1">
      <c r="A2183" s="382"/>
      <c r="B2183" s="382"/>
      <c r="C2183" s="382"/>
      <c r="D2183" s="382"/>
      <c r="E2183" s="382"/>
      <c r="F2183" s="382"/>
      <c r="G2183" s="382"/>
      <c r="H2183" s="382"/>
    </row>
    <row r="2184" spans="1:8" ht="30" customHeight="1">
      <c r="A2184" s="382">
        <v>6</v>
      </c>
      <c r="B2184" s="382" t="s">
        <v>907</v>
      </c>
      <c r="C2184" s="382">
        <f>C2182</f>
        <v>2020</v>
      </c>
      <c r="D2184" s="382">
        <f>D2182</f>
        <v>54900</v>
      </c>
      <c r="E2184" s="382"/>
      <c r="F2184" s="382"/>
      <c r="G2184" s="382"/>
      <c r="H2184" s="382"/>
    </row>
    <row r="2185" spans="1:8" ht="30" customHeight="1">
      <c r="A2185" s="382"/>
      <c r="B2185" s="382"/>
      <c r="C2185" s="382"/>
      <c r="D2185" s="382"/>
      <c r="E2185" s="382"/>
      <c r="F2185" s="382"/>
      <c r="G2185" s="382"/>
      <c r="H2185" s="382"/>
    </row>
    <row r="2186" spans="1:8" ht="30" customHeight="1">
      <c r="A2186" s="382">
        <v>7</v>
      </c>
      <c r="B2186" s="382" t="s">
        <v>908</v>
      </c>
      <c r="C2186" s="382">
        <f>C2184</f>
        <v>2020</v>
      </c>
      <c r="D2186" s="382">
        <f>D2184</f>
        <v>54900</v>
      </c>
      <c r="E2186" s="382"/>
      <c r="F2186" s="382"/>
      <c r="G2186" s="382"/>
      <c r="H2186" s="382"/>
    </row>
    <row r="2187" spans="1:8" ht="30" customHeight="1">
      <c r="A2187" s="382"/>
      <c r="B2187" s="382"/>
      <c r="C2187" s="382"/>
      <c r="D2187" s="382"/>
      <c r="E2187" s="382"/>
      <c r="F2187" s="382"/>
      <c r="G2187" s="382"/>
      <c r="H2187" s="382"/>
    </row>
    <row r="2188" spans="1:8" ht="30" customHeight="1">
      <c r="A2188" s="382">
        <v>8</v>
      </c>
      <c r="B2188" s="382" t="s">
        <v>909</v>
      </c>
      <c r="C2188" s="382">
        <f>C2186</f>
        <v>2020</v>
      </c>
      <c r="D2188" s="382">
        <f>D2186</f>
        <v>54900</v>
      </c>
      <c r="E2188" s="382"/>
      <c r="F2188" s="382"/>
      <c r="G2188" s="382"/>
      <c r="H2188" s="382"/>
    </row>
    <row r="2189" spans="1:8" ht="30" customHeight="1">
      <c r="A2189" s="382"/>
      <c r="B2189" s="382"/>
      <c r="C2189" s="382"/>
      <c r="D2189" s="382"/>
      <c r="E2189" s="382"/>
      <c r="F2189" s="382"/>
      <c r="G2189" s="382"/>
      <c r="H2189" s="382"/>
    </row>
    <row r="2190" spans="1:8" ht="30" customHeight="1">
      <c r="A2190" s="382">
        <v>9</v>
      </c>
      <c r="B2190" s="382" t="s">
        <v>910</v>
      </c>
      <c r="C2190" s="382">
        <f>C2188</f>
        <v>2020</v>
      </c>
      <c r="D2190" s="382">
        <v>55880</v>
      </c>
      <c r="E2190" s="382"/>
      <c r="F2190" s="382"/>
      <c r="G2190" s="382"/>
      <c r="H2190" s="382"/>
    </row>
    <row r="2191" spans="1:8" ht="30" customHeight="1">
      <c r="A2191" s="382"/>
      <c r="B2191" s="382"/>
      <c r="C2191" s="382"/>
      <c r="D2191" s="382"/>
      <c r="E2191" s="382"/>
      <c r="F2191" s="382"/>
      <c r="G2191" s="382"/>
      <c r="H2191" s="382"/>
    </row>
    <row r="2192" spans="1:8" ht="30" customHeight="1">
      <c r="A2192" s="382">
        <v>10</v>
      </c>
      <c r="B2192" s="382" t="s">
        <v>911</v>
      </c>
      <c r="C2192" s="382">
        <f>C2190</f>
        <v>2020</v>
      </c>
      <c r="D2192" s="382">
        <f>D2190</f>
        <v>55880</v>
      </c>
      <c r="E2192" s="382"/>
      <c r="F2192" s="382"/>
      <c r="G2192" s="382"/>
      <c r="H2192" s="382"/>
    </row>
    <row r="2193" spans="1:8" ht="30" customHeight="1">
      <c r="A2193" s="382"/>
      <c r="B2193" s="382"/>
      <c r="C2193" s="382"/>
      <c r="D2193" s="382"/>
      <c r="E2193" s="382"/>
      <c r="F2193" s="382"/>
      <c r="G2193" s="382"/>
      <c r="H2193" s="382"/>
    </row>
    <row r="2194" spans="1:8" ht="30" customHeight="1">
      <c r="A2194" s="382">
        <v>11</v>
      </c>
      <c r="B2194" s="382" t="s">
        <v>912</v>
      </c>
      <c r="C2194" s="382"/>
      <c r="D2194" s="382"/>
      <c r="E2194" s="382"/>
      <c r="F2194" s="382"/>
      <c r="G2194" s="382"/>
      <c r="H2194" s="382"/>
    </row>
    <row r="2195" spans="1:8" ht="30" customHeight="1">
      <c r="A2195" s="382"/>
      <c r="B2195" s="382"/>
      <c r="C2195" s="382"/>
      <c r="D2195" s="382"/>
      <c r="E2195" s="382"/>
      <c r="F2195" s="382"/>
      <c r="G2195" s="382"/>
      <c r="H2195" s="382"/>
    </row>
    <row r="2196" spans="1:8" ht="30" customHeight="1">
      <c r="A2196" s="382">
        <v>12</v>
      </c>
      <c r="B2196" s="382" t="s">
        <v>913</v>
      </c>
      <c r="C2196" s="382"/>
      <c r="D2196" s="382"/>
      <c r="E2196" s="382"/>
      <c r="F2196" s="382"/>
      <c r="G2196" s="382"/>
      <c r="H2196" s="382"/>
    </row>
    <row r="2197" spans="1:8" ht="30" customHeight="1">
      <c r="A2197" s="81"/>
      <c r="B2197" s="382"/>
      <c r="C2197" s="382"/>
      <c r="D2197" s="382"/>
      <c r="E2197" s="382"/>
      <c r="F2197" s="382"/>
      <c r="G2197" s="382"/>
      <c r="H2197" s="382"/>
    </row>
    <row r="2198" spans="1:8" ht="30" customHeight="1">
      <c r="A2198" s="81"/>
      <c r="B2198" s="390" t="s">
        <v>107</v>
      </c>
      <c r="C2198" s="382">
        <f t="shared" ref="C2198:H2198" si="62">SUM(C2174:C2197)</f>
        <v>17000</v>
      </c>
      <c r="D2198" s="382">
        <f t="shared" si="62"/>
        <v>540336</v>
      </c>
      <c r="E2198" s="382">
        <f t="shared" si="62"/>
        <v>0</v>
      </c>
      <c r="F2198" s="382">
        <f t="shared" si="62"/>
        <v>1000</v>
      </c>
      <c r="G2198" s="382">
        <f t="shared" si="62"/>
        <v>58000</v>
      </c>
      <c r="H2198" s="382">
        <f t="shared" si="62"/>
        <v>1050</v>
      </c>
    </row>
    <row r="2199" spans="1:8" ht="30" customHeight="1">
      <c r="A2199" s="81"/>
      <c r="B2199" s="390"/>
      <c r="C2199" s="382"/>
      <c r="D2199" s="382"/>
      <c r="E2199" s="382"/>
      <c r="F2199" s="382"/>
      <c r="G2199" s="382"/>
      <c r="H2199" s="382"/>
    </row>
    <row r="2200" spans="1:8" ht="30" customHeight="1">
      <c r="A2200" s="81"/>
      <c r="B2200" s="390" t="s">
        <v>436</v>
      </c>
      <c r="C2200" s="382"/>
      <c r="D2200" s="382">
        <v>6908</v>
      </c>
      <c r="E2200" s="382"/>
      <c r="F2200" s="382"/>
      <c r="G2200" s="382">
        <v>5181</v>
      </c>
      <c r="H2200" s="382"/>
    </row>
    <row r="2201" spans="1:8" ht="30" customHeight="1">
      <c r="A2201" s="81"/>
      <c r="B2201" s="390"/>
      <c r="C2201" s="382"/>
      <c r="D2201" s="382"/>
      <c r="E2201" s="382"/>
      <c r="F2201" s="382"/>
      <c r="G2201" s="382"/>
      <c r="H2201" s="382"/>
    </row>
    <row r="2202" spans="1:8" ht="30" customHeight="1">
      <c r="A2202" s="81"/>
      <c r="B2202" s="390" t="s">
        <v>107</v>
      </c>
      <c r="C2202" s="382"/>
      <c r="D2202" s="382"/>
      <c r="E2202" s="382"/>
      <c r="F2202" s="382"/>
      <c r="G2202" s="382"/>
      <c r="H2202" s="382"/>
    </row>
    <row r="2203" spans="1:8" ht="30" customHeight="1">
      <c r="A2203" s="81"/>
      <c r="B2203" s="390"/>
      <c r="C2203" s="382"/>
      <c r="D2203" s="382"/>
      <c r="E2203" s="382"/>
      <c r="F2203" s="382"/>
      <c r="G2203" s="382"/>
      <c r="H2203" s="382"/>
    </row>
    <row r="2204" spans="1:8" ht="30" customHeight="1">
      <c r="A2204" s="81"/>
      <c r="B2204" s="390" t="s">
        <v>143</v>
      </c>
      <c r="C2204" s="382"/>
      <c r="D2204" s="382">
        <f>SUM(D2198:D2203)</f>
        <v>547244</v>
      </c>
      <c r="E2204" s="382"/>
      <c r="F2204" s="382"/>
      <c r="G2204" s="382">
        <f>SUM(G2198:G2203)</f>
        <v>63181</v>
      </c>
      <c r="H2204" s="382"/>
    </row>
    <row r="2205" spans="1:8" ht="30" customHeight="1">
      <c r="A2205" s="384" t="s">
        <v>898</v>
      </c>
      <c r="B2205" s="625" t="s">
        <v>940</v>
      </c>
      <c r="C2205" s="625"/>
      <c r="D2205" s="625"/>
      <c r="E2205" s="625"/>
      <c r="F2205" s="625"/>
      <c r="G2205" s="625"/>
      <c r="H2205" s="625"/>
    </row>
    <row r="2206" spans="1:8" ht="30" customHeight="1">
      <c r="A2206" s="386" t="s">
        <v>899</v>
      </c>
      <c r="B2206" s="387" t="s">
        <v>900</v>
      </c>
      <c r="C2206" s="387" t="s">
        <v>5</v>
      </c>
      <c r="D2206" s="387" t="s">
        <v>395</v>
      </c>
      <c r="E2206" s="387" t="s">
        <v>7</v>
      </c>
      <c r="F2206" s="387" t="s">
        <v>8</v>
      </c>
      <c r="G2206" s="387" t="s">
        <v>10</v>
      </c>
      <c r="H2206" s="387" t="s">
        <v>901</v>
      </c>
    </row>
    <row r="2207" spans="1:8" ht="30" customHeight="1">
      <c r="A2207" s="81"/>
      <c r="B2207" s="382"/>
      <c r="C2207" s="382"/>
      <c r="D2207" s="382"/>
      <c r="E2207" s="382"/>
      <c r="F2207" s="382"/>
      <c r="G2207" s="382"/>
      <c r="H2207" s="382"/>
    </row>
    <row r="2208" spans="1:8" ht="30" customHeight="1">
      <c r="A2208" s="382">
        <v>1</v>
      </c>
      <c r="B2208" s="389" t="s">
        <v>902</v>
      </c>
      <c r="C2208" s="382">
        <v>1000</v>
      </c>
      <c r="D2208" s="382">
        <v>41085</v>
      </c>
      <c r="E2208" s="382"/>
      <c r="F2208" s="382"/>
      <c r="G2208" s="382">
        <v>8000</v>
      </c>
      <c r="H2208" s="382"/>
    </row>
    <row r="2209" spans="1:8" ht="30" customHeight="1">
      <c r="A2209" s="382"/>
      <c r="B2209" s="382"/>
      <c r="C2209" s="382"/>
      <c r="D2209" s="382"/>
      <c r="E2209" s="382"/>
      <c r="F2209" s="382"/>
      <c r="G2209" s="382"/>
      <c r="H2209" s="382"/>
    </row>
    <row r="2210" spans="1:8" ht="30" customHeight="1">
      <c r="A2210" s="382">
        <v>2</v>
      </c>
      <c r="B2210" s="382" t="s">
        <v>903</v>
      </c>
      <c r="C2210" s="382">
        <f>C2208</f>
        <v>1000</v>
      </c>
      <c r="D2210" s="382">
        <v>41847</v>
      </c>
      <c r="E2210" s="382"/>
      <c r="F2210" s="382"/>
      <c r="G2210" s="382">
        <f>G2208</f>
        <v>8000</v>
      </c>
      <c r="H2210" s="382"/>
    </row>
    <row r="2211" spans="1:8" ht="30" customHeight="1">
      <c r="A2211" s="382"/>
      <c r="B2211" s="382"/>
      <c r="C2211" s="382"/>
      <c r="D2211" s="382"/>
      <c r="E2211" s="382"/>
      <c r="F2211" s="382"/>
      <c r="G2211" s="382"/>
      <c r="H2211" s="382"/>
    </row>
    <row r="2212" spans="1:8" ht="30" customHeight="1">
      <c r="A2212" s="382">
        <v>3</v>
      </c>
      <c r="B2212" s="382" t="s">
        <v>904</v>
      </c>
      <c r="C2212" s="382">
        <f>C2210</f>
        <v>1000</v>
      </c>
      <c r="D2212" s="382">
        <f>D2210</f>
        <v>41847</v>
      </c>
      <c r="E2212" s="382"/>
      <c r="F2212" s="382">
        <v>200</v>
      </c>
      <c r="G2212" s="382">
        <f>G2210</f>
        <v>8000</v>
      </c>
      <c r="H2212" s="382"/>
    </row>
    <row r="2213" spans="1:8" ht="30" customHeight="1">
      <c r="A2213" s="382"/>
      <c r="B2213" s="382"/>
      <c r="C2213" s="382"/>
      <c r="D2213" s="382"/>
      <c r="E2213" s="382"/>
      <c r="F2213" s="382"/>
      <c r="G2213" s="382"/>
      <c r="H2213" s="382"/>
    </row>
    <row r="2214" spans="1:8" ht="30" customHeight="1">
      <c r="A2214" s="382">
        <v>4</v>
      </c>
      <c r="B2214" s="382" t="s">
        <v>905</v>
      </c>
      <c r="C2214" s="382">
        <f>C2212</f>
        <v>1000</v>
      </c>
      <c r="D2214" s="382">
        <f>D2212</f>
        <v>41847</v>
      </c>
      <c r="E2214" s="382"/>
      <c r="F2214" s="382">
        <v>200</v>
      </c>
      <c r="G2214" s="382">
        <f>G2212</f>
        <v>8000</v>
      </c>
      <c r="H2214" s="382"/>
    </row>
    <row r="2215" spans="1:8" ht="30" customHeight="1">
      <c r="A2215" s="382"/>
      <c r="B2215" s="382"/>
      <c r="C2215" s="382"/>
      <c r="D2215" s="382"/>
      <c r="E2215" s="382"/>
      <c r="F2215" s="382"/>
      <c r="G2215" s="382"/>
      <c r="H2215" s="382"/>
    </row>
    <row r="2216" spans="1:8" ht="30" customHeight="1">
      <c r="A2216" s="382">
        <v>5</v>
      </c>
      <c r="B2216" s="382" t="s">
        <v>906</v>
      </c>
      <c r="C2216" s="382">
        <v>1660</v>
      </c>
      <c r="D2216" s="382">
        <v>43764</v>
      </c>
      <c r="E2216" s="382"/>
      <c r="F2216" s="382">
        <v>200</v>
      </c>
      <c r="G2216" s="382">
        <v>8000</v>
      </c>
      <c r="H2216" s="382">
        <v>1050</v>
      </c>
    </row>
    <row r="2217" spans="1:8" ht="30" customHeight="1">
      <c r="A2217" s="382"/>
      <c r="B2217" s="382"/>
      <c r="C2217" s="382"/>
      <c r="D2217" s="382"/>
      <c r="E2217" s="382"/>
      <c r="F2217" s="382"/>
      <c r="G2217" s="382"/>
      <c r="H2217" s="382"/>
    </row>
    <row r="2218" spans="1:8" ht="30" customHeight="1">
      <c r="A2218" s="382">
        <v>6</v>
      </c>
      <c r="B2218" s="382" t="s">
        <v>907</v>
      </c>
      <c r="C2218" s="382">
        <f>C2216</f>
        <v>1660</v>
      </c>
      <c r="D2218" s="382">
        <f>D2216</f>
        <v>43764</v>
      </c>
      <c r="E2218" s="382"/>
      <c r="F2218" s="382">
        <v>200</v>
      </c>
      <c r="G2218" s="382">
        <v>10000</v>
      </c>
      <c r="H2218" s="382"/>
    </row>
    <row r="2219" spans="1:8" ht="30" customHeight="1">
      <c r="A2219" s="382"/>
      <c r="B2219" s="382"/>
      <c r="C2219" s="382"/>
      <c r="D2219" s="382"/>
      <c r="E2219" s="382"/>
      <c r="F2219" s="382"/>
      <c r="G2219" s="382"/>
      <c r="H2219" s="382"/>
    </row>
    <row r="2220" spans="1:8" ht="30" customHeight="1">
      <c r="A2220" s="382">
        <v>7</v>
      </c>
      <c r="B2220" s="382" t="s">
        <v>908</v>
      </c>
      <c r="C2220" s="382">
        <f>C2218</f>
        <v>1660</v>
      </c>
      <c r="D2220" s="382">
        <f>D2218</f>
        <v>43764</v>
      </c>
      <c r="E2220" s="382"/>
      <c r="F2220" s="382">
        <v>200</v>
      </c>
      <c r="G2220" s="382">
        <f>G2218</f>
        <v>10000</v>
      </c>
      <c r="H2220" s="382"/>
    </row>
    <row r="2221" spans="1:8" ht="30" customHeight="1">
      <c r="A2221" s="382"/>
      <c r="B2221" s="382"/>
      <c r="C2221" s="382"/>
      <c r="D2221" s="382"/>
      <c r="E2221" s="382"/>
      <c r="F2221" s="382"/>
      <c r="G2221" s="382"/>
      <c r="H2221" s="382"/>
    </row>
    <row r="2222" spans="1:8" ht="30" customHeight="1">
      <c r="A2222" s="382">
        <v>8</v>
      </c>
      <c r="B2222" s="382" t="s">
        <v>909</v>
      </c>
      <c r="C2222" s="382">
        <f>C2220</f>
        <v>1660</v>
      </c>
      <c r="D2222" s="382">
        <f>D2220</f>
        <v>43764</v>
      </c>
      <c r="E2222" s="382"/>
      <c r="F2222" s="382">
        <v>200</v>
      </c>
      <c r="G2222" s="382">
        <f>G2220</f>
        <v>10000</v>
      </c>
      <c r="H2222" s="382"/>
    </row>
    <row r="2223" spans="1:8" ht="30" customHeight="1">
      <c r="A2223" s="382"/>
      <c r="B2223" s="382"/>
      <c r="C2223" s="382"/>
      <c r="D2223" s="382"/>
      <c r="E2223" s="382"/>
      <c r="F2223" s="382"/>
      <c r="G2223" s="382"/>
      <c r="H2223" s="382"/>
    </row>
    <row r="2224" spans="1:8" ht="30" customHeight="1">
      <c r="A2224" s="382">
        <v>9</v>
      </c>
      <c r="B2224" s="382" t="s">
        <v>910</v>
      </c>
      <c r="C2224" s="382">
        <f>C2222</f>
        <v>1660</v>
      </c>
      <c r="D2224" s="382">
        <v>44548</v>
      </c>
      <c r="E2224" s="382"/>
      <c r="F2224" s="382">
        <v>200</v>
      </c>
      <c r="G2224" s="382">
        <f>G2222</f>
        <v>10000</v>
      </c>
      <c r="H2224" s="382"/>
    </row>
    <row r="2225" spans="1:8" ht="30" customHeight="1">
      <c r="A2225" s="382"/>
      <c r="B2225" s="382"/>
      <c r="C2225" s="382"/>
      <c r="D2225" s="382"/>
      <c r="E2225" s="382"/>
      <c r="F2225" s="382"/>
      <c r="G2225" s="382"/>
      <c r="H2225" s="382"/>
    </row>
    <row r="2226" spans="1:8" ht="30" customHeight="1">
      <c r="A2226" s="382">
        <v>10</v>
      </c>
      <c r="B2226" s="382" t="s">
        <v>911</v>
      </c>
      <c r="C2226" s="382">
        <f>C2224</f>
        <v>1660</v>
      </c>
      <c r="D2226" s="382">
        <f>D2224</f>
        <v>44548</v>
      </c>
      <c r="E2226" s="382"/>
      <c r="F2226" s="382">
        <v>200</v>
      </c>
      <c r="G2226" s="382">
        <f>G2224</f>
        <v>10000</v>
      </c>
      <c r="H2226" s="382"/>
    </row>
    <row r="2227" spans="1:8" ht="30" customHeight="1">
      <c r="A2227" s="382"/>
      <c r="B2227" s="382"/>
      <c r="C2227" s="382"/>
      <c r="D2227" s="382"/>
      <c r="E2227" s="382"/>
      <c r="F2227" s="382"/>
      <c r="G2227" s="382"/>
      <c r="H2227" s="382"/>
    </row>
    <row r="2228" spans="1:8" ht="30" customHeight="1">
      <c r="A2228" s="382">
        <v>11</v>
      </c>
      <c r="B2228" s="382" t="s">
        <v>912</v>
      </c>
      <c r="C2228" s="382">
        <f>C2226</f>
        <v>1660</v>
      </c>
      <c r="D2228" s="382">
        <f>D2226</f>
        <v>44548</v>
      </c>
      <c r="E2228" s="382"/>
      <c r="F2228" s="382"/>
      <c r="G2228" s="382">
        <f>G2226</f>
        <v>10000</v>
      </c>
      <c r="H2228" s="382">
        <v>1050</v>
      </c>
    </row>
    <row r="2229" spans="1:8" ht="30" customHeight="1">
      <c r="A2229" s="382"/>
      <c r="B2229" s="382"/>
      <c r="C2229" s="382"/>
      <c r="D2229" s="382"/>
      <c r="E2229" s="382"/>
      <c r="F2229" s="382"/>
      <c r="G2229" s="382"/>
      <c r="H2229" s="382"/>
    </row>
    <row r="2230" spans="1:8" ht="30" customHeight="1">
      <c r="A2230" s="382">
        <v>12</v>
      </c>
      <c r="B2230" s="382" t="s">
        <v>913</v>
      </c>
      <c r="C2230" s="382">
        <f>C2228</f>
        <v>1660</v>
      </c>
      <c r="D2230" s="382">
        <f>D2228</f>
        <v>44548</v>
      </c>
      <c r="E2230" s="382"/>
      <c r="F2230" s="382"/>
      <c r="G2230" s="382">
        <f>G2228</f>
        <v>10000</v>
      </c>
      <c r="H2230" s="382"/>
    </row>
    <row r="2231" spans="1:8" ht="30" customHeight="1">
      <c r="A2231" s="81"/>
      <c r="B2231" s="382"/>
      <c r="C2231" s="382"/>
      <c r="D2231" s="382"/>
      <c r="E2231" s="382"/>
      <c r="F2231" s="382"/>
      <c r="G2231" s="382"/>
      <c r="H2231" s="382"/>
    </row>
    <row r="2232" spans="1:8" ht="30" customHeight="1">
      <c r="A2232" s="81"/>
      <c r="B2232" s="390" t="s">
        <v>107</v>
      </c>
      <c r="C2232" s="382">
        <f t="shared" ref="C2232:H2232" si="63">SUM(C2208:C2231)</f>
        <v>17280</v>
      </c>
      <c r="D2232" s="382">
        <f t="shared" si="63"/>
        <v>519874</v>
      </c>
      <c r="E2232" s="382">
        <f t="shared" si="63"/>
        <v>0</v>
      </c>
      <c r="F2232" s="382">
        <f t="shared" si="63"/>
        <v>1600</v>
      </c>
      <c r="G2232" s="382">
        <f t="shared" si="63"/>
        <v>110000</v>
      </c>
      <c r="H2232" s="382">
        <f t="shared" si="63"/>
        <v>2100</v>
      </c>
    </row>
    <row r="2233" spans="1:8" ht="30" customHeight="1">
      <c r="A2233" s="81"/>
      <c r="B2233" s="390"/>
      <c r="C2233" s="382"/>
      <c r="D2233" s="382"/>
      <c r="E2233" s="382"/>
      <c r="F2233" s="382"/>
      <c r="G2233" s="382"/>
      <c r="H2233" s="382"/>
    </row>
    <row r="2234" spans="1:8" ht="30" customHeight="1">
      <c r="A2234" s="81"/>
      <c r="B2234" s="390" t="s">
        <v>436</v>
      </c>
      <c r="C2234" s="382"/>
      <c r="D2234" s="382">
        <v>6908</v>
      </c>
      <c r="E2234" s="382"/>
      <c r="F2234" s="382"/>
      <c r="G2234" s="382">
        <v>5181</v>
      </c>
      <c r="H2234" s="382"/>
    </row>
    <row r="2235" spans="1:8" ht="30" customHeight="1">
      <c r="A2235" s="81"/>
      <c r="B2235" s="390"/>
      <c r="C2235" s="382"/>
      <c r="D2235" s="382"/>
      <c r="E2235" s="382"/>
      <c r="F2235" s="382"/>
      <c r="G2235" s="382"/>
      <c r="H2235" s="382"/>
    </row>
    <row r="2236" spans="1:8" ht="30" customHeight="1">
      <c r="A2236" s="81"/>
      <c r="B2236" s="390" t="s">
        <v>107</v>
      </c>
      <c r="C2236" s="382"/>
      <c r="D2236" s="382"/>
      <c r="E2236" s="382"/>
      <c r="F2236" s="382"/>
      <c r="G2236" s="382"/>
      <c r="H2236" s="382"/>
    </row>
    <row r="2237" spans="1:8" ht="30" customHeight="1">
      <c r="A2237" s="81"/>
      <c r="B2237" s="390"/>
      <c r="C2237" s="382"/>
      <c r="D2237" s="382"/>
      <c r="E2237" s="382"/>
      <c r="F2237" s="382"/>
      <c r="G2237" s="382"/>
      <c r="H2237" s="382"/>
    </row>
    <row r="2238" spans="1:8" ht="30" customHeight="1">
      <c r="A2238" s="81"/>
      <c r="B2238" s="390" t="s">
        <v>143</v>
      </c>
      <c r="C2238" s="382"/>
      <c r="D2238" s="382">
        <f>SUM(D2232:D2237)</f>
        <v>526782</v>
      </c>
      <c r="E2238" s="382"/>
      <c r="F2238" s="382"/>
      <c r="G2238" s="382">
        <f>SUM(G2232:G2237)</f>
        <v>115181</v>
      </c>
      <c r="H2238" s="382"/>
    </row>
    <row r="2239" spans="1:8" ht="30" customHeight="1">
      <c r="A2239" s="384" t="s">
        <v>898</v>
      </c>
      <c r="B2239" s="625" t="s">
        <v>941</v>
      </c>
      <c r="C2239" s="625"/>
      <c r="D2239" s="625"/>
      <c r="E2239" s="625"/>
      <c r="F2239" s="625"/>
      <c r="G2239" s="625"/>
      <c r="H2239" s="625"/>
    </row>
    <row r="2240" spans="1:8" ht="30" customHeight="1">
      <c r="A2240" s="386" t="s">
        <v>899</v>
      </c>
      <c r="B2240" s="387" t="s">
        <v>900</v>
      </c>
      <c r="C2240" s="387" t="s">
        <v>5</v>
      </c>
      <c r="D2240" s="387" t="s">
        <v>395</v>
      </c>
      <c r="E2240" s="387" t="s">
        <v>7</v>
      </c>
      <c r="F2240" s="387" t="s">
        <v>8</v>
      </c>
      <c r="G2240" s="387" t="s">
        <v>932</v>
      </c>
      <c r="H2240" s="387" t="s">
        <v>901</v>
      </c>
    </row>
    <row r="2241" spans="1:8" ht="30" customHeight="1">
      <c r="A2241" s="81"/>
      <c r="B2241" s="382"/>
      <c r="C2241" s="382"/>
      <c r="D2241" s="382"/>
      <c r="E2241" s="382"/>
      <c r="F2241" s="382"/>
      <c r="G2241" s="382"/>
      <c r="H2241" s="382"/>
    </row>
    <row r="2242" spans="1:8" ht="30" customHeight="1">
      <c r="A2242" s="382">
        <v>1</v>
      </c>
      <c r="B2242" s="389" t="s">
        <v>902</v>
      </c>
      <c r="C2242" s="382">
        <v>890</v>
      </c>
      <c r="D2242" s="382">
        <v>33940</v>
      </c>
      <c r="E2242" s="382"/>
      <c r="F2242" s="382"/>
      <c r="G2242" s="382"/>
      <c r="H2242" s="382"/>
    </row>
    <row r="2243" spans="1:8" ht="30" customHeight="1">
      <c r="A2243" s="382"/>
      <c r="B2243" s="382"/>
      <c r="C2243" s="382"/>
      <c r="D2243" s="382"/>
      <c r="E2243" s="382"/>
      <c r="F2243" s="382"/>
      <c r="G2243" s="382"/>
      <c r="H2243" s="382"/>
    </row>
    <row r="2244" spans="1:8" ht="30" customHeight="1">
      <c r="A2244" s="382">
        <v>2</v>
      </c>
      <c r="B2244" s="382" t="s">
        <v>903</v>
      </c>
      <c r="C2244" s="382">
        <f>C2242</f>
        <v>890</v>
      </c>
      <c r="D2244" s="382">
        <v>34568</v>
      </c>
      <c r="E2244" s="382"/>
      <c r="F2244" s="382"/>
      <c r="G2244" s="382"/>
      <c r="H2244" s="382"/>
    </row>
    <row r="2245" spans="1:8" ht="30" customHeight="1">
      <c r="A2245" s="382"/>
      <c r="B2245" s="382"/>
      <c r="C2245" s="382"/>
      <c r="D2245" s="382"/>
      <c r="E2245" s="382"/>
      <c r="F2245" s="382"/>
      <c r="G2245" s="382"/>
      <c r="H2245" s="382"/>
    </row>
    <row r="2246" spans="1:8" ht="30" customHeight="1">
      <c r="A2246" s="382">
        <v>3</v>
      </c>
      <c r="B2246" s="382" t="s">
        <v>904</v>
      </c>
      <c r="C2246" s="382">
        <f>C2244</f>
        <v>890</v>
      </c>
      <c r="D2246" s="382">
        <f>D2244</f>
        <v>34568</v>
      </c>
      <c r="E2246" s="382"/>
      <c r="F2246" s="382"/>
      <c r="G2246" s="382"/>
      <c r="H2246" s="382"/>
    </row>
    <row r="2247" spans="1:8" ht="30" customHeight="1">
      <c r="A2247" s="382"/>
      <c r="B2247" s="382"/>
      <c r="C2247" s="382"/>
      <c r="D2247" s="382"/>
      <c r="E2247" s="382"/>
      <c r="F2247" s="382"/>
      <c r="G2247" s="382"/>
      <c r="H2247" s="382"/>
    </row>
    <row r="2248" spans="1:8" ht="30" customHeight="1">
      <c r="A2248" s="382">
        <v>4</v>
      </c>
      <c r="B2248" s="382" t="s">
        <v>905</v>
      </c>
      <c r="C2248" s="382">
        <f>C2246</f>
        <v>890</v>
      </c>
      <c r="D2248" s="382">
        <f>D2246</f>
        <v>34568</v>
      </c>
      <c r="E2248" s="382"/>
      <c r="F2248" s="382"/>
      <c r="G2248" s="382"/>
      <c r="H2248" s="382"/>
    </row>
    <row r="2249" spans="1:8" ht="30" customHeight="1">
      <c r="A2249" s="382"/>
      <c r="B2249" s="382"/>
      <c r="C2249" s="382"/>
      <c r="D2249" s="382"/>
      <c r="E2249" s="382"/>
      <c r="F2249" s="382"/>
      <c r="G2249" s="382"/>
      <c r="H2249" s="382"/>
    </row>
    <row r="2250" spans="1:8" ht="30" customHeight="1">
      <c r="A2250" s="382">
        <v>5</v>
      </c>
      <c r="B2250" s="382" t="s">
        <v>906</v>
      </c>
      <c r="C2250" s="382">
        <v>1470</v>
      </c>
      <c r="D2250" s="382">
        <v>36191</v>
      </c>
      <c r="E2250" s="382"/>
      <c r="F2250" s="382"/>
      <c r="G2250" s="382"/>
      <c r="H2250" s="382">
        <v>1050</v>
      </c>
    </row>
    <row r="2251" spans="1:8" ht="30" customHeight="1">
      <c r="A2251" s="382"/>
      <c r="B2251" s="382"/>
      <c r="C2251" s="382"/>
      <c r="D2251" s="382"/>
      <c r="E2251" s="382"/>
      <c r="F2251" s="382"/>
      <c r="G2251" s="382"/>
      <c r="H2251" s="382"/>
    </row>
    <row r="2252" spans="1:8" ht="30" customHeight="1">
      <c r="A2252" s="382">
        <v>6</v>
      </c>
      <c r="B2252" s="382" t="s">
        <v>907</v>
      </c>
      <c r="C2252" s="382">
        <f>C2250</f>
        <v>1470</v>
      </c>
      <c r="D2252" s="382">
        <f>D2250</f>
        <v>36191</v>
      </c>
      <c r="E2252" s="382"/>
      <c r="F2252" s="382"/>
      <c r="G2252" s="382"/>
      <c r="H2252" s="382"/>
    </row>
    <row r="2253" spans="1:8" ht="30" customHeight="1">
      <c r="A2253" s="382"/>
      <c r="B2253" s="382"/>
      <c r="C2253" s="382"/>
      <c r="D2253" s="382"/>
      <c r="E2253" s="382"/>
      <c r="F2253" s="382"/>
      <c r="G2253" s="382"/>
      <c r="H2253" s="382"/>
    </row>
    <row r="2254" spans="1:8" ht="30" customHeight="1">
      <c r="A2254" s="382">
        <v>7</v>
      </c>
      <c r="B2254" s="382" t="s">
        <v>908</v>
      </c>
      <c r="C2254" s="382">
        <f>C2252</f>
        <v>1470</v>
      </c>
      <c r="D2254" s="382">
        <f>D2252</f>
        <v>36191</v>
      </c>
      <c r="E2254" s="382"/>
      <c r="F2254" s="382"/>
      <c r="G2254" s="382"/>
      <c r="H2254" s="382"/>
    </row>
    <row r="2255" spans="1:8" ht="30" customHeight="1">
      <c r="A2255" s="382"/>
      <c r="B2255" s="382"/>
      <c r="C2255" s="382"/>
      <c r="D2255" s="382"/>
      <c r="E2255" s="382"/>
      <c r="F2255" s="382"/>
      <c r="G2255" s="382"/>
      <c r="H2255" s="382"/>
    </row>
    <row r="2256" spans="1:8" ht="30" customHeight="1">
      <c r="A2256" s="382">
        <v>8</v>
      </c>
      <c r="B2256" s="382" t="s">
        <v>909</v>
      </c>
      <c r="C2256" s="382">
        <f>C2254</f>
        <v>1470</v>
      </c>
      <c r="D2256" s="382">
        <f>D2254</f>
        <v>36191</v>
      </c>
      <c r="E2256" s="382"/>
      <c r="F2256" s="382"/>
      <c r="G2256" s="382"/>
      <c r="H2256" s="382"/>
    </row>
    <row r="2257" spans="1:8" ht="30" customHeight="1">
      <c r="A2257" s="382"/>
      <c r="B2257" s="382"/>
      <c r="C2257" s="382"/>
      <c r="D2257" s="382"/>
      <c r="E2257" s="382"/>
      <c r="F2257" s="382"/>
      <c r="G2257" s="382"/>
      <c r="H2257" s="382"/>
    </row>
    <row r="2258" spans="1:8" ht="30" customHeight="1">
      <c r="A2258" s="382">
        <v>9</v>
      </c>
      <c r="B2258" s="382" t="s">
        <v>910</v>
      </c>
      <c r="C2258" s="382">
        <f>C2256</f>
        <v>1470</v>
      </c>
      <c r="D2258" s="382">
        <v>36837</v>
      </c>
      <c r="E2258" s="382"/>
      <c r="F2258" s="382"/>
      <c r="G2258" s="382"/>
      <c r="H2258" s="382"/>
    </row>
    <row r="2259" spans="1:8" ht="30" customHeight="1">
      <c r="A2259" s="382"/>
      <c r="B2259" s="382"/>
      <c r="C2259" s="382"/>
      <c r="D2259" s="382"/>
      <c r="E2259" s="382"/>
      <c r="F2259" s="382"/>
      <c r="G2259" s="382"/>
      <c r="H2259" s="382"/>
    </row>
    <row r="2260" spans="1:8" ht="30" customHeight="1">
      <c r="A2260" s="382">
        <v>10</v>
      </c>
      <c r="B2260" s="382" t="s">
        <v>911</v>
      </c>
      <c r="C2260" s="382">
        <f>C2258</f>
        <v>1470</v>
      </c>
      <c r="D2260" s="382">
        <f>D2258</f>
        <v>36837</v>
      </c>
      <c r="E2260" s="382"/>
      <c r="F2260" s="382"/>
      <c r="G2260" s="382">
        <v>3521</v>
      </c>
      <c r="H2260" s="382"/>
    </row>
    <row r="2261" spans="1:8" ht="30" customHeight="1">
      <c r="A2261" s="382"/>
      <c r="B2261" s="382"/>
      <c r="C2261" s="382"/>
      <c r="D2261" s="382"/>
      <c r="E2261" s="382"/>
      <c r="F2261" s="382"/>
      <c r="G2261" s="382"/>
      <c r="H2261" s="382"/>
    </row>
    <row r="2262" spans="1:8" ht="30" customHeight="1">
      <c r="A2262" s="382">
        <v>11</v>
      </c>
      <c r="B2262" s="382" t="s">
        <v>912</v>
      </c>
      <c r="C2262" s="382">
        <f>C2260</f>
        <v>1470</v>
      </c>
      <c r="D2262" s="382">
        <f>D2260</f>
        <v>36837</v>
      </c>
      <c r="E2262" s="382"/>
      <c r="F2262" s="382"/>
      <c r="G2262" s="382">
        <f>G2260</f>
        <v>3521</v>
      </c>
      <c r="H2262" s="382">
        <v>1050</v>
      </c>
    </row>
    <row r="2263" spans="1:8" ht="30" customHeight="1">
      <c r="A2263" s="382"/>
      <c r="B2263" s="382"/>
      <c r="C2263" s="382"/>
      <c r="D2263" s="382"/>
      <c r="E2263" s="382"/>
      <c r="F2263" s="382"/>
      <c r="G2263" s="382"/>
      <c r="H2263" s="382"/>
    </row>
    <row r="2264" spans="1:8" ht="30" customHeight="1">
      <c r="A2264" s="382">
        <v>12</v>
      </c>
      <c r="B2264" s="382" t="s">
        <v>913</v>
      </c>
      <c r="C2264" s="382">
        <f>C2262</f>
        <v>1470</v>
      </c>
      <c r="D2264" s="382">
        <f>D2262</f>
        <v>36837</v>
      </c>
      <c r="E2264" s="382"/>
      <c r="F2264" s="382"/>
      <c r="G2264" s="382">
        <f>G2262</f>
        <v>3521</v>
      </c>
      <c r="H2264" s="382"/>
    </row>
    <row r="2265" spans="1:8" ht="30" customHeight="1">
      <c r="A2265" s="81"/>
      <c r="B2265" s="382"/>
      <c r="C2265" s="382"/>
      <c r="D2265" s="382"/>
      <c r="E2265" s="382"/>
      <c r="F2265" s="382"/>
      <c r="G2265" s="382"/>
      <c r="H2265" s="382"/>
    </row>
    <row r="2266" spans="1:8" ht="30" customHeight="1">
      <c r="A2266" s="81"/>
      <c r="B2266" s="390" t="s">
        <v>107</v>
      </c>
      <c r="C2266" s="382">
        <f t="shared" ref="C2266:H2266" si="64">SUM(C2242:C2265)</f>
        <v>15320</v>
      </c>
      <c r="D2266" s="382">
        <f t="shared" si="64"/>
        <v>429756</v>
      </c>
      <c r="E2266" s="382">
        <f t="shared" si="64"/>
        <v>0</v>
      </c>
      <c r="F2266" s="382">
        <f t="shared" si="64"/>
        <v>0</v>
      </c>
      <c r="G2266" s="382">
        <f t="shared" si="64"/>
        <v>10563</v>
      </c>
      <c r="H2266" s="382">
        <f t="shared" si="64"/>
        <v>2100</v>
      </c>
    </row>
    <row r="2267" spans="1:8" ht="30" customHeight="1">
      <c r="A2267" s="81"/>
      <c r="B2267" s="390"/>
      <c r="C2267" s="382"/>
      <c r="D2267" s="382"/>
      <c r="E2267" s="382"/>
      <c r="F2267" s="382"/>
      <c r="G2267" s="382"/>
      <c r="H2267" s="382"/>
    </row>
    <row r="2268" spans="1:8" ht="30" customHeight="1">
      <c r="A2268" s="81"/>
      <c r="B2268" s="390" t="s">
        <v>436</v>
      </c>
      <c r="C2268" s="382"/>
      <c r="D2268" s="382">
        <v>6908</v>
      </c>
      <c r="E2268" s="382"/>
      <c r="F2268" s="382"/>
      <c r="G2268" s="382">
        <v>5200</v>
      </c>
      <c r="H2268" s="382"/>
    </row>
    <row r="2269" spans="1:8" ht="30" customHeight="1">
      <c r="A2269" s="81"/>
      <c r="B2269" s="390"/>
      <c r="C2269" s="382"/>
      <c r="D2269" s="382"/>
      <c r="E2269" s="382"/>
      <c r="F2269" s="382"/>
      <c r="G2269" s="382"/>
      <c r="H2269" s="382"/>
    </row>
    <row r="2270" spans="1:8" ht="30" customHeight="1">
      <c r="A2270" s="81"/>
      <c r="B2270" s="390" t="s">
        <v>107</v>
      </c>
      <c r="C2270" s="382"/>
      <c r="D2270" s="382"/>
      <c r="E2270" s="382"/>
      <c r="F2270" s="382"/>
      <c r="G2270" s="382"/>
      <c r="H2270" s="382"/>
    </row>
    <row r="2271" spans="1:8" ht="30" customHeight="1">
      <c r="A2271" s="81"/>
      <c r="B2271" s="390"/>
      <c r="C2271" s="382"/>
      <c r="D2271" s="382"/>
      <c r="E2271" s="382"/>
      <c r="F2271" s="382"/>
      <c r="G2271" s="382"/>
      <c r="H2271" s="382"/>
    </row>
    <row r="2272" spans="1:8" ht="30" customHeight="1">
      <c r="A2272" s="81"/>
      <c r="B2272" s="390" t="s">
        <v>143</v>
      </c>
      <c r="C2272" s="382"/>
      <c r="D2272" s="382">
        <f>SUM(D2266:D2271)</f>
        <v>436664</v>
      </c>
      <c r="E2272" s="382"/>
      <c r="F2272" s="382"/>
      <c r="G2272" s="382">
        <f>SUM(G2266:G2271)</f>
        <v>15763</v>
      </c>
      <c r="H2272" s="382"/>
    </row>
    <row r="2273" spans="1:8" ht="30" customHeight="1">
      <c r="A2273" s="384" t="s">
        <v>898</v>
      </c>
      <c r="B2273" s="626" t="s">
        <v>942</v>
      </c>
      <c r="C2273" s="626"/>
      <c r="D2273" s="626"/>
      <c r="E2273" s="626"/>
      <c r="F2273" s="626"/>
      <c r="G2273" s="626"/>
      <c r="H2273" s="626"/>
    </row>
    <row r="2274" spans="1:8" ht="30" customHeight="1">
      <c r="A2274" s="386" t="s">
        <v>899</v>
      </c>
      <c r="B2274" s="387" t="s">
        <v>900</v>
      </c>
      <c r="C2274" s="387" t="s">
        <v>5</v>
      </c>
      <c r="D2274" s="387" t="s">
        <v>395</v>
      </c>
      <c r="E2274" s="387" t="s">
        <v>7</v>
      </c>
      <c r="F2274" s="387" t="s">
        <v>8</v>
      </c>
      <c r="G2274" s="387" t="s">
        <v>932</v>
      </c>
      <c r="H2274" s="387" t="s">
        <v>901</v>
      </c>
    </row>
    <row r="2275" spans="1:8" ht="30" customHeight="1">
      <c r="A2275" s="81"/>
      <c r="B2275" s="382"/>
      <c r="C2275" s="382"/>
      <c r="D2275" s="382"/>
      <c r="E2275" s="382"/>
      <c r="F2275" s="382"/>
      <c r="G2275" s="382"/>
      <c r="H2275" s="382"/>
    </row>
    <row r="2276" spans="1:8" ht="30" customHeight="1">
      <c r="A2276" s="382">
        <v>1</v>
      </c>
      <c r="B2276" s="389" t="s">
        <v>902</v>
      </c>
      <c r="C2276" s="382">
        <v>700</v>
      </c>
      <c r="D2276" s="382">
        <v>28920</v>
      </c>
      <c r="E2276" s="382">
        <v>3479</v>
      </c>
      <c r="F2276" s="382"/>
      <c r="G2276" s="382"/>
      <c r="H2276" s="382"/>
    </row>
    <row r="2277" spans="1:8" ht="30" customHeight="1">
      <c r="A2277" s="382"/>
      <c r="B2277" s="382"/>
      <c r="C2277" s="382"/>
      <c r="D2277" s="382"/>
      <c r="E2277" s="382"/>
      <c r="F2277" s="382"/>
      <c r="G2277" s="382"/>
      <c r="H2277" s="382"/>
    </row>
    <row r="2278" spans="1:8" ht="30" customHeight="1">
      <c r="A2278" s="382">
        <v>2</v>
      </c>
      <c r="B2278" s="382" t="s">
        <v>903</v>
      </c>
      <c r="C2278" s="382">
        <f>C2276</f>
        <v>700</v>
      </c>
      <c r="D2278" s="382">
        <v>29456</v>
      </c>
      <c r="E2278" s="382">
        <v>3479</v>
      </c>
      <c r="F2278" s="382"/>
      <c r="G2278" s="382"/>
      <c r="H2278" s="382"/>
    </row>
    <row r="2279" spans="1:8" ht="30" customHeight="1">
      <c r="A2279" s="382"/>
      <c r="B2279" s="382"/>
      <c r="C2279" s="382"/>
      <c r="D2279" s="382"/>
      <c r="E2279" s="382"/>
      <c r="F2279" s="382"/>
      <c r="G2279" s="382"/>
      <c r="H2279" s="382"/>
    </row>
    <row r="2280" spans="1:8" ht="30" customHeight="1">
      <c r="A2280" s="382">
        <v>3</v>
      </c>
      <c r="B2280" s="382" t="s">
        <v>904</v>
      </c>
      <c r="C2280" s="382">
        <f>C2278</f>
        <v>700</v>
      </c>
      <c r="D2280" s="382">
        <f>D2278</f>
        <v>29456</v>
      </c>
      <c r="E2280" s="382">
        <v>3479</v>
      </c>
      <c r="F2280" s="382"/>
      <c r="G2280" s="382"/>
      <c r="H2280" s="382"/>
    </row>
    <row r="2281" spans="1:8" ht="30" customHeight="1">
      <c r="A2281" s="382"/>
      <c r="B2281" s="382"/>
      <c r="C2281" s="382"/>
      <c r="D2281" s="382"/>
      <c r="E2281" s="382"/>
      <c r="F2281" s="382"/>
      <c r="G2281" s="382"/>
      <c r="H2281" s="382"/>
    </row>
    <row r="2282" spans="1:8" ht="30" customHeight="1">
      <c r="A2282" s="382">
        <v>4</v>
      </c>
      <c r="B2282" s="382" t="s">
        <v>905</v>
      </c>
      <c r="C2282" s="382">
        <v>720</v>
      </c>
      <c r="D2282" s="382">
        <f>D2280</f>
        <v>29456</v>
      </c>
      <c r="E2282" s="382">
        <v>3479</v>
      </c>
      <c r="F2282" s="382"/>
      <c r="G2282" s="382"/>
      <c r="H2282" s="382"/>
    </row>
    <row r="2283" spans="1:8" ht="30" customHeight="1">
      <c r="A2283" s="382"/>
      <c r="B2283" s="382"/>
      <c r="C2283" s="382"/>
      <c r="D2283" s="382"/>
      <c r="E2283" s="382"/>
      <c r="F2283" s="382"/>
      <c r="G2283" s="382"/>
      <c r="H2283" s="382"/>
    </row>
    <row r="2284" spans="1:8" ht="30" customHeight="1">
      <c r="A2284" s="382">
        <v>5</v>
      </c>
      <c r="B2284" s="382" t="s">
        <v>906</v>
      </c>
      <c r="C2284" s="382">
        <v>1470</v>
      </c>
      <c r="D2284" s="382">
        <v>31483</v>
      </c>
      <c r="E2284" s="382">
        <v>3479</v>
      </c>
      <c r="F2284" s="382"/>
      <c r="G2284" s="382"/>
      <c r="H2284" s="382">
        <v>1050</v>
      </c>
    </row>
    <row r="2285" spans="1:8" ht="30" customHeight="1">
      <c r="A2285" s="382"/>
      <c r="B2285" s="382"/>
      <c r="C2285" s="382"/>
      <c r="D2285" s="382"/>
      <c r="E2285" s="382"/>
      <c r="F2285" s="382"/>
      <c r="G2285" s="382"/>
      <c r="H2285" s="382"/>
    </row>
    <row r="2286" spans="1:8" ht="30" customHeight="1">
      <c r="A2286" s="382">
        <v>6</v>
      </c>
      <c r="B2286" s="382" t="s">
        <v>907</v>
      </c>
      <c r="C2286" s="382">
        <f>C2284</f>
        <v>1470</v>
      </c>
      <c r="D2286" s="382">
        <f>D2284</f>
        <v>31483</v>
      </c>
      <c r="E2286" s="382">
        <v>3479</v>
      </c>
      <c r="F2286" s="382"/>
      <c r="G2286" s="382"/>
      <c r="H2286" s="382"/>
    </row>
    <row r="2287" spans="1:8" ht="30" customHeight="1">
      <c r="A2287" s="382"/>
      <c r="B2287" s="382"/>
      <c r="C2287" s="382"/>
      <c r="D2287" s="382"/>
      <c r="E2287" s="382"/>
      <c r="F2287" s="382"/>
      <c r="G2287" s="382"/>
      <c r="H2287" s="382"/>
    </row>
    <row r="2288" spans="1:8" ht="30" customHeight="1">
      <c r="A2288" s="382">
        <v>7</v>
      </c>
      <c r="B2288" s="382" t="s">
        <v>908</v>
      </c>
      <c r="C2288" s="382">
        <f>C2286</f>
        <v>1470</v>
      </c>
      <c r="D2288" s="382">
        <f>D2286</f>
        <v>31483</v>
      </c>
      <c r="E2288" s="382">
        <v>3479</v>
      </c>
      <c r="F2288" s="382"/>
      <c r="G2288" s="382"/>
      <c r="H2288" s="382"/>
    </row>
    <row r="2289" spans="1:8" ht="30" customHeight="1">
      <c r="A2289" s="382"/>
      <c r="B2289" s="382"/>
      <c r="C2289" s="382"/>
      <c r="D2289" s="382"/>
      <c r="E2289" s="382"/>
      <c r="F2289" s="382"/>
      <c r="G2289" s="382"/>
      <c r="H2289" s="382"/>
    </row>
    <row r="2290" spans="1:8" ht="30" customHeight="1">
      <c r="A2290" s="382">
        <v>8</v>
      </c>
      <c r="B2290" s="382" t="s">
        <v>909</v>
      </c>
      <c r="C2290" s="382">
        <f>C2288</f>
        <v>1470</v>
      </c>
      <c r="D2290" s="382">
        <f>D2288</f>
        <v>31483</v>
      </c>
      <c r="E2290" s="382"/>
      <c r="F2290" s="382"/>
      <c r="G2290" s="382"/>
      <c r="H2290" s="382"/>
    </row>
    <row r="2291" spans="1:8" ht="30" customHeight="1">
      <c r="A2291" s="382"/>
      <c r="B2291" s="382"/>
      <c r="C2291" s="382"/>
      <c r="D2291" s="382"/>
      <c r="E2291" s="382"/>
      <c r="F2291" s="382"/>
      <c r="G2291" s="382"/>
      <c r="H2291" s="382"/>
    </row>
    <row r="2292" spans="1:8" ht="30" customHeight="1">
      <c r="A2292" s="382">
        <v>9</v>
      </c>
      <c r="B2292" s="382" t="s">
        <v>910</v>
      </c>
      <c r="C2292" s="382">
        <f>C2290</f>
        <v>1470</v>
      </c>
      <c r="D2292" s="382">
        <v>32041</v>
      </c>
      <c r="E2292" s="382"/>
      <c r="F2292" s="382"/>
      <c r="G2292" s="382"/>
      <c r="H2292" s="382"/>
    </row>
    <row r="2293" spans="1:8" ht="30" customHeight="1">
      <c r="A2293" s="382"/>
      <c r="B2293" s="382"/>
      <c r="C2293" s="382"/>
      <c r="D2293" s="382"/>
      <c r="E2293" s="382"/>
      <c r="F2293" s="382"/>
      <c r="G2293" s="382"/>
      <c r="H2293" s="382"/>
    </row>
    <row r="2294" spans="1:8" ht="30" customHeight="1">
      <c r="A2294" s="382">
        <v>10</v>
      </c>
      <c r="B2294" s="382" t="s">
        <v>911</v>
      </c>
      <c r="C2294" s="382">
        <f>C2292</f>
        <v>1470</v>
      </c>
      <c r="D2294" s="382">
        <f>D2292</f>
        <v>32041</v>
      </c>
      <c r="E2294" s="382"/>
      <c r="F2294" s="382"/>
      <c r="G2294" s="382">
        <v>3041</v>
      </c>
      <c r="H2294" s="382"/>
    </row>
    <row r="2295" spans="1:8" ht="30" customHeight="1">
      <c r="A2295" s="382"/>
      <c r="B2295" s="382"/>
      <c r="C2295" s="382"/>
      <c r="D2295" s="382"/>
      <c r="E2295" s="382"/>
      <c r="F2295" s="382"/>
      <c r="G2295" s="382"/>
      <c r="H2295" s="382"/>
    </row>
    <row r="2296" spans="1:8" ht="30" customHeight="1">
      <c r="A2296" s="382">
        <v>11</v>
      </c>
      <c r="B2296" s="382" t="s">
        <v>912</v>
      </c>
      <c r="C2296" s="382">
        <f>C2294</f>
        <v>1470</v>
      </c>
      <c r="D2296" s="382">
        <v>32913</v>
      </c>
      <c r="E2296" s="382"/>
      <c r="F2296" s="382"/>
      <c r="G2296" s="382">
        <v>3128</v>
      </c>
      <c r="H2296" s="382">
        <v>1050</v>
      </c>
    </row>
    <row r="2297" spans="1:8" ht="30" customHeight="1">
      <c r="A2297" s="382"/>
      <c r="B2297" s="382"/>
      <c r="C2297" s="382"/>
      <c r="D2297" s="382"/>
      <c r="E2297" s="382"/>
      <c r="F2297" s="382"/>
      <c r="G2297" s="382"/>
      <c r="H2297" s="382"/>
    </row>
    <row r="2298" spans="1:8" ht="30" customHeight="1">
      <c r="A2298" s="382">
        <v>12</v>
      </c>
      <c r="B2298" s="382" t="s">
        <v>913</v>
      </c>
      <c r="C2298" s="382">
        <f>C2296</f>
        <v>1470</v>
      </c>
      <c r="D2298" s="382">
        <f>D2296</f>
        <v>32913</v>
      </c>
      <c r="E2298" s="382"/>
      <c r="F2298" s="382"/>
      <c r="G2298" s="382">
        <f>G2296</f>
        <v>3128</v>
      </c>
      <c r="H2298" s="382"/>
    </row>
    <row r="2299" spans="1:8" ht="30" customHeight="1">
      <c r="A2299" s="81"/>
      <c r="B2299" s="382"/>
      <c r="C2299" s="382"/>
      <c r="D2299" s="382"/>
      <c r="E2299" s="382"/>
      <c r="F2299" s="382"/>
      <c r="G2299" s="382"/>
      <c r="H2299" s="382"/>
    </row>
    <row r="2300" spans="1:8" ht="30" customHeight="1">
      <c r="A2300" s="81"/>
      <c r="B2300" s="390" t="s">
        <v>107</v>
      </c>
      <c r="C2300" s="382">
        <f t="shared" ref="C2300:H2300" si="65">SUM(C2276:C2299)</f>
        <v>14580</v>
      </c>
      <c r="D2300" s="382">
        <f t="shared" si="65"/>
        <v>373128</v>
      </c>
      <c r="E2300" s="382">
        <f t="shared" si="65"/>
        <v>24353</v>
      </c>
      <c r="F2300" s="382">
        <f t="shared" si="65"/>
        <v>0</v>
      </c>
      <c r="G2300" s="382">
        <f t="shared" si="65"/>
        <v>9297</v>
      </c>
      <c r="H2300" s="382">
        <f t="shared" si="65"/>
        <v>2100</v>
      </c>
    </row>
    <row r="2301" spans="1:8" ht="30" customHeight="1">
      <c r="A2301" s="81"/>
      <c r="B2301" s="390"/>
      <c r="C2301" s="382"/>
      <c r="D2301" s="382"/>
      <c r="E2301" s="382"/>
      <c r="F2301" s="382"/>
      <c r="G2301" s="382"/>
      <c r="H2301" s="382"/>
    </row>
    <row r="2302" spans="1:8" ht="30" customHeight="1">
      <c r="A2302" s="81"/>
      <c r="B2302" s="390" t="s">
        <v>436</v>
      </c>
      <c r="C2302" s="382"/>
      <c r="D2302" s="382">
        <v>6908</v>
      </c>
      <c r="E2302" s="382"/>
      <c r="F2302" s="382"/>
      <c r="G2302" s="382">
        <v>5200</v>
      </c>
      <c r="H2302" s="382"/>
    </row>
    <row r="2303" spans="1:8" ht="30" customHeight="1">
      <c r="A2303" s="81"/>
      <c r="B2303" s="390"/>
      <c r="C2303" s="382"/>
      <c r="D2303" s="382"/>
      <c r="E2303" s="382"/>
      <c r="F2303" s="382"/>
      <c r="G2303" s="382"/>
      <c r="H2303" s="382"/>
    </row>
    <row r="2304" spans="1:8" ht="30" customHeight="1">
      <c r="A2304" s="81"/>
      <c r="B2304" s="390" t="s">
        <v>107</v>
      </c>
      <c r="C2304" s="382"/>
      <c r="D2304" s="382"/>
      <c r="E2304" s="382"/>
      <c r="F2304" s="382"/>
      <c r="G2304" s="382"/>
      <c r="H2304" s="382"/>
    </row>
    <row r="2305" spans="1:8" ht="30" customHeight="1">
      <c r="A2305" s="81"/>
      <c r="B2305" s="390"/>
      <c r="C2305" s="382"/>
      <c r="D2305" s="382"/>
      <c r="E2305" s="382"/>
      <c r="F2305" s="382"/>
      <c r="G2305" s="382"/>
      <c r="H2305" s="382"/>
    </row>
    <row r="2306" spans="1:8" ht="30" customHeight="1">
      <c r="A2306" s="81"/>
      <c r="B2306" s="390" t="s">
        <v>143</v>
      </c>
      <c r="C2306" s="382"/>
      <c r="D2306" s="382">
        <f>SUM(D2300:D2305)</f>
        <v>380036</v>
      </c>
      <c r="E2306" s="382"/>
      <c r="F2306" s="382"/>
      <c r="G2306" s="382">
        <f>SUM(G2300:G2305)</f>
        <v>14497</v>
      </c>
      <c r="H2306" s="382"/>
    </row>
    <row r="2307" spans="1:8" ht="30" customHeight="1">
      <c r="A2307" s="384" t="s">
        <v>898</v>
      </c>
      <c r="B2307" s="626" t="s">
        <v>943</v>
      </c>
      <c r="C2307" s="626"/>
      <c r="D2307" s="626"/>
      <c r="E2307" s="626"/>
      <c r="F2307" s="626"/>
      <c r="G2307" s="626"/>
      <c r="H2307" s="626"/>
    </row>
    <row r="2308" spans="1:8" ht="30" customHeight="1">
      <c r="A2308" s="386" t="s">
        <v>899</v>
      </c>
      <c r="B2308" s="387" t="s">
        <v>900</v>
      </c>
      <c r="C2308" s="387" t="s">
        <v>5</v>
      </c>
      <c r="D2308" s="387" t="s">
        <v>395</v>
      </c>
      <c r="E2308" s="387" t="s">
        <v>7</v>
      </c>
      <c r="F2308" s="387" t="s">
        <v>8</v>
      </c>
      <c r="G2308" s="387" t="s">
        <v>932</v>
      </c>
      <c r="H2308" s="387" t="s">
        <v>901</v>
      </c>
    </row>
    <row r="2309" spans="1:8" ht="30" customHeight="1">
      <c r="A2309" s="81"/>
      <c r="B2309" s="382"/>
      <c r="C2309" s="382"/>
      <c r="D2309" s="382"/>
      <c r="E2309" s="382"/>
      <c r="F2309" s="382"/>
      <c r="G2309" s="382"/>
      <c r="H2309" s="382"/>
    </row>
    <row r="2310" spans="1:8" ht="30" customHeight="1">
      <c r="A2310" s="382">
        <v>1</v>
      </c>
      <c r="B2310" s="389" t="s">
        <v>902</v>
      </c>
      <c r="C2310" s="382">
        <v>660</v>
      </c>
      <c r="D2310" s="382">
        <v>51320</v>
      </c>
      <c r="E2310" s="382"/>
      <c r="F2310" s="382">
        <v>500</v>
      </c>
      <c r="G2310" s="382">
        <v>14000</v>
      </c>
      <c r="H2310" s="382"/>
    </row>
    <row r="2311" spans="1:8" ht="30" customHeight="1">
      <c r="A2311" s="382"/>
      <c r="B2311" s="382"/>
      <c r="C2311" s="382"/>
      <c r="D2311" s="382"/>
      <c r="E2311" s="382"/>
      <c r="F2311" s="382"/>
      <c r="G2311" s="382"/>
      <c r="H2311" s="382"/>
    </row>
    <row r="2312" spans="1:8" ht="30" customHeight="1">
      <c r="A2312" s="382">
        <v>2</v>
      </c>
      <c r="B2312" s="382" t="s">
        <v>903</v>
      </c>
      <c r="C2312" s="382">
        <f>C2310</f>
        <v>660</v>
      </c>
      <c r="D2312" s="382">
        <v>52272</v>
      </c>
      <c r="E2312" s="382"/>
      <c r="F2312" s="382">
        <v>500</v>
      </c>
      <c r="G2312" s="382">
        <f>G2310</f>
        <v>14000</v>
      </c>
      <c r="H2312" s="382"/>
    </row>
    <row r="2313" spans="1:8" ht="30" customHeight="1">
      <c r="A2313" s="382"/>
      <c r="B2313" s="382"/>
      <c r="C2313" s="382"/>
      <c r="D2313" s="382"/>
      <c r="E2313" s="382"/>
      <c r="F2313" s="382"/>
      <c r="G2313" s="382"/>
      <c r="H2313" s="382"/>
    </row>
    <row r="2314" spans="1:8" ht="30" customHeight="1">
      <c r="A2314" s="382">
        <v>3</v>
      </c>
      <c r="B2314" s="382" t="s">
        <v>904</v>
      </c>
      <c r="C2314" s="382">
        <f>C2312</f>
        <v>660</v>
      </c>
      <c r="D2314" s="382">
        <f>D2312</f>
        <v>52272</v>
      </c>
      <c r="E2314" s="382"/>
      <c r="F2314" s="382">
        <v>500</v>
      </c>
      <c r="G2314" s="382">
        <f>G2312</f>
        <v>14000</v>
      </c>
      <c r="H2314" s="382"/>
    </row>
    <row r="2315" spans="1:8" ht="30" customHeight="1">
      <c r="A2315" s="382"/>
      <c r="B2315" s="382"/>
      <c r="C2315" s="382"/>
      <c r="D2315" s="382"/>
      <c r="E2315" s="382"/>
      <c r="F2315" s="382"/>
      <c r="G2315" s="382"/>
      <c r="H2315" s="382"/>
    </row>
    <row r="2316" spans="1:8" ht="30" customHeight="1">
      <c r="A2316" s="382">
        <v>4</v>
      </c>
      <c r="B2316" s="382" t="s">
        <v>905</v>
      </c>
      <c r="C2316" s="382">
        <f>C2314</f>
        <v>660</v>
      </c>
      <c r="D2316" s="382">
        <f>D2314</f>
        <v>52272</v>
      </c>
      <c r="E2316" s="382"/>
      <c r="F2316" s="382">
        <v>500</v>
      </c>
      <c r="G2316" s="382">
        <f>G2314</f>
        <v>14000</v>
      </c>
      <c r="H2316" s="382"/>
    </row>
    <row r="2317" spans="1:8" ht="30" customHeight="1">
      <c r="A2317" s="382"/>
      <c r="B2317" s="382"/>
      <c r="C2317" s="382"/>
      <c r="D2317" s="382"/>
      <c r="E2317" s="382"/>
      <c r="F2317" s="382"/>
      <c r="G2317" s="382"/>
      <c r="H2317" s="382"/>
    </row>
    <row r="2318" spans="1:8" ht="30" customHeight="1">
      <c r="A2318" s="382">
        <v>5</v>
      </c>
      <c r="B2318" s="382" t="s">
        <v>906</v>
      </c>
      <c r="C2318" s="382">
        <v>1100</v>
      </c>
      <c r="D2318" s="382">
        <v>54690</v>
      </c>
      <c r="E2318" s="382"/>
      <c r="F2318" s="382">
        <v>500</v>
      </c>
      <c r="G2318" s="382">
        <v>15000</v>
      </c>
      <c r="H2318" s="382">
        <v>600</v>
      </c>
    </row>
    <row r="2319" spans="1:8" ht="30" customHeight="1">
      <c r="A2319" s="382"/>
      <c r="B2319" s="382"/>
      <c r="C2319" s="382"/>
      <c r="D2319" s="382"/>
      <c r="E2319" s="382"/>
      <c r="F2319" s="382"/>
      <c r="G2319" s="382"/>
      <c r="H2319" s="382"/>
    </row>
    <row r="2320" spans="1:8" ht="30" customHeight="1">
      <c r="A2320" s="382">
        <v>6</v>
      </c>
      <c r="B2320" s="382" t="s">
        <v>907</v>
      </c>
      <c r="C2320" s="382">
        <f>C2318</f>
        <v>1100</v>
      </c>
      <c r="D2320" s="382">
        <f>D2318</f>
        <v>54690</v>
      </c>
      <c r="E2320" s="382"/>
      <c r="F2320" s="382">
        <v>500</v>
      </c>
      <c r="G2320" s="382">
        <f>G2318</f>
        <v>15000</v>
      </c>
      <c r="H2320" s="382"/>
    </row>
    <row r="2321" spans="1:8" ht="30" customHeight="1">
      <c r="A2321" s="382"/>
      <c r="B2321" s="382"/>
      <c r="C2321" s="382"/>
      <c r="D2321" s="382"/>
      <c r="E2321" s="382"/>
      <c r="F2321" s="382"/>
      <c r="G2321" s="382"/>
      <c r="H2321" s="382"/>
    </row>
    <row r="2322" spans="1:8" ht="30" customHeight="1">
      <c r="A2322" s="382">
        <v>7</v>
      </c>
      <c r="B2322" s="382" t="s">
        <v>908</v>
      </c>
      <c r="C2322" s="382">
        <f>C2320</f>
        <v>1100</v>
      </c>
      <c r="D2322" s="382">
        <f>D2320</f>
        <v>54690</v>
      </c>
      <c r="E2322" s="382"/>
      <c r="F2322" s="382">
        <v>500</v>
      </c>
      <c r="G2322" s="382">
        <f>G2320</f>
        <v>15000</v>
      </c>
      <c r="H2322" s="382"/>
    </row>
    <row r="2323" spans="1:8" ht="30" customHeight="1">
      <c r="A2323" s="382"/>
      <c r="B2323" s="382"/>
      <c r="C2323" s="382"/>
      <c r="D2323" s="382"/>
      <c r="E2323" s="382"/>
      <c r="F2323" s="382"/>
      <c r="G2323" s="382"/>
      <c r="H2323" s="382"/>
    </row>
    <row r="2324" spans="1:8" ht="30" customHeight="1">
      <c r="A2324" s="382">
        <v>8</v>
      </c>
      <c r="B2324" s="382" t="s">
        <v>909</v>
      </c>
      <c r="C2324" s="382"/>
      <c r="D2324" s="382"/>
      <c r="E2324" s="382"/>
      <c r="F2324" s="382"/>
      <c r="G2324" s="382"/>
      <c r="H2324" s="382"/>
    </row>
    <row r="2325" spans="1:8" ht="30" customHeight="1">
      <c r="A2325" s="382"/>
      <c r="B2325" s="382"/>
      <c r="C2325" s="382"/>
      <c r="D2325" s="382"/>
      <c r="E2325" s="382"/>
      <c r="F2325" s="382"/>
      <c r="G2325" s="382"/>
      <c r="H2325" s="382"/>
    </row>
    <row r="2326" spans="1:8" ht="30" customHeight="1">
      <c r="A2326" s="382">
        <v>9</v>
      </c>
      <c r="B2326" s="382" t="s">
        <v>910</v>
      </c>
      <c r="C2326" s="382"/>
      <c r="D2326" s="382"/>
      <c r="E2326" s="382"/>
      <c r="F2326" s="382"/>
      <c r="G2326" s="382"/>
      <c r="H2326" s="382"/>
    </row>
    <row r="2327" spans="1:8" ht="30" customHeight="1">
      <c r="A2327" s="382"/>
      <c r="B2327" s="382"/>
      <c r="C2327" s="382"/>
      <c r="D2327" s="382"/>
      <c r="E2327" s="382"/>
      <c r="F2327" s="382"/>
      <c r="G2327" s="382"/>
      <c r="H2327" s="382"/>
    </row>
    <row r="2328" spans="1:8" ht="30" customHeight="1">
      <c r="A2328" s="382">
        <v>10</v>
      </c>
      <c r="B2328" s="382" t="s">
        <v>911</v>
      </c>
      <c r="C2328" s="382"/>
      <c r="D2328" s="382"/>
      <c r="E2328" s="382"/>
      <c r="F2328" s="382"/>
      <c r="G2328" s="382"/>
      <c r="H2328" s="382"/>
    </row>
    <row r="2329" spans="1:8" ht="30" customHeight="1">
      <c r="A2329" s="382"/>
      <c r="B2329" s="382"/>
      <c r="C2329" s="382"/>
      <c r="D2329" s="382"/>
      <c r="E2329" s="382"/>
      <c r="F2329" s="382"/>
      <c r="G2329" s="382"/>
      <c r="H2329" s="382"/>
    </row>
    <row r="2330" spans="1:8" ht="30" customHeight="1">
      <c r="A2330" s="382">
        <v>11</v>
      </c>
      <c r="B2330" s="382" t="s">
        <v>912</v>
      </c>
      <c r="C2330" s="382"/>
      <c r="D2330" s="382"/>
      <c r="E2330" s="382"/>
      <c r="F2330" s="382"/>
      <c r="G2330" s="382"/>
      <c r="H2330" s="382"/>
    </row>
    <row r="2331" spans="1:8" ht="30" customHeight="1">
      <c r="A2331" s="382"/>
      <c r="B2331" s="382"/>
      <c r="C2331" s="382"/>
      <c r="D2331" s="382"/>
      <c r="E2331" s="382"/>
      <c r="F2331" s="382"/>
      <c r="G2331" s="382"/>
      <c r="H2331" s="382"/>
    </row>
    <row r="2332" spans="1:8" ht="30" customHeight="1">
      <c r="A2332" s="382">
        <v>12</v>
      </c>
      <c r="B2332" s="382" t="s">
        <v>913</v>
      </c>
      <c r="C2332" s="382"/>
      <c r="D2332" s="382"/>
      <c r="E2332" s="382"/>
      <c r="F2332" s="382"/>
      <c r="G2332" s="382"/>
      <c r="H2332" s="382"/>
    </row>
    <row r="2333" spans="1:8" ht="30" customHeight="1">
      <c r="A2333" s="81"/>
      <c r="B2333" s="382"/>
      <c r="C2333" s="382"/>
      <c r="D2333" s="382"/>
      <c r="E2333" s="382"/>
      <c r="F2333" s="382"/>
      <c r="G2333" s="382"/>
      <c r="H2333" s="382"/>
    </row>
    <row r="2334" spans="1:8" ht="30" customHeight="1">
      <c r="A2334" s="81"/>
      <c r="B2334" s="390" t="s">
        <v>107</v>
      </c>
      <c r="C2334" s="382"/>
      <c r="D2334" s="382"/>
      <c r="E2334" s="382"/>
      <c r="F2334" s="382"/>
      <c r="G2334" s="382"/>
      <c r="H2334" s="382"/>
    </row>
    <row r="2335" spans="1:8" ht="30" customHeight="1">
      <c r="A2335" s="81"/>
      <c r="B2335" s="390"/>
      <c r="C2335" s="382"/>
      <c r="D2335" s="382"/>
      <c r="E2335" s="382"/>
      <c r="F2335" s="382"/>
      <c r="G2335" s="382"/>
      <c r="H2335" s="382"/>
    </row>
    <row r="2336" spans="1:8" ht="30" customHeight="1">
      <c r="A2336" s="81"/>
      <c r="B2336" s="390" t="s">
        <v>436</v>
      </c>
      <c r="C2336" s="382"/>
      <c r="D2336" s="382">
        <v>6908</v>
      </c>
      <c r="E2336" s="382"/>
      <c r="F2336" s="382"/>
      <c r="G2336" s="382"/>
      <c r="H2336" s="382"/>
    </row>
    <row r="2337" spans="1:8" ht="30" customHeight="1">
      <c r="A2337" s="81"/>
      <c r="B2337" s="390"/>
      <c r="C2337" s="382"/>
      <c r="D2337" s="382"/>
      <c r="E2337" s="382"/>
      <c r="F2337" s="382"/>
      <c r="G2337" s="382"/>
      <c r="H2337" s="382"/>
    </row>
    <row r="2338" spans="1:8" ht="30" customHeight="1">
      <c r="A2338" s="81"/>
      <c r="B2338" s="390" t="s">
        <v>107</v>
      </c>
      <c r="C2338" s="382"/>
      <c r="D2338" s="382"/>
      <c r="E2338" s="382"/>
      <c r="F2338" s="382"/>
      <c r="G2338" s="382"/>
      <c r="H2338" s="382"/>
    </row>
    <row r="2339" spans="1:8" ht="30" customHeight="1">
      <c r="A2339" s="81"/>
      <c r="B2339" s="390"/>
      <c r="C2339" s="382"/>
      <c r="D2339" s="382"/>
      <c r="E2339" s="382"/>
      <c r="F2339" s="382"/>
      <c r="G2339" s="382"/>
      <c r="H2339" s="382"/>
    </row>
    <row r="2340" spans="1:8" ht="30" customHeight="1">
      <c r="A2340" s="81"/>
      <c r="B2340" s="390" t="s">
        <v>143</v>
      </c>
      <c r="C2340" s="382"/>
      <c r="D2340" s="382">
        <f>SUM(D2334:D2339)</f>
        <v>6908</v>
      </c>
      <c r="E2340" s="382"/>
      <c r="F2340" s="382"/>
      <c r="G2340" s="382">
        <f>SUM(G2334:G2339)</f>
        <v>0</v>
      </c>
      <c r="H2340" s="382"/>
    </row>
    <row r="2341" spans="1:8" ht="30" customHeight="1">
      <c r="A2341" s="384" t="s">
        <v>898</v>
      </c>
      <c r="B2341" s="625" t="s">
        <v>57</v>
      </c>
      <c r="C2341" s="625"/>
      <c r="D2341" s="625"/>
      <c r="E2341" s="625"/>
      <c r="F2341" s="625"/>
      <c r="G2341" s="625"/>
      <c r="H2341" s="625"/>
    </row>
    <row r="2342" spans="1:8" ht="30" customHeight="1">
      <c r="A2342" s="386" t="s">
        <v>899</v>
      </c>
      <c r="B2342" s="387" t="s">
        <v>900</v>
      </c>
      <c r="C2342" s="387" t="s">
        <v>5</v>
      </c>
      <c r="D2342" s="387" t="s">
        <v>395</v>
      </c>
      <c r="E2342" s="387" t="s">
        <v>7</v>
      </c>
      <c r="F2342" s="387" t="s">
        <v>8</v>
      </c>
      <c r="G2342" s="387" t="s">
        <v>932</v>
      </c>
      <c r="H2342" s="387" t="s">
        <v>901</v>
      </c>
    </row>
    <row r="2343" spans="1:8" ht="30" customHeight="1">
      <c r="A2343" s="81"/>
      <c r="B2343" s="382"/>
      <c r="C2343" s="382"/>
      <c r="D2343" s="382"/>
      <c r="E2343" s="382"/>
      <c r="F2343" s="382"/>
      <c r="G2343" s="382"/>
      <c r="H2343" s="382"/>
    </row>
    <row r="2344" spans="1:8" ht="30" customHeight="1">
      <c r="A2344" s="382">
        <v>1</v>
      </c>
      <c r="B2344" s="389" t="s">
        <v>902</v>
      </c>
      <c r="C2344" s="382">
        <v>1000</v>
      </c>
      <c r="D2344" s="382">
        <v>38775</v>
      </c>
      <c r="E2344" s="382"/>
      <c r="F2344" s="382">
        <v>200</v>
      </c>
      <c r="G2344" s="382">
        <v>8000</v>
      </c>
      <c r="H2344" s="382"/>
    </row>
    <row r="2345" spans="1:8" ht="30" customHeight="1">
      <c r="A2345" s="382"/>
      <c r="B2345" s="382"/>
      <c r="C2345" s="382"/>
      <c r="D2345" s="382"/>
      <c r="E2345" s="382"/>
      <c r="F2345" s="382"/>
      <c r="G2345" s="382"/>
      <c r="H2345" s="382"/>
    </row>
    <row r="2346" spans="1:8" ht="30" customHeight="1">
      <c r="A2346" s="382">
        <v>2</v>
      </c>
      <c r="B2346" s="382" t="s">
        <v>903</v>
      </c>
      <c r="C2346" s="382">
        <f>C2344</f>
        <v>1000</v>
      </c>
      <c r="D2346" s="382">
        <v>39493</v>
      </c>
      <c r="E2346" s="382"/>
      <c r="F2346" s="382">
        <v>200</v>
      </c>
      <c r="G2346" s="382">
        <v>11000</v>
      </c>
      <c r="H2346" s="382"/>
    </row>
    <row r="2347" spans="1:8" ht="30" customHeight="1">
      <c r="A2347" s="382"/>
      <c r="B2347" s="382"/>
      <c r="C2347" s="382"/>
      <c r="D2347" s="382"/>
      <c r="E2347" s="382"/>
      <c r="F2347" s="382"/>
      <c r="G2347" s="382"/>
      <c r="H2347" s="382"/>
    </row>
    <row r="2348" spans="1:8" ht="30" customHeight="1">
      <c r="A2348" s="382">
        <v>3</v>
      </c>
      <c r="B2348" s="382" t="s">
        <v>904</v>
      </c>
      <c r="C2348" s="382">
        <f>C2346</f>
        <v>1000</v>
      </c>
      <c r="D2348" s="382">
        <f>D2346</f>
        <v>39493</v>
      </c>
      <c r="E2348" s="382"/>
      <c r="F2348" s="382">
        <v>200</v>
      </c>
      <c r="G2348" s="382">
        <f>G2346</f>
        <v>11000</v>
      </c>
      <c r="H2348" s="382"/>
    </row>
    <row r="2349" spans="1:8" ht="30" customHeight="1">
      <c r="A2349" s="382"/>
      <c r="B2349" s="382"/>
      <c r="C2349" s="382"/>
      <c r="D2349" s="382"/>
      <c r="E2349" s="382"/>
      <c r="F2349" s="382"/>
      <c r="G2349" s="382"/>
      <c r="H2349" s="382"/>
    </row>
    <row r="2350" spans="1:8" ht="30" customHeight="1">
      <c r="A2350" s="382">
        <v>4</v>
      </c>
      <c r="B2350" s="382" t="s">
        <v>905</v>
      </c>
      <c r="C2350" s="382">
        <f>C2348</f>
        <v>1000</v>
      </c>
      <c r="D2350" s="382">
        <f>D2348</f>
        <v>39493</v>
      </c>
      <c r="E2350" s="382"/>
      <c r="F2350" s="382"/>
      <c r="G2350" s="382">
        <f>G2348</f>
        <v>11000</v>
      </c>
      <c r="H2350" s="382"/>
    </row>
    <row r="2351" spans="1:8" ht="30" customHeight="1">
      <c r="A2351" s="382"/>
      <c r="B2351" s="382"/>
      <c r="C2351" s="382"/>
      <c r="D2351" s="382"/>
      <c r="E2351" s="382"/>
      <c r="F2351" s="382"/>
      <c r="G2351" s="382"/>
      <c r="H2351" s="382"/>
    </row>
    <row r="2352" spans="1:8" ht="30" customHeight="1">
      <c r="A2352" s="382">
        <v>5</v>
      </c>
      <c r="B2352" s="382" t="s">
        <v>906</v>
      </c>
      <c r="C2352" s="382">
        <v>1660</v>
      </c>
      <c r="D2352" s="382">
        <v>41410</v>
      </c>
      <c r="E2352" s="382"/>
      <c r="F2352" s="382"/>
      <c r="G2352" s="382">
        <v>11500</v>
      </c>
      <c r="H2352" s="382">
        <v>600</v>
      </c>
    </row>
    <row r="2353" spans="1:8" ht="30" customHeight="1">
      <c r="A2353" s="382"/>
      <c r="B2353" s="382"/>
      <c r="C2353" s="382"/>
      <c r="D2353" s="382"/>
      <c r="E2353" s="382"/>
      <c r="F2353" s="382"/>
      <c r="G2353" s="382"/>
      <c r="H2353" s="382"/>
    </row>
    <row r="2354" spans="1:8" ht="30" customHeight="1">
      <c r="A2354" s="382">
        <v>6</v>
      </c>
      <c r="B2354" s="382" t="s">
        <v>907</v>
      </c>
      <c r="C2354" s="382">
        <f>C2352</f>
        <v>1660</v>
      </c>
      <c r="D2354" s="382">
        <f>D2352</f>
        <v>41410</v>
      </c>
      <c r="E2354" s="382"/>
      <c r="F2354" s="382"/>
      <c r="G2354" s="382">
        <f>G2352</f>
        <v>11500</v>
      </c>
      <c r="H2354" s="382"/>
    </row>
    <row r="2355" spans="1:8" ht="30" customHeight="1">
      <c r="A2355" s="382"/>
      <c r="B2355" s="382"/>
      <c r="C2355" s="382"/>
      <c r="D2355" s="382"/>
      <c r="E2355" s="382"/>
      <c r="F2355" s="382"/>
      <c r="G2355" s="382"/>
      <c r="H2355" s="382"/>
    </row>
    <row r="2356" spans="1:8" ht="30" customHeight="1">
      <c r="A2356" s="382">
        <v>7</v>
      </c>
      <c r="B2356" s="382" t="s">
        <v>908</v>
      </c>
      <c r="C2356" s="382">
        <f>C2354</f>
        <v>1660</v>
      </c>
      <c r="D2356" s="382">
        <f>D2354</f>
        <v>41410</v>
      </c>
      <c r="E2356" s="382"/>
      <c r="F2356" s="382"/>
      <c r="G2356" s="382">
        <f>G2354</f>
        <v>11500</v>
      </c>
      <c r="H2356" s="382"/>
    </row>
    <row r="2357" spans="1:8" ht="30" customHeight="1">
      <c r="A2357" s="382"/>
      <c r="B2357" s="382"/>
      <c r="C2357" s="382"/>
      <c r="D2357" s="382"/>
      <c r="E2357" s="382"/>
      <c r="F2357" s="382"/>
      <c r="G2357" s="382"/>
      <c r="H2357" s="382"/>
    </row>
    <row r="2358" spans="1:8" ht="30" customHeight="1">
      <c r="A2358" s="382">
        <v>8</v>
      </c>
      <c r="B2358" s="382" t="s">
        <v>909</v>
      </c>
      <c r="C2358" s="382">
        <f>C2356</f>
        <v>1660</v>
      </c>
      <c r="D2358" s="382">
        <f>D2356</f>
        <v>41410</v>
      </c>
      <c r="E2358" s="382"/>
      <c r="F2358" s="382"/>
      <c r="G2358" s="382">
        <f>G2356</f>
        <v>11500</v>
      </c>
      <c r="H2358" s="382"/>
    </row>
    <row r="2359" spans="1:8" ht="30" customHeight="1">
      <c r="A2359" s="382"/>
      <c r="B2359" s="382"/>
      <c r="C2359" s="382"/>
      <c r="D2359" s="382"/>
      <c r="E2359" s="382"/>
      <c r="F2359" s="382"/>
      <c r="G2359" s="382"/>
      <c r="H2359" s="382"/>
    </row>
    <row r="2360" spans="1:8" ht="30" customHeight="1">
      <c r="A2360" s="382">
        <v>9</v>
      </c>
      <c r="B2360" s="382" t="s">
        <v>910</v>
      </c>
      <c r="C2360" s="382">
        <f>C2358</f>
        <v>1660</v>
      </c>
      <c r="D2360" s="382">
        <v>42150</v>
      </c>
      <c r="E2360" s="382"/>
      <c r="F2360" s="382"/>
      <c r="G2360" s="382">
        <f>G2358</f>
        <v>11500</v>
      </c>
      <c r="H2360" s="382"/>
    </row>
    <row r="2361" spans="1:8" ht="30" customHeight="1">
      <c r="A2361" s="382"/>
      <c r="B2361" s="382"/>
      <c r="C2361" s="382"/>
      <c r="D2361" s="382"/>
      <c r="E2361" s="382"/>
      <c r="F2361" s="382"/>
      <c r="G2361" s="382"/>
      <c r="H2361" s="382"/>
    </row>
    <row r="2362" spans="1:8" ht="30" customHeight="1">
      <c r="A2362" s="382">
        <v>10</v>
      </c>
      <c r="B2362" s="382" t="s">
        <v>911</v>
      </c>
      <c r="C2362" s="382">
        <f>C2360</f>
        <v>1660</v>
      </c>
      <c r="D2362" s="382">
        <f>D2360</f>
        <v>42150</v>
      </c>
      <c r="E2362" s="382"/>
      <c r="F2362" s="382"/>
      <c r="G2362" s="382">
        <f>G2360</f>
        <v>11500</v>
      </c>
      <c r="H2362" s="382"/>
    </row>
    <row r="2363" spans="1:8" ht="30" customHeight="1">
      <c r="A2363" s="382"/>
      <c r="B2363" s="382"/>
      <c r="C2363" s="382"/>
      <c r="D2363" s="382"/>
      <c r="E2363" s="382"/>
      <c r="F2363" s="382"/>
      <c r="G2363" s="382"/>
      <c r="H2363" s="382"/>
    </row>
    <row r="2364" spans="1:8" ht="30" customHeight="1">
      <c r="A2364" s="382">
        <v>11</v>
      </c>
      <c r="B2364" s="382" t="s">
        <v>912</v>
      </c>
      <c r="C2364" s="382">
        <f>C2362</f>
        <v>1660</v>
      </c>
      <c r="D2364" s="382">
        <f>D2362</f>
        <v>42150</v>
      </c>
      <c r="E2364" s="382"/>
      <c r="F2364" s="382">
        <v>500</v>
      </c>
      <c r="G2364" s="382">
        <f>G2362</f>
        <v>11500</v>
      </c>
      <c r="H2364" s="382">
        <v>600</v>
      </c>
    </row>
    <row r="2365" spans="1:8" ht="30" customHeight="1">
      <c r="A2365" s="382"/>
      <c r="B2365" s="382"/>
      <c r="C2365" s="382"/>
      <c r="D2365" s="382"/>
      <c r="E2365" s="382"/>
      <c r="F2365" s="382"/>
      <c r="G2365" s="382"/>
      <c r="H2365" s="382"/>
    </row>
    <row r="2366" spans="1:8" ht="30" customHeight="1">
      <c r="A2366" s="382">
        <v>12</v>
      </c>
      <c r="B2366" s="382" t="s">
        <v>913</v>
      </c>
      <c r="C2366" s="382">
        <f>C2364</f>
        <v>1660</v>
      </c>
      <c r="D2366" s="382">
        <f>D2364</f>
        <v>42150</v>
      </c>
      <c r="E2366" s="382"/>
      <c r="F2366" s="382">
        <v>100</v>
      </c>
      <c r="G2366" s="382">
        <f>G2364</f>
        <v>11500</v>
      </c>
      <c r="H2366" s="382"/>
    </row>
    <row r="2367" spans="1:8" ht="30" customHeight="1">
      <c r="A2367" s="81"/>
      <c r="B2367" s="382"/>
      <c r="C2367" s="382"/>
      <c r="D2367" s="382"/>
      <c r="E2367" s="382"/>
      <c r="F2367" s="382"/>
      <c r="G2367" s="382"/>
      <c r="H2367" s="382"/>
    </row>
    <row r="2368" spans="1:8" ht="30" customHeight="1">
      <c r="A2368" s="81"/>
      <c r="B2368" s="390" t="s">
        <v>107</v>
      </c>
      <c r="C2368" s="382">
        <f t="shared" ref="C2368:H2368" si="66">SUM(C2344:C2367)</f>
        <v>17280</v>
      </c>
      <c r="D2368" s="382">
        <f t="shared" si="66"/>
        <v>491494</v>
      </c>
      <c r="E2368" s="382">
        <f t="shared" si="66"/>
        <v>0</v>
      </c>
      <c r="F2368" s="382">
        <f t="shared" si="66"/>
        <v>1200</v>
      </c>
      <c r="G2368" s="382">
        <f t="shared" si="66"/>
        <v>133000</v>
      </c>
      <c r="H2368" s="382">
        <f t="shared" si="66"/>
        <v>1200</v>
      </c>
    </row>
    <row r="2369" spans="1:8" ht="30" customHeight="1">
      <c r="A2369" s="81"/>
      <c r="B2369" s="390"/>
      <c r="C2369" s="382"/>
      <c r="D2369" s="382"/>
      <c r="E2369" s="382"/>
      <c r="F2369" s="382"/>
      <c r="G2369" s="382"/>
      <c r="H2369" s="382"/>
    </row>
    <row r="2370" spans="1:8" ht="30" customHeight="1">
      <c r="A2370" s="81"/>
      <c r="B2370" s="390" t="s">
        <v>436</v>
      </c>
      <c r="C2370" s="382"/>
      <c r="D2370" s="382">
        <v>6908</v>
      </c>
      <c r="E2370" s="382"/>
      <c r="G2370" s="382">
        <v>5181</v>
      </c>
      <c r="H2370" s="382"/>
    </row>
    <row r="2371" spans="1:8" ht="30" customHeight="1">
      <c r="A2371" s="81"/>
      <c r="B2371" s="390" t="s">
        <v>944</v>
      </c>
      <c r="C2371" s="382"/>
      <c r="D2371" s="382">
        <v>37485</v>
      </c>
      <c r="E2371" s="382"/>
      <c r="F2371" s="382">
        <v>1100</v>
      </c>
      <c r="G2371" s="382">
        <v>3800</v>
      </c>
      <c r="H2371" s="382"/>
    </row>
    <row r="2372" spans="1:8" ht="30" customHeight="1">
      <c r="A2372" s="81"/>
      <c r="B2372" s="390" t="s">
        <v>930</v>
      </c>
      <c r="C2372" s="382"/>
      <c r="D2372" s="136">
        <v>60046</v>
      </c>
      <c r="E2372" s="382"/>
      <c r="F2372" s="136">
        <v>5750</v>
      </c>
      <c r="G2372" s="382">
        <v>31500</v>
      </c>
      <c r="H2372" s="382"/>
    </row>
    <row r="2373" spans="1:8" ht="30" customHeight="1">
      <c r="A2373" s="81"/>
      <c r="B2373" s="390" t="s">
        <v>107</v>
      </c>
      <c r="C2373" s="382"/>
      <c r="D2373" s="382"/>
      <c r="E2373" s="382"/>
      <c r="F2373" s="382"/>
      <c r="G2373" s="382"/>
      <c r="H2373" s="382"/>
    </row>
    <row r="2374" spans="1:8" ht="30" customHeight="1">
      <c r="A2374" s="81"/>
      <c r="B2374" s="390"/>
      <c r="C2374" s="382"/>
      <c r="D2374" s="382"/>
      <c r="E2374" s="382"/>
      <c r="F2374" s="382"/>
      <c r="G2374" s="382"/>
      <c r="H2374" s="382"/>
    </row>
    <row r="2375" spans="1:8" ht="30" customHeight="1">
      <c r="A2375" s="81"/>
      <c r="B2375" s="390" t="s">
        <v>143</v>
      </c>
      <c r="C2375" s="382"/>
      <c r="D2375" s="382">
        <f>SUM(D2368:D2374)</f>
        <v>595933</v>
      </c>
      <c r="E2375" s="382"/>
      <c r="F2375" s="382">
        <f>SUM(F2368:F2374)</f>
        <v>8050</v>
      </c>
      <c r="G2375" s="382">
        <f>SUM(G2368:G2374)</f>
        <v>173481</v>
      </c>
      <c r="H2375" s="382">
        <f>SUM(H2368:H2374)</f>
        <v>1200</v>
      </c>
    </row>
    <row r="2376" spans="1:8" ht="30" customHeight="1">
      <c r="A2376" s="384" t="s">
        <v>898</v>
      </c>
      <c r="B2376" s="625" t="s">
        <v>58</v>
      </c>
      <c r="C2376" s="625"/>
      <c r="D2376" s="625"/>
      <c r="E2376" s="625"/>
      <c r="F2376" s="625"/>
      <c r="G2376" s="625"/>
      <c r="H2376" s="625"/>
    </row>
    <row r="2377" spans="1:8" ht="30" customHeight="1">
      <c r="A2377" s="386" t="s">
        <v>899</v>
      </c>
      <c r="B2377" s="387" t="s">
        <v>900</v>
      </c>
      <c r="C2377" s="387" t="s">
        <v>5</v>
      </c>
      <c r="D2377" s="387" t="s">
        <v>395</v>
      </c>
      <c r="E2377" s="387" t="s">
        <v>7</v>
      </c>
      <c r="F2377" s="387" t="s">
        <v>8</v>
      </c>
      <c r="G2377" s="387" t="s">
        <v>932</v>
      </c>
      <c r="H2377" s="387" t="s">
        <v>901</v>
      </c>
    </row>
    <row r="2378" spans="1:8" ht="30" customHeight="1">
      <c r="A2378" s="81"/>
      <c r="B2378" s="382"/>
      <c r="C2378" s="382"/>
      <c r="D2378" s="382"/>
      <c r="E2378" s="382"/>
      <c r="F2378" s="382"/>
      <c r="G2378" s="382"/>
      <c r="H2378" s="382"/>
    </row>
    <row r="2379" spans="1:8" ht="30" customHeight="1">
      <c r="A2379" s="382">
        <v>1</v>
      </c>
      <c r="B2379" s="389" t="s">
        <v>902</v>
      </c>
      <c r="C2379" s="382">
        <v>890</v>
      </c>
      <c r="D2379" s="382">
        <v>34465</v>
      </c>
      <c r="E2379" s="382">
        <v>2447</v>
      </c>
      <c r="F2379" s="382">
        <v>200</v>
      </c>
      <c r="G2379" s="382">
        <v>3500</v>
      </c>
      <c r="H2379" s="382"/>
    </row>
    <row r="2380" spans="1:8" ht="30" customHeight="1">
      <c r="A2380" s="382"/>
      <c r="B2380" s="382"/>
      <c r="C2380" s="382"/>
      <c r="D2380" s="382"/>
      <c r="E2380" s="382"/>
      <c r="F2380" s="382"/>
      <c r="G2380" s="382"/>
      <c r="H2380" s="382"/>
    </row>
    <row r="2381" spans="1:8" ht="30" customHeight="1">
      <c r="A2381" s="382">
        <v>2</v>
      </c>
      <c r="B2381" s="382" t="s">
        <v>903</v>
      </c>
      <c r="C2381" s="382">
        <f>C2379</f>
        <v>890</v>
      </c>
      <c r="D2381" s="382">
        <v>35103</v>
      </c>
      <c r="E2381" s="382">
        <v>2447</v>
      </c>
      <c r="F2381" s="382">
        <v>200</v>
      </c>
      <c r="G2381" s="382">
        <f>G2379</f>
        <v>3500</v>
      </c>
      <c r="H2381" s="382"/>
    </row>
    <row r="2382" spans="1:8" ht="30" customHeight="1">
      <c r="A2382" s="382"/>
      <c r="B2382" s="382"/>
      <c r="C2382" s="382"/>
      <c r="D2382" s="382"/>
      <c r="E2382" s="382"/>
      <c r="F2382" s="382"/>
      <c r="G2382" s="382"/>
      <c r="H2382" s="382"/>
    </row>
    <row r="2383" spans="1:8" ht="30" customHeight="1">
      <c r="A2383" s="382">
        <v>3</v>
      </c>
      <c r="B2383" s="382" t="s">
        <v>904</v>
      </c>
      <c r="C2383" s="382">
        <f>C2381</f>
        <v>890</v>
      </c>
      <c r="D2383" s="382">
        <f>D2381</f>
        <v>35103</v>
      </c>
      <c r="E2383" s="382">
        <v>2447</v>
      </c>
      <c r="F2383" s="382">
        <v>200</v>
      </c>
      <c r="G2383" s="382">
        <f>G2381</f>
        <v>3500</v>
      </c>
      <c r="H2383" s="382"/>
    </row>
    <row r="2384" spans="1:8" ht="30" customHeight="1">
      <c r="A2384" s="382"/>
      <c r="B2384" s="382"/>
      <c r="C2384" s="382"/>
      <c r="D2384" s="382"/>
      <c r="E2384" s="382"/>
      <c r="F2384" s="382"/>
      <c r="G2384" s="382"/>
      <c r="H2384" s="382"/>
    </row>
    <row r="2385" spans="1:8" ht="30" customHeight="1">
      <c r="A2385" s="382">
        <v>4</v>
      </c>
      <c r="B2385" s="382" t="s">
        <v>905</v>
      </c>
      <c r="C2385" s="382">
        <f>C2383</f>
        <v>890</v>
      </c>
      <c r="D2385" s="382">
        <f>D2383</f>
        <v>35103</v>
      </c>
      <c r="E2385" s="382">
        <v>2415</v>
      </c>
      <c r="F2385" s="382">
        <v>200</v>
      </c>
      <c r="G2385" s="382">
        <v>5000</v>
      </c>
      <c r="H2385" s="382"/>
    </row>
    <row r="2386" spans="1:8" ht="30" customHeight="1">
      <c r="A2386" s="382"/>
      <c r="B2386" s="382"/>
      <c r="C2386" s="382"/>
      <c r="D2386" s="382"/>
      <c r="E2386" s="382"/>
      <c r="F2386" s="382"/>
      <c r="G2386" s="382"/>
      <c r="H2386" s="382"/>
    </row>
    <row r="2387" spans="1:8" ht="30" customHeight="1">
      <c r="A2387" s="382">
        <v>5</v>
      </c>
      <c r="B2387" s="382" t="s">
        <v>906</v>
      </c>
      <c r="C2387" s="382">
        <v>1660</v>
      </c>
      <c r="D2387" s="382">
        <v>35953</v>
      </c>
      <c r="E2387" s="382">
        <v>2415</v>
      </c>
      <c r="F2387" s="382">
        <v>200</v>
      </c>
      <c r="G2387" s="382">
        <v>5000</v>
      </c>
      <c r="H2387" s="382">
        <v>600</v>
      </c>
    </row>
    <row r="2388" spans="1:8" ht="30" customHeight="1">
      <c r="A2388" s="382"/>
      <c r="B2388" s="382"/>
      <c r="C2388" s="382"/>
      <c r="D2388" s="382"/>
      <c r="E2388" s="382"/>
      <c r="F2388" s="382"/>
      <c r="G2388" s="382"/>
      <c r="H2388" s="382"/>
    </row>
    <row r="2389" spans="1:8" ht="30" customHeight="1">
      <c r="A2389" s="382">
        <v>6</v>
      </c>
      <c r="B2389" s="382" t="s">
        <v>907</v>
      </c>
      <c r="C2389" s="382">
        <f>C2387</f>
        <v>1660</v>
      </c>
      <c r="D2389" s="382">
        <v>37023</v>
      </c>
      <c r="E2389" s="382">
        <v>2415</v>
      </c>
      <c r="F2389" s="382">
        <v>200</v>
      </c>
      <c r="G2389" s="382">
        <f>G2387</f>
        <v>5000</v>
      </c>
      <c r="H2389" s="382"/>
    </row>
    <row r="2390" spans="1:8" ht="30" customHeight="1">
      <c r="A2390" s="382"/>
      <c r="B2390" s="382"/>
      <c r="C2390" s="382"/>
      <c r="D2390" s="382"/>
      <c r="E2390" s="382"/>
      <c r="F2390" s="382"/>
      <c r="G2390" s="382"/>
      <c r="H2390" s="382"/>
    </row>
    <row r="2391" spans="1:8" ht="30" customHeight="1">
      <c r="A2391" s="382">
        <v>7</v>
      </c>
      <c r="B2391" s="382" t="s">
        <v>908</v>
      </c>
      <c r="C2391" s="382">
        <f>C2389</f>
        <v>1660</v>
      </c>
      <c r="D2391" s="382">
        <f>D2389</f>
        <v>37023</v>
      </c>
      <c r="E2391" s="382">
        <v>2415</v>
      </c>
      <c r="F2391" s="382">
        <v>200</v>
      </c>
      <c r="G2391" s="382">
        <f>G2389</f>
        <v>5000</v>
      </c>
      <c r="H2391" s="382"/>
    </row>
    <row r="2392" spans="1:8" ht="30" customHeight="1">
      <c r="A2392" s="382"/>
      <c r="B2392" s="382"/>
      <c r="C2392" s="382"/>
      <c r="D2392" s="382"/>
      <c r="E2392" s="382"/>
      <c r="F2392" s="382"/>
      <c r="G2392" s="382"/>
      <c r="H2392" s="382"/>
    </row>
    <row r="2393" spans="1:8" ht="30" customHeight="1">
      <c r="A2393" s="382">
        <v>8</v>
      </c>
      <c r="B2393" s="382" t="s">
        <v>909</v>
      </c>
      <c r="C2393" s="382">
        <f>C2391</f>
        <v>1660</v>
      </c>
      <c r="D2393" s="382">
        <f>D2391</f>
        <v>37023</v>
      </c>
      <c r="E2393" s="382">
        <v>2415</v>
      </c>
      <c r="F2393" s="382">
        <v>200</v>
      </c>
      <c r="G2393" s="382">
        <f>G2391</f>
        <v>5000</v>
      </c>
      <c r="H2393" s="382"/>
    </row>
    <row r="2394" spans="1:8" ht="30" customHeight="1">
      <c r="A2394" s="382"/>
      <c r="B2394" s="382"/>
      <c r="C2394" s="382"/>
      <c r="D2394" s="382"/>
      <c r="E2394" s="382"/>
      <c r="F2394" s="382"/>
      <c r="G2394" s="382"/>
      <c r="H2394" s="382"/>
    </row>
    <row r="2395" spans="1:8" ht="30" customHeight="1">
      <c r="A2395" s="382">
        <v>9</v>
      </c>
      <c r="B2395" s="382" t="s">
        <v>910</v>
      </c>
      <c r="C2395" s="382">
        <f>C2393</f>
        <v>1660</v>
      </c>
      <c r="D2395" s="382">
        <v>37681</v>
      </c>
      <c r="E2395" s="382"/>
      <c r="F2395" s="382">
        <v>200</v>
      </c>
      <c r="G2395" s="382">
        <f>G2393</f>
        <v>5000</v>
      </c>
      <c r="H2395" s="382"/>
    </row>
    <row r="2396" spans="1:8" ht="30" customHeight="1">
      <c r="A2396" s="382"/>
      <c r="B2396" s="382"/>
      <c r="C2396" s="382"/>
      <c r="D2396" s="382"/>
      <c r="E2396" s="382"/>
      <c r="F2396" s="382"/>
      <c r="G2396" s="382"/>
      <c r="H2396" s="382"/>
    </row>
    <row r="2397" spans="1:8" ht="30" customHeight="1">
      <c r="A2397" s="382">
        <v>10</v>
      </c>
      <c r="B2397" s="382" t="s">
        <v>911</v>
      </c>
      <c r="C2397" s="382">
        <f>C2395</f>
        <v>1660</v>
      </c>
      <c r="D2397" s="382">
        <f>D2395</f>
        <v>37681</v>
      </c>
      <c r="E2397" s="382"/>
      <c r="F2397" s="382">
        <v>200</v>
      </c>
      <c r="G2397" s="382">
        <f>G2395</f>
        <v>5000</v>
      </c>
      <c r="H2397" s="382"/>
    </row>
    <row r="2398" spans="1:8" ht="30" customHeight="1">
      <c r="A2398" s="382"/>
      <c r="B2398" s="382"/>
      <c r="C2398" s="382"/>
      <c r="D2398" s="382"/>
      <c r="E2398" s="382"/>
      <c r="F2398" s="382"/>
      <c r="G2398" s="382"/>
      <c r="H2398" s="382"/>
    </row>
    <row r="2399" spans="1:8" ht="30" customHeight="1">
      <c r="A2399" s="382">
        <v>11</v>
      </c>
      <c r="B2399" s="382" t="s">
        <v>912</v>
      </c>
      <c r="C2399" s="382">
        <f>C2397</f>
        <v>1660</v>
      </c>
      <c r="D2399" s="382">
        <v>38771</v>
      </c>
      <c r="E2399" s="382"/>
      <c r="F2399" s="382">
        <v>2000</v>
      </c>
      <c r="G2399" s="382">
        <v>5500</v>
      </c>
      <c r="H2399" s="382">
        <v>600</v>
      </c>
    </row>
    <row r="2400" spans="1:8" ht="30" customHeight="1">
      <c r="A2400" s="382"/>
      <c r="B2400" s="382"/>
      <c r="C2400" s="382"/>
      <c r="D2400" s="382"/>
      <c r="E2400" s="382"/>
      <c r="F2400" s="382"/>
      <c r="G2400" s="382"/>
      <c r="H2400" s="382"/>
    </row>
    <row r="2401" spans="1:8" ht="30" customHeight="1">
      <c r="A2401" s="382">
        <v>12</v>
      </c>
      <c r="B2401" s="382" t="s">
        <v>913</v>
      </c>
      <c r="C2401" s="382">
        <f>C2399</f>
        <v>1660</v>
      </c>
      <c r="D2401" s="382">
        <f>D2399</f>
        <v>38771</v>
      </c>
      <c r="E2401" s="382"/>
      <c r="F2401" s="382">
        <v>1800</v>
      </c>
      <c r="G2401" s="382">
        <f>G2399</f>
        <v>5500</v>
      </c>
      <c r="H2401" s="382"/>
    </row>
    <row r="2402" spans="1:8" ht="30" customHeight="1">
      <c r="A2402" s="81"/>
      <c r="B2402" s="382"/>
      <c r="C2402" s="382"/>
      <c r="D2402" s="382"/>
      <c r="E2402" s="382"/>
      <c r="F2402" s="382"/>
      <c r="G2402" s="382"/>
      <c r="H2402" s="382"/>
    </row>
    <row r="2403" spans="1:8" ht="30" customHeight="1">
      <c r="A2403" s="81"/>
      <c r="B2403" s="390" t="s">
        <v>107</v>
      </c>
      <c r="C2403" s="382">
        <f t="shared" ref="C2403:H2403" si="67">SUM(C2379:C2402)</f>
        <v>16840</v>
      </c>
      <c r="D2403" s="382">
        <f t="shared" si="67"/>
        <v>439700</v>
      </c>
      <c r="E2403" s="382">
        <f t="shared" si="67"/>
        <v>19416</v>
      </c>
      <c r="F2403" s="382">
        <f t="shared" si="67"/>
        <v>5800</v>
      </c>
      <c r="G2403" s="382">
        <f t="shared" si="67"/>
        <v>56500</v>
      </c>
      <c r="H2403" s="382">
        <f t="shared" si="67"/>
        <v>1200</v>
      </c>
    </row>
    <row r="2404" spans="1:8" ht="30" customHeight="1">
      <c r="A2404" s="81"/>
      <c r="B2404" s="390"/>
      <c r="C2404" s="382"/>
      <c r="D2404" s="382"/>
      <c r="E2404" s="382"/>
      <c r="F2404" s="382"/>
      <c r="G2404" s="382"/>
      <c r="H2404" s="382"/>
    </row>
    <row r="2405" spans="1:8" ht="30" customHeight="1">
      <c r="A2405" s="81"/>
      <c r="B2405" s="390" t="s">
        <v>436</v>
      </c>
      <c r="C2405" s="382"/>
      <c r="D2405" s="382">
        <v>6908</v>
      </c>
      <c r="E2405" s="382"/>
      <c r="F2405" s="382"/>
      <c r="G2405" s="382">
        <v>5181</v>
      </c>
      <c r="H2405" s="382"/>
    </row>
    <row r="2406" spans="1:8" ht="30" customHeight="1">
      <c r="A2406" s="81"/>
      <c r="B2406" s="390" t="s">
        <v>944</v>
      </c>
      <c r="C2406" s="382"/>
      <c r="D2406" s="382">
        <v>79261</v>
      </c>
      <c r="E2406" s="382"/>
      <c r="F2406" s="382">
        <v>5700</v>
      </c>
      <c r="G2406" s="382">
        <v>8000</v>
      </c>
      <c r="H2406" s="382"/>
    </row>
    <row r="2407" spans="1:8" ht="30" customHeight="1">
      <c r="A2407" s="81"/>
      <c r="B2407" s="390" t="s">
        <v>930</v>
      </c>
      <c r="C2407" s="382"/>
      <c r="D2407" s="382">
        <v>58514</v>
      </c>
      <c r="E2407" s="382"/>
      <c r="F2407" s="382">
        <v>1000</v>
      </c>
      <c r="G2407" s="382">
        <v>28500</v>
      </c>
      <c r="H2407" s="382"/>
    </row>
    <row r="2408" spans="1:8" ht="30" customHeight="1">
      <c r="A2408" s="81"/>
      <c r="B2408" s="390" t="s">
        <v>107</v>
      </c>
      <c r="C2408" s="382"/>
      <c r="D2408" s="382"/>
      <c r="E2408" s="382"/>
      <c r="F2408" s="382"/>
      <c r="G2408" s="382"/>
      <c r="H2408" s="382"/>
    </row>
    <row r="2409" spans="1:8" ht="30" customHeight="1">
      <c r="A2409" s="81"/>
      <c r="B2409" s="390"/>
      <c r="C2409" s="382"/>
      <c r="D2409" s="382"/>
      <c r="E2409" s="382"/>
      <c r="F2409" s="382"/>
      <c r="G2409" s="382"/>
      <c r="H2409" s="382"/>
    </row>
    <row r="2410" spans="1:8" ht="30" customHeight="1">
      <c r="A2410" s="81"/>
      <c r="B2410" s="390" t="s">
        <v>143</v>
      </c>
      <c r="C2410" s="382"/>
      <c r="D2410" s="382">
        <f>SUM(D2403:D2409)</f>
        <v>584383</v>
      </c>
      <c r="E2410" s="382">
        <f>SUM(E2403:E2409)</f>
        <v>19416</v>
      </c>
      <c r="F2410" s="382">
        <f>SUM(F2403:F2409)</f>
        <v>12500</v>
      </c>
      <c r="G2410" s="382">
        <f>SUM(G2403:G2409)</f>
        <v>98181</v>
      </c>
      <c r="H2410" s="382">
        <f>SUM(H2403:H2409)</f>
        <v>1200</v>
      </c>
    </row>
    <row r="2411" spans="1:8" ht="30" customHeight="1">
      <c r="A2411" s="384" t="s">
        <v>898</v>
      </c>
      <c r="B2411" s="625" t="s">
        <v>144</v>
      </c>
      <c r="C2411" s="625"/>
      <c r="D2411" s="625"/>
      <c r="E2411" s="625"/>
      <c r="F2411" s="625"/>
      <c r="G2411" s="625"/>
      <c r="H2411" s="625"/>
    </row>
    <row r="2412" spans="1:8" ht="30" customHeight="1">
      <c r="A2412" s="386" t="s">
        <v>899</v>
      </c>
      <c r="B2412" s="387" t="s">
        <v>900</v>
      </c>
      <c r="C2412" s="387" t="s">
        <v>5</v>
      </c>
      <c r="D2412" s="387" t="s">
        <v>395</v>
      </c>
      <c r="E2412" s="387" t="s">
        <v>7</v>
      </c>
      <c r="F2412" s="387" t="s">
        <v>8</v>
      </c>
      <c r="G2412" s="387" t="s">
        <v>932</v>
      </c>
      <c r="H2412" s="387" t="s">
        <v>901</v>
      </c>
    </row>
    <row r="2413" spans="1:8" ht="30" customHeight="1">
      <c r="A2413" s="81"/>
      <c r="B2413" s="382"/>
      <c r="C2413" s="382"/>
      <c r="D2413" s="382"/>
      <c r="E2413" s="382"/>
      <c r="F2413" s="382"/>
      <c r="G2413" s="382"/>
      <c r="H2413" s="382"/>
    </row>
    <row r="2414" spans="1:8" ht="30" customHeight="1">
      <c r="A2414" s="382">
        <v>1</v>
      </c>
      <c r="B2414" s="389" t="s">
        <v>902</v>
      </c>
      <c r="C2414" s="382">
        <v>890</v>
      </c>
      <c r="D2414" s="382">
        <v>34885</v>
      </c>
      <c r="E2414" s="382">
        <v>1631</v>
      </c>
      <c r="F2414" s="382"/>
      <c r="G2414" s="382">
        <v>6500</v>
      </c>
      <c r="H2414" s="382"/>
    </row>
    <row r="2415" spans="1:8" ht="30" customHeight="1">
      <c r="A2415" s="382"/>
      <c r="B2415" s="382"/>
      <c r="C2415" s="382"/>
      <c r="D2415" s="382"/>
      <c r="E2415" s="382"/>
      <c r="F2415" s="382"/>
      <c r="G2415" s="382"/>
      <c r="H2415" s="382"/>
    </row>
    <row r="2416" spans="1:8" ht="30" customHeight="1">
      <c r="A2416" s="382">
        <v>2</v>
      </c>
      <c r="B2416" s="382" t="s">
        <v>903</v>
      </c>
      <c r="C2416" s="382">
        <f>C2414</f>
        <v>890</v>
      </c>
      <c r="D2416" s="382">
        <v>35531</v>
      </c>
      <c r="E2416" s="382">
        <v>1631</v>
      </c>
      <c r="F2416" s="382"/>
      <c r="G2416" s="382">
        <f>G2414</f>
        <v>6500</v>
      </c>
      <c r="H2416" s="382"/>
    </row>
    <row r="2417" spans="1:8" ht="30" customHeight="1">
      <c r="A2417" s="382"/>
      <c r="B2417" s="382"/>
      <c r="C2417" s="382"/>
      <c r="D2417" s="382"/>
      <c r="E2417" s="382"/>
      <c r="F2417" s="382"/>
      <c r="G2417" s="382"/>
      <c r="H2417" s="382"/>
    </row>
    <row r="2418" spans="1:8" ht="30" customHeight="1">
      <c r="A2418" s="382">
        <v>3</v>
      </c>
      <c r="B2418" s="382" t="s">
        <v>904</v>
      </c>
      <c r="C2418" s="382">
        <f>C2416</f>
        <v>890</v>
      </c>
      <c r="D2418" s="382">
        <f>D2416</f>
        <v>35531</v>
      </c>
      <c r="E2418" s="382">
        <v>1631</v>
      </c>
      <c r="F2418" s="382"/>
      <c r="G2418" s="382">
        <f>G2416</f>
        <v>6500</v>
      </c>
      <c r="H2418" s="382"/>
    </row>
    <row r="2419" spans="1:8" ht="30" customHeight="1">
      <c r="A2419" s="382"/>
      <c r="B2419" s="382"/>
      <c r="C2419" s="382"/>
      <c r="D2419" s="382"/>
      <c r="E2419" s="382"/>
      <c r="F2419" s="382"/>
      <c r="G2419" s="382"/>
      <c r="H2419" s="382"/>
    </row>
    <row r="2420" spans="1:8" ht="30" customHeight="1">
      <c r="A2420" s="382">
        <v>4</v>
      </c>
      <c r="B2420" s="382" t="s">
        <v>905</v>
      </c>
      <c r="C2420" s="382">
        <f>C2418</f>
        <v>890</v>
      </c>
      <c r="D2420" s="382">
        <f>D2418</f>
        <v>35531</v>
      </c>
      <c r="E2420" s="382">
        <v>1631</v>
      </c>
      <c r="F2420" s="382"/>
      <c r="G2420" s="382">
        <f>G2418</f>
        <v>6500</v>
      </c>
      <c r="H2420" s="382"/>
    </row>
    <row r="2421" spans="1:8" ht="30" customHeight="1">
      <c r="A2421" s="382"/>
      <c r="B2421" s="382"/>
      <c r="C2421" s="382"/>
      <c r="D2421" s="382"/>
      <c r="E2421" s="382"/>
      <c r="F2421" s="382"/>
      <c r="G2421" s="382"/>
      <c r="H2421" s="382"/>
    </row>
    <row r="2422" spans="1:8" ht="30" customHeight="1">
      <c r="A2422" s="382">
        <v>5</v>
      </c>
      <c r="B2422" s="382" t="s">
        <v>906</v>
      </c>
      <c r="C2422" s="382">
        <v>1470</v>
      </c>
      <c r="D2422" s="382">
        <v>37261</v>
      </c>
      <c r="E2422" s="382">
        <v>1631</v>
      </c>
      <c r="F2422" s="382"/>
      <c r="G2422" s="382">
        <v>7000</v>
      </c>
      <c r="H2422" s="382">
        <v>600</v>
      </c>
    </row>
    <row r="2423" spans="1:8" ht="30" customHeight="1">
      <c r="A2423" s="382"/>
      <c r="B2423" s="382"/>
      <c r="C2423" s="382"/>
      <c r="D2423" s="382"/>
      <c r="E2423" s="382"/>
      <c r="F2423" s="382"/>
      <c r="G2423" s="382"/>
      <c r="H2423" s="382"/>
    </row>
    <row r="2424" spans="1:8" ht="30" customHeight="1">
      <c r="A2424" s="382">
        <v>6</v>
      </c>
      <c r="B2424" s="382" t="s">
        <v>907</v>
      </c>
      <c r="C2424" s="382">
        <f>C2422</f>
        <v>1470</v>
      </c>
      <c r="D2424" s="382">
        <f>D2422</f>
        <v>37261</v>
      </c>
      <c r="E2424" s="382">
        <v>1631</v>
      </c>
      <c r="F2424" s="382"/>
      <c r="G2424" s="382">
        <f>G2422</f>
        <v>7000</v>
      </c>
      <c r="H2424" s="382"/>
    </row>
    <row r="2425" spans="1:8" ht="30" customHeight="1">
      <c r="A2425" s="382"/>
      <c r="B2425" s="382"/>
      <c r="C2425" s="382"/>
      <c r="D2425" s="382"/>
      <c r="E2425" s="382"/>
      <c r="F2425" s="382"/>
      <c r="G2425" s="382"/>
      <c r="H2425" s="382"/>
    </row>
    <row r="2426" spans="1:8" ht="30" customHeight="1">
      <c r="A2426" s="382">
        <v>7</v>
      </c>
      <c r="B2426" s="382" t="s">
        <v>908</v>
      </c>
      <c r="C2426" s="382">
        <f>C2424</f>
        <v>1470</v>
      </c>
      <c r="D2426" s="382">
        <f>D2424</f>
        <v>37261</v>
      </c>
      <c r="E2426" s="382">
        <v>1631</v>
      </c>
      <c r="F2426" s="382"/>
      <c r="G2426" s="382">
        <f>G2424</f>
        <v>7000</v>
      </c>
      <c r="H2426" s="382"/>
    </row>
    <row r="2427" spans="1:8" ht="30" customHeight="1">
      <c r="A2427" s="382"/>
      <c r="B2427" s="382"/>
      <c r="C2427" s="382"/>
      <c r="D2427" s="382"/>
      <c r="E2427" s="382"/>
      <c r="F2427" s="382"/>
      <c r="G2427" s="382"/>
      <c r="H2427" s="382"/>
    </row>
    <row r="2428" spans="1:8" ht="30" customHeight="1">
      <c r="A2428" s="382">
        <v>8</v>
      </c>
      <c r="B2428" s="382" t="s">
        <v>909</v>
      </c>
      <c r="C2428" s="382">
        <f>C2426</f>
        <v>1470</v>
      </c>
      <c r="D2428" s="382">
        <f>D2426</f>
        <v>37261</v>
      </c>
      <c r="E2428" s="382">
        <v>1380</v>
      </c>
      <c r="F2428" s="382"/>
      <c r="G2428" s="382">
        <f>G2426</f>
        <v>7000</v>
      </c>
      <c r="H2428" s="382"/>
    </row>
    <row r="2429" spans="1:8" ht="30" customHeight="1">
      <c r="A2429" s="382"/>
      <c r="B2429" s="382"/>
      <c r="C2429" s="382"/>
      <c r="D2429" s="382"/>
      <c r="E2429" s="382"/>
      <c r="F2429" s="382"/>
      <c r="G2429" s="382"/>
      <c r="H2429" s="382"/>
    </row>
    <row r="2430" spans="1:8" ht="30" customHeight="1">
      <c r="A2430" s="382">
        <v>9</v>
      </c>
      <c r="B2430" s="382" t="s">
        <v>910</v>
      </c>
      <c r="C2430" s="382">
        <f>C2428</f>
        <v>1470</v>
      </c>
      <c r="D2430" s="382">
        <v>37927</v>
      </c>
      <c r="E2430" s="382"/>
      <c r="F2430" s="382"/>
      <c r="G2430" s="382">
        <f>G2428</f>
        <v>7000</v>
      </c>
      <c r="H2430" s="382"/>
    </row>
    <row r="2431" spans="1:8" ht="30" customHeight="1">
      <c r="A2431" s="382"/>
      <c r="B2431" s="382"/>
      <c r="C2431" s="382"/>
      <c r="D2431" s="382"/>
      <c r="E2431" s="382"/>
      <c r="F2431" s="382"/>
      <c r="G2431" s="382"/>
      <c r="H2431" s="382"/>
    </row>
    <row r="2432" spans="1:8" ht="30" customHeight="1">
      <c r="A2432" s="382">
        <v>10</v>
      </c>
      <c r="B2432" s="382" t="s">
        <v>911</v>
      </c>
      <c r="C2432" s="382">
        <f>C2430</f>
        <v>1470</v>
      </c>
      <c r="D2432" s="382">
        <f>D2430</f>
        <v>37927</v>
      </c>
      <c r="E2432" s="382"/>
      <c r="F2432" s="382"/>
      <c r="G2432" s="382">
        <f>G2430</f>
        <v>7000</v>
      </c>
      <c r="H2432" s="382"/>
    </row>
    <row r="2433" spans="1:8" ht="30" customHeight="1">
      <c r="A2433" s="382"/>
      <c r="B2433" s="382"/>
      <c r="C2433" s="382"/>
      <c r="D2433" s="382"/>
      <c r="E2433" s="382"/>
      <c r="F2433" s="382"/>
      <c r="G2433" s="382"/>
      <c r="H2433" s="382"/>
    </row>
    <row r="2434" spans="1:8" ht="30" customHeight="1">
      <c r="A2434" s="382">
        <v>11</v>
      </c>
      <c r="B2434" s="382" t="s">
        <v>912</v>
      </c>
      <c r="C2434" s="382">
        <f>C2432</f>
        <v>1470</v>
      </c>
      <c r="D2434" s="382">
        <f>D2432</f>
        <v>37927</v>
      </c>
      <c r="E2434" s="382"/>
      <c r="F2434" s="382"/>
      <c r="G2434" s="382">
        <f>G2432</f>
        <v>7000</v>
      </c>
      <c r="H2434" s="382">
        <v>600</v>
      </c>
    </row>
    <row r="2435" spans="1:8" ht="30" customHeight="1">
      <c r="A2435" s="382"/>
      <c r="B2435" s="382"/>
      <c r="C2435" s="382"/>
      <c r="D2435" s="382"/>
      <c r="E2435" s="382"/>
      <c r="F2435" s="382"/>
      <c r="G2435" s="382"/>
      <c r="H2435" s="382"/>
    </row>
    <row r="2436" spans="1:8" ht="30" customHeight="1">
      <c r="A2436" s="382">
        <v>12</v>
      </c>
      <c r="B2436" s="382" t="s">
        <v>913</v>
      </c>
      <c r="C2436" s="382">
        <f>C2434</f>
        <v>1470</v>
      </c>
      <c r="D2436" s="382">
        <f>D2434</f>
        <v>37927</v>
      </c>
      <c r="E2436" s="382"/>
      <c r="F2436" s="382"/>
      <c r="G2436" s="382">
        <f>G2434</f>
        <v>7000</v>
      </c>
      <c r="H2436" s="382"/>
    </row>
    <row r="2437" spans="1:8" ht="30" customHeight="1">
      <c r="A2437" s="81"/>
      <c r="B2437" s="382"/>
      <c r="C2437" s="382"/>
      <c r="D2437" s="382"/>
      <c r="E2437" s="382"/>
      <c r="F2437" s="382"/>
      <c r="G2437" s="382"/>
      <c r="H2437" s="382"/>
    </row>
    <row r="2438" spans="1:8" ht="30" customHeight="1">
      <c r="A2438" s="81"/>
      <c r="B2438" s="390" t="s">
        <v>107</v>
      </c>
      <c r="C2438" s="382">
        <f t="shared" ref="C2438:H2438" si="68">SUM(C2414:C2437)</f>
        <v>15320</v>
      </c>
      <c r="D2438" s="382">
        <f t="shared" si="68"/>
        <v>442230</v>
      </c>
      <c r="E2438" s="382">
        <f t="shared" si="68"/>
        <v>12797</v>
      </c>
      <c r="F2438" s="382">
        <f t="shared" si="68"/>
        <v>0</v>
      </c>
      <c r="G2438" s="382">
        <f t="shared" si="68"/>
        <v>82000</v>
      </c>
      <c r="H2438" s="382">
        <f t="shared" si="68"/>
        <v>1200</v>
      </c>
    </row>
    <row r="2439" spans="1:8" ht="30" customHeight="1">
      <c r="A2439" s="81"/>
      <c r="B2439" s="390"/>
      <c r="C2439" s="382"/>
      <c r="D2439" s="382"/>
      <c r="E2439" s="382"/>
      <c r="F2439" s="382"/>
      <c r="G2439" s="382"/>
      <c r="H2439" s="382"/>
    </row>
    <row r="2440" spans="1:8" ht="30" customHeight="1">
      <c r="A2440" s="81"/>
      <c r="B2440" s="390" t="s">
        <v>436</v>
      </c>
      <c r="C2440" s="382"/>
      <c r="D2440" s="382">
        <v>6908</v>
      </c>
      <c r="E2440" s="382"/>
      <c r="F2440" s="382"/>
      <c r="G2440" s="382">
        <v>5181</v>
      </c>
      <c r="H2440" s="382"/>
    </row>
    <row r="2441" spans="1:8" ht="30" customHeight="1">
      <c r="A2441" s="81"/>
      <c r="B2441" s="390"/>
      <c r="C2441" s="382"/>
      <c r="D2441" s="382"/>
      <c r="E2441" s="382"/>
      <c r="F2441" s="382"/>
      <c r="G2441" s="382"/>
      <c r="H2441" s="382"/>
    </row>
    <row r="2442" spans="1:8" ht="30" customHeight="1">
      <c r="A2442" s="81"/>
      <c r="B2442" s="390" t="s">
        <v>107</v>
      </c>
      <c r="C2442" s="382"/>
      <c r="D2442" s="382"/>
      <c r="E2442" s="382"/>
      <c r="F2442" s="382"/>
      <c r="G2442" s="382"/>
      <c r="H2442" s="382"/>
    </row>
    <row r="2443" spans="1:8" ht="30" customHeight="1">
      <c r="A2443" s="81"/>
      <c r="B2443" s="390"/>
      <c r="C2443" s="382"/>
      <c r="D2443" s="382"/>
      <c r="E2443" s="382"/>
      <c r="F2443" s="382"/>
      <c r="G2443" s="382"/>
      <c r="H2443" s="382"/>
    </row>
    <row r="2444" spans="1:8" ht="30" customHeight="1">
      <c r="A2444" s="81"/>
      <c r="B2444" s="390" t="s">
        <v>143</v>
      </c>
      <c r="C2444" s="382"/>
      <c r="D2444" s="382">
        <f>SUM(D2438:D2443)</f>
        <v>449138</v>
      </c>
      <c r="E2444" s="382"/>
      <c r="F2444" s="382"/>
      <c r="G2444" s="382">
        <f>SUM(G2438:G2443)</f>
        <v>87181</v>
      </c>
      <c r="H2444" s="382"/>
    </row>
    <row r="2445" spans="1:8" ht="30" customHeight="1">
      <c r="A2445" s="384" t="s">
        <v>898</v>
      </c>
      <c r="B2445" s="625" t="s">
        <v>945</v>
      </c>
      <c r="C2445" s="625"/>
      <c r="D2445" s="625"/>
      <c r="E2445" s="625"/>
      <c r="F2445" s="625"/>
      <c r="G2445" s="625"/>
      <c r="H2445" s="625"/>
    </row>
    <row r="2446" spans="1:8" ht="30" customHeight="1">
      <c r="A2446" s="386" t="s">
        <v>899</v>
      </c>
      <c r="B2446" s="387" t="s">
        <v>900</v>
      </c>
      <c r="C2446" s="387" t="s">
        <v>5</v>
      </c>
      <c r="D2446" s="387" t="s">
        <v>395</v>
      </c>
      <c r="E2446" s="387" t="s">
        <v>7</v>
      </c>
      <c r="F2446" s="387" t="s">
        <v>8</v>
      </c>
      <c r="G2446" s="387" t="s">
        <v>932</v>
      </c>
      <c r="H2446" s="387" t="s">
        <v>901</v>
      </c>
    </row>
    <row r="2447" spans="1:8" ht="30" customHeight="1">
      <c r="A2447" s="81"/>
      <c r="B2447" s="382"/>
      <c r="C2447" s="382"/>
      <c r="D2447" s="382"/>
      <c r="E2447" s="382"/>
      <c r="F2447" s="382"/>
      <c r="G2447" s="382"/>
      <c r="H2447" s="382"/>
    </row>
    <row r="2448" spans="1:8" ht="30" customHeight="1">
      <c r="A2448" s="382">
        <v>1</v>
      </c>
      <c r="B2448" s="389" t="s">
        <v>902</v>
      </c>
      <c r="C2448" s="382">
        <v>890</v>
      </c>
      <c r="D2448" s="382">
        <v>33940</v>
      </c>
      <c r="E2448" s="382">
        <v>1006</v>
      </c>
      <c r="F2448" s="382"/>
      <c r="G2448" s="382">
        <v>3500</v>
      </c>
      <c r="H2448" s="382"/>
    </row>
    <row r="2449" spans="1:8" ht="30" customHeight="1">
      <c r="A2449" s="382"/>
      <c r="B2449" s="382"/>
      <c r="C2449" s="382"/>
      <c r="D2449" s="382"/>
      <c r="E2449" s="382"/>
      <c r="F2449" s="382"/>
      <c r="G2449" s="382"/>
      <c r="H2449" s="382"/>
    </row>
    <row r="2450" spans="1:8" ht="30" customHeight="1">
      <c r="A2450" s="382">
        <v>2</v>
      </c>
      <c r="B2450" s="382" t="s">
        <v>903</v>
      </c>
      <c r="C2450" s="382">
        <f>C2448</f>
        <v>890</v>
      </c>
      <c r="D2450" s="382">
        <v>34568</v>
      </c>
      <c r="E2450" s="382">
        <v>1006</v>
      </c>
      <c r="F2450" s="382"/>
      <c r="G2450" s="382">
        <f>G2448</f>
        <v>3500</v>
      </c>
      <c r="H2450" s="382"/>
    </row>
    <row r="2451" spans="1:8" ht="30" customHeight="1">
      <c r="A2451" s="382"/>
      <c r="B2451" s="382"/>
      <c r="C2451" s="382"/>
      <c r="D2451" s="382"/>
      <c r="E2451" s="382"/>
      <c r="F2451" s="382"/>
      <c r="G2451" s="382"/>
      <c r="H2451" s="382"/>
    </row>
    <row r="2452" spans="1:8" ht="30" customHeight="1">
      <c r="A2452" s="382">
        <v>3</v>
      </c>
      <c r="B2452" s="382" t="s">
        <v>904</v>
      </c>
      <c r="C2452" s="382">
        <f>C2450</f>
        <v>890</v>
      </c>
      <c r="D2452" s="382">
        <f>D2450</f>
        <v>34568</v>
      </c>
      <c r="E2452" s="382">
        <v>1006</v>
      </c>
      <c r="F2452" s="382"/>
      <c r="G2452" s="382">
        <f>G2450</f>
        <v>3500</v>
      </c>
      <c r="H2452" s="382"/>
    </row>
    <row r="2453" spans="1:8" ht="30" customHeight="1">
      <c r="A2453" s="382"/>
      <c r="B2453" s="382"/>
      <c r="C2453" s="382"/>
      <c r="D2453" s="382"/>
      <c r="E2453" s="382"/>
      <c r="F2453" s="382"/>
      <c r="G2453" s="382"/>
      <c r="H2453" s="382"/>
    </row>
    <row r="2454" spans="1:8" ht="30" customHeight="1">
      <c r="A2454" s="382">
        <v>4</v>
      </c>
      <c r="B2454" s="382" t="s">
        <v>905</v>
      </c>
      <c r="C2454" s="382">
        <f>C2452</f>
        <v>890</v>
      </c>
      <c r="D2454" s="382">
        <f>D2452</f>
        <v>34568</v>
      </c>
      <c r="E2454" s="382">
        <v>1006</v>
      </c>
      <c r="F2454" s="382"/>
      <c r="G2454" s="382">
        <v>5000</v>
      </c>
      <c r="H2454" s="382"/>
    </row>
    <row r="2455" spans="1:8" ht="30" customHeight="1">
      <c r="A2455" s="382"/>
      <c r="B2455" s="382"/>
      <c r="C2455" s="382"/>
      <c r="D2455" s="382"/>
      <c r="E2455" s="382"/>
      <c r="F2455" s="382"/>
      <c r="G2455" s="382"/>
      <c r="H2455" s="382"/>
    </row>
    <row r="2456" spans="1:8" ht="30" customHeight="1">
      <c r="A2456" s="382">
        <v>5</v>
      </c>
      <c r="B2456" s="382" t="s">
        <v>906</v>
      </c>
      <c r="C2456" s="382">
        <v>1470</v>
      </c>
      <c r="D2456" s="382">
        <v>36191</v>
      </c>
      <c r="E2456" s="382">
        <v>1006</v>
      </c>
      <c r="F2456" s="382"/>
      <c r="G2456" s="382">
        <v>5000</v>
      </c>
      <c r="H2456" s="382">
        <v>600</v>
      </c>
    </row>
    <row r="2457" spans="1:8" ht="30" customHeight="1">
      <c r="A2457" s="382"/>
      <c r="B2457" s="382"/>
      <c r="C2457" s="382"/>
      <c r="D2457" s="382"/>
      <c r="E2457" s="382"/>
      <c r="F2457" s="382"/>
      <c r="G2457" s="382"/>
      <c r="H2457" s="382"/>
    </row>
    <row r="2458" spans="1:8" ht="30" customHeight="1">
      <c r="A2458" s="382">
        <v>6</v>
      </c>
      <c r="B2458" s="382" t="s">
        <v>907</v>
      </c>
      <c r="C2458" s="382">
        <f>C2456</f>
        <v>1470</v>
      </c>
      <c r="D2458" s="382">
        <f>D2456</f>
        <v>36191</v>
      </c>
      <c r="E2458" s="382">
        <v>1006</v>
      </c>
      <c r="F2458" s="382"/>
      <c r="G2458" s="382">
        <f>G2456</f>
        <v>5000</v>
      </c>
      <c r="H2458" s="382"/>
    </row>
    <row r="2459" spans="1:8" ht="30" customHeight="1">
      <c r="A2459" s="382"/>
      <c r="B2459" s="382"/>
      <c r="C2459" s="382"/>
      <c r="D2459" s="382"/>
      <c r="E2459" s="382"/>
      <c r="F2459" s="382"/>
      <c r="G2459" s="382"/>
      <c r="H2459" s="382"/>
    </row>
    <row r="2460" spans="1:8" ht="30" customHeight="1">
      <c r="A2460" s="382">
        <v>7</v>
      </c>
      <c r="B2460" s="382" t="s">
        <v>908</v>
      </c>
      <c r="C2460" s="382">
        <f>C2458</f>
        <v>1470</v>
      </c>
      <c r="D2460" s="382">
        <f>D2458</f>
        <v>36191</v>
      </c>
      <c r="E2460" s="382">
        <v>1006</v>
      </c>
      <c r="F2460" s="382"/>
      <c r="G2460" s="382">
        <f>G2458</f>
        <v>5000</v>
      </c>
      <c r="H2460" s="382"/>
    </row>
    <row r="2461" spans="1:8" ht="30" customHeight="1">
      <c r="A2461" s="382"/>
      <c r="B2461" s="382"/>
      <c r="C2461" s="382"/>
      <c r="D2461" s="382"/>
      <c r="E2461" s="382"/>
      <c r="F2461" s="382"/>
      <c r="G2461" s="382"/>
      <c r="H2461" s="382"/>
    </row>
    <row r="2462" spans="1:8" ht="30" customHeight="1">
      <c r="A2462" s="382">
        <v>8</v>
      </c>
      <c r="B2462" s="382" t="s">
        <v>909</v>
      </c>
      <c r="C2462" s="382">
        <f>C2460</f>
        <v>1470</v>
      </c>
      <c r="D2462" s="382">
        <f>D2460</f>
        <v>36191</v>
      </c>
      <c r="E2462" s="382">
        <v>1006</v>
      </c>
      <c r="F2462" s="382"/>
      <c r="G2462" s="382">
        <f>G2460</f>
        <v>5000</v>
      </c>
      <c r="H2462" s="382"/>
    </row>
    <row r="2463" spans="1:8" ht="30" customHeight="1">
      <c r="A2463" s="382"/>
      <c r="B2463" s="382"/>
      <c r="C2463" s="382"/>
      <c r="D2463" s="382"/>
      <c r="E2463" s="382"/>
      <c r="F2463" s="382"/>
      <c r="G2463" s="382"/>
      <c r="H2463" s="382"/>
    </row>
    <row r="2464" spans="1:8" ht="30" customHeight="1">
      <c r="A2464" s="382">
        <v>9</v>
      </c>
      <c r="B2464" s="382" t="s">
        <v>910</v>
      </c>
      <c r="C2464" s="382">
        <f>C2462</f>
        <v>1470</v>
      </c>
      <c r="D2464" s="382">
        <v>36837</v>
      </c>
      <c r="E2464" s="382"/>
      <c r="F2464" s="382"/>
      <c r="G2464" s="382">
        <f>G2462</f>
        <v>5000</v>
      </c>
      <c r="H2464" s="382"/>
    </row>
    <row r="2465" spans="1:8" ht="30" customHeight="1">
      <c r="A2465" s="382"/>
      <c r="B2465" s="382"/>
      <c r="C2465" s="382"/>
      <c r="D2465" s="382"/>
      <c r="E2465" s="382"/>
      <c r="F2465" s="382"/>
      <c r="G2465" s="382"/>
      <c r="H2465" s="382"/>
    </row>
    <row r="2466" spans="1:8" ht="30" customHeight="1">
      <c r="A2466" s="382">
        <v>10</v>
      </c>
      <c r="B2466" s="382" t="s">
        <v>911</v>
      </c>
      <c r="C2466" s="382">
        <f>C2464</f>
        <v>1470</v>
      </c>
      <c r="D2466" s="382">
        <f>D2464</f>
        <v>36837</v>
      </c>
      <c r="E2466" s="382"/>
      <c r="F2466" s="382"/>
      <c r="G2466" s="382">
        <f>G2464</f>
        <v>5000</v>
      </c>
      <c r="H2466" s="382"/>
    </row>
    <row r="2467" spans="1:8" ht="30" customHeight="1">
      <c r="A2467" s="382"/>
      <c r="B2467" s="382"/>
      <c r="C2467" s="382"/>
      <c r="D2467" s="382"/>
      <c r="E2467" s="382"/>
      <c r="F2467" s="382"/>
      <c r="G2467" s="382"/>
      <c r="H2467" s="382"/>
    </row>
    <row r="2468" spans="1:8" ht="30" customHeight="1">
      <c r="A2468" s="382">
        <v>11</v>
      </c>
      <c r="B2468" s="382" t="s">
        <v>912</v>
      </c>
      <c r="C2468" s="382">
        <f>C2466</f>
        <v>1470</v>
      </c>
      <c r="D2468" s="382">
        <f>D2466</f>
        <v>36837</v>
      </c>
      <c r="E2468" s="382"/>
      <c r="F2468" s="382"/>
      <c r="G2468" s="382">
        <f>G2466</f>
        <v>5000</v>
      </c>
      <c r="H2468" s="382">
        <v>600</v>
      </c>
    </row>
    <row r="2469" spans="1:8" ht="30" customHeight="1">
      <c r="A2469" s="382"/>
      <c r="B2469" s="382"/>
      <c r="C2469" s="382"/>
      <c r="D2469" s="382"/>
      <c r="E2469" s="382"/>
      <c r="F2469" s="382"/>
      <c r="G2469" s="382"/>
      <c r="H2469" s="382"/>
    </row>
    <row r="2470" spans="1:8" ht="30" customHeight="1">
      <c r="A2470" s="382">
        <v>12</v>
      </c>
      <c r="B2470" s="382" t="s">
        <v>913</v>
      </c>
      <c r="C2470" s="382">
        <f>C2468</f>
        <v>1470</v>
      </c>
      <c r="D2470" s="382">
        <f>D2468</f>
        <v>36837</v>
      </c>
      <c r="E2470" s="382"/>
      <c r="F2470" s="382"/>
      <c r="G2470" s="382">
        <f>G2468</f>
        <v>5000</v>
      </c>
      <c r="H2470" s="382"/>
    </row>
    <row r="2471" spans="1:8" ht="30" customHeight="1">
      <c r="A2471" s="81"/>
      <c r="B2471" s="382"/>
      <c r="C2471" s="382"/>
      <c r="D2471" s="382"/>
      <c r="E2471" s="382"/>
      <c r="F2471" s="382"/>
      <c r="G2471" s="382"/>
      <c r="H2471" s="382"/>
    </row>
    <row r="2472" spans="1:8" ht="30" customHeight="1">
      <c r="A2472" s="81"/>
      <c r="B2472" s="390" t="s">
        <v>107</v>
      </c>
      <c r="C2472" s="382">
        <f t="shared" ref="C2472:H2472" si="69">SUM(C2448:C2471)</f>
        <v>15320</v>
      </c>
      <c r="D2472" s="382">
        <f t="shared" si="69"/>
        <v>429756</v>
      </c>
      <c r="E2472" s="382">
        <f t="shared" si="69"/>
        <v>8048</v>
      </c>
      <c r="F2472" s="382">
        <f t="shared" si="69"/>
        <v>0</v>
      </c>
      <c r="G2472" s="382">
        <f t="shared" si="69"/>
        <v>55500</v>
      </c>
      <c r="H2472" s="382">
        <f t="shared" si="69"/>
        <v>1200</v>
      </c>
    </row>
    <row r="2473" spans="1:8" ht="30" customHeight="1">
      <c r="A2473" s="81"/>
      <c r="B2473" s="390"/>
      <c r="C2473" s="382"/>
      <c r="D2473" s="382"/>
      <c r="E2473" s="382"/>
      <c r="F2473" s="382"/>
      <c r="G2473" s="382"/>
      <c r="H2473" s="382"/>
    </row>
    <row r="2474" spans="1:8" ht="30" customHeight="1">
      <c r="A2474" s="81"/>
      <c r="B2474" s="390" t="s">
        <v>436</v>
      </c>
      <c r="C2474" s="382"/>
      <c r="D2474" s="382">
        <v>6908</v>
      </c>
      <c r="E2474" s="382"/>
      <c r="F2474" s="382"/>
      <c r="G2474" s="382">
        <v>5181</v>
      </c>
      <c r="H2474" s="382"/>
    </row>
    <row r="2475" spans="1:8" ht="30" customHeight="1">
      <c r="A2475" s="81"/>
      <c r="B2475" s="390"/>
      <c r="C2475" s="382"/>
      <c r="D2475" s="382"/>
      <c r="E2475" s="382"/>
      <c r="F2475" s="382"/>
      <c r="G2475" s="382"/>
      <c r="H2475" s="382"/>
    </row>
    <row r="2476" spans="1:8" ht="30" customHeight="1">
      <c r="A2476" s="81"/>
      <c r="B2476" s="390" t="s">
        <v>107</v>
      </c>
      <c r="C2476" s="382"/>
      <c r="D2476" s="382"/>
      <c r="E2476" s="382"/>
      <c r="F2476" s="382"/>
      <c r="G2476" s="382"/>
      <c r="H2476" s="382"/>
    </row>
    <row r="2477" spans="1:8" ht="30" customHeight="1">
      <c r="A2477" s="81"/>
      <c r="B2477" s="390"/>
      <c r="C2477" s="382"/>
      <c r="D2477" s="382"/>
      <c r="E2477" s="382"/>
      <c r="F2477" s="382"/>
      <c r="G2477" s="382"/>
      <c r="H2477" s="382"/>
    </row>
    <row r="2478" spans="1:8" ht="30" customHeight="1">
      <c r="A2478" s="81"/>
      <c r="B2478" s="390" t="s">
        <v>143</v>
      </c>
      <c r="C2478" s="382"/>
      <c r="D2478" s="382">
        <f>SUM(D2472:D2477)</f>
        <v>436664</v>
      </c>
      <c r="E2478" s="382"/>
      <c r="F2478" s="382"/>
      <c r="G2478" s="382">
        <f>SUM(G2472:G2477)</f>
        <v>60681</v>
      </c>
      <c r="H2478" s="382"/>
    </row>
    <row r="2479" spans="1:8" ht="30" customHeight="1">
      <c r="A2479" s="384" t="s">
        <v>898</v>
      </c>
      <c r="B2479" s="625" t="s">
        <v>146</v>
      </c>
      <c r="C2479" s="625"/>
      <c r="D2479" s="625"/>
      <c r="E2479" s="625"/>
      <c r="F2479" s="625"/>
      <c r="G2479" s="625"/>
      <c r="H2479" s="625"/>
    </row>
    <row r="2480" spans="1:8" ht="30" customHeight="1">
      <c r="A2480" s="386" t="s">
        <v>899</v>
      </c>
      <c r="B2480" s="387" t="s">
        <v>900</v>
      </c>
      <c r="C2480" s="387" t="s">
        <v>5</v>
      </c>
      <c r="D2480" s="387" t="s">
        <v>395</v>
      </c>
      <c r="E2480" s="387" t="s">
        <v>7</v>
      </c>
      <c r="F2480" s="387" t="s">
        <v>8</v>
      </c>
      <c r="G2480" s="387" t="s">
        <v>932</v>
      </c>
      <c r="H2480" s="387" t="s">
        <v>901</v>
      </c>
    </row>
    <row r="2481" spans="1:8" ht="30" customHeight="1">
      <c r="A2481" s="81"/>
      <c r="B2481" s="382"/>
      <c r="C2481" s="382"/>
      <c r="D2481" s="382"/>
      <c r="E2481" s="382"/>
      <c r="F2481" s="382"/>
      <c r="G2481" s="382"/>
      <c r="H2481" s="382"/>
    </row>
    <row r="2482" spans="1:8" ht="30" customHeight="1">
      <c r="A2482" s="382">
        <v>1</v>
      </c>
      <c r="B2482" s="389" t="s">
        <v>902</v>
      </c>
      <c r="C2482" s="382">
        <v>700</v>
      </c>
      <c r="D2482" s="382">
        <v>29760</v>
      </c>
      <c r="E2482" s="382"/>
      <c r="F2482" s="382"/>
      <c r="G2482" s="382">
        <v>6000</v>
      </c>
      <c r="H2482" s="382"/>
    </row>
    <row r="2483" spans="1:8" ht="30" customHeight="1">
      <c r="A2483" s="382"/>
      <c r="B2483" s="382"/>
      <c r="C2483" s="382"/>
      <c r="D2483" s="382"/>
      <c r="E2483" s="382"/>
      <c r="F2483" s="382"/>
      <c r="G2483" s="382"/>
      <c r="H2483" s="382"/>
    </row>
    <row r="2484" spans="1:8" ht="30" customHeight="1">
      <c r="A2484" s="382">
        <v>2</v>
      </c>
      <c r="B2484" s="382" t="s">
        <v>903</v>
      </c>
      <c r="C2484" s="382">
        <f>C2482</f>
        <v>700</v>
      </c>
      <c r="D2484" s="382">
        <v>30312</v>
      </c>
      <c r="E2484" s="382"/>
      <c r="F2484" s="382"/>
      <c r="G2484" s="382">
        <f>G2482</f>
        <v>6000</v>
      </c>
      <c r="H2484" s="382"/>
    </row>
    <row r="2485" spans="1:8" ht="30" customHeight="1">
      <c r="A2485" s="382"/>
      <c r="B2485" s="382"/>
      <c r="C2485" s="382"/>
      <c r="D2485" s="382"/>
      <c r="E2485" s="382"/>
      <c r="F2485" s="382"/>
      <c r="G2485" s="382"/>
      <c r="H2485" s="382"/>
    </row>
    <row r="2486" spans="1:8" ht="30" customHeight="1">
      <c r="A2486" s="382">
        <v>3</v>
      </c>
      <c r="B2486" s="382" t="s">
        <v>904</v>
      </c>
      <c r="C2486" s="382">
        <f>C2484</f>
        <v>700</v>
      </c>
      <c r="D2486" s="382">
        <f>D2484</f>
        <v>30312</v>
      </c>
      <c r="E2486" s="382"/>
      <c r="F2486" s="382"/>
      <c r="G2486" s="382">
        <v>6000</v>
      </c>
      <c r="H2486" s="382"/>
    </row>
    <row r="2487" spans="1:8" ht="30" customHeight="1">
      <c r="A2487" s="382"/>
      <c r="B2487" s="382"/>
      <c r="C2487" s="382"/>
      <c r="D2487" s="382"/>
      <c r="E2487" s="382"/>
      <c r="F2487" s="382"/>
      <c r="G2487" s="382"/>
      <c r="H2487" s="382"/>
    </row>
    <row r="2488" spans="1:8" ht="30" customHeight="1">
      <c r="A2488" s="382">
        <v>4</v>
      </c>
      <c r="B2488" s="382" t="s">
        <v>905</v>
      </c>
      <c r="C2488" s="382">
        <f>C2486</f>
        <v>700</v>
      </c>
      <c r="D2488" s="382">
        <f>D2486</f>
        <v>30312</v>
      </c>
      <c r="E2488" s="382"/>
      <c r="F2488" s="382"/>
      <c r="G2488" s="382">
        <v>6000</v>
      </c>
      <c r="H2488" s="382"/>
    </row>
    <row r="2489" spans="1:8" ht="30" customHeight="1">
      <c r="A2489" s="382"/>
      <c r="B2489" s="382"/>
      <c r="C2489" s="382"/>
      <c r="D2489" s="382"/>
      <c r="E2489" s="382"/>
      <c r="F2489" s="382"/>
      <c r="G2489" s="382"/>
      <c r="H2489" s="382"/>
    </row>
    <row r="2490" spans="1:8" ht="30" customHeight="1">
      <c r="A2490" s="382">
        <v>5</v>
      </c>
      <c r="B2490" s="382" t="s">
        <v>906</v>
      </c>
      <c r="C2490" s="382">
        <v>1160</v>
      </c>
      <c r="D2490" s="382">
        <v>31708</v>
      </c>
      <c r="E2490" s="382"/>
      <c r="F2490" s="382"/>
      <c r="G2490" s="382">
        <v>6000</v>
      </c>
      <c r="H2490" s="382">
        <v>600</v>
      </c>
    </row>
    <row r="2491" spans="1:8" ht="30" customHeight="1">
      <c r="A2491" s="382"/>
      <c r="B2491" s="382"/>
      <c r="C2491" s="382"/>
      <c r="D2491" s="382"/>
      <c r="E2491" s="382"/>
      <c r="F2491" s="382"/>
      <c r="G2491" s="382"/>
      <c r="H2491" s="382"/>
    </row>
    <row r="2492" spans="1:8" ht="30" customHeight="1">
      <c r="A2492" s="382">
        <v>6</v>
      </c>
      <c r="B2492" s="382" t="s">
        <v>907</v>
      </c>
      <c r="C2492" s="382">
        <f>C2490</f>
        <v>1160</v>
      </c>
      <c r="D2492" s="382">
        <f>D2490</f>
        <v>31708</v>
      </c>
      <c r="E2492" s="382"/>
      <c r="F2492" s="382"/>
      <c r="G2492" s="382">
        <f>G2490</f>
        <v>6000</v>
      </c>
      <c r="H2492" s="382"/>
    </row>
    <row r="2493" spans="1:8" ht="30" customHeight="1">
      <c r="A2493" s="382"/>
      <c r="B2493" s="382"/>
      <c r="C2493" s="382"/>
      <c r="D2493" s="382"/>
      <c r="E2493" s="382"/>
      <c r="F2493" s="382"/>
      <c r="G2493" s="382"/>
      <c r="H2493" s="382"/>
    </row>
    <row r="2494" spans="1:8" ht="30" customHeight="1">
      <c r="A2494" s="382">
        <v>7</v>
      </c>
      <c r="B2494" s="382" t="s">
        <v>908</v>
      </c>
      <c r="C2494" s="382">
        <f>C2492</f>
        <v>1160</v>
      </c>
      <c r="D2494" s="382">
        <f>D2492</f>
        <v>31708</v>
      </c>
      <c r="E2494" s="382"/>
      <c r="F2494" s="382"/>
      <c r="G2494" s="382">
        <f>G2492</f>
        <v>6000</v>
      </c>
      <c r="H2494" s="382"/>
    </row>
    <row r="2495" spans="1:8" ht="30" customHeight="1">
      <c r="A2495" s="382"/>
      <c r="B2495" s="382"/>
      <c r="C2495" s="382"/>
      <c r="D2495" s="382"/>
      <c r="E2495" s="382"/>
      <c r="F2495" s="382"/>
      <c r="G2495" s="382"/>
      <c r="H2495" s="382"/>
    </row>
    <row r="2496" spans="1:8" ht="30" customHeight="1">
      <c r="A2496" s="382">
        <v>8</v>
      </c>
      <c r="B2496" s="382" t="s">
        <v>909</v>
      </c>
      <c r="C2496" s="382">
        <f>C2494</f>
        <v>1160</v>
      </c>
      <c r="D2496" s="382">
        <f>D2494</f>
        <v>31708</v>
      </c>
      <c r="E2496" s="382"/>
      <c r="F2496" s="382"/>
      <c r="G2496" s="382">
        <f>G2494</f>
        <v>6000</v>
      </c>
      <c r="H2496" s="382"/>
    </row>
    <row r="2497" spans="1:8" ht="30" customHeight="1">
      <c r="A2497" s="382"/>
      <c r="B2497" s="382"/>
      <c r="C2497" s="382"/>
      <c r="D2497" s="382"/>
      <c r="E2497" s="382"/>
      <c r="F2497" s="382"/>
      <c r="G2497" s="382"/>
      <c r="H2497" s="382"/>
    </row>
    <row r="2498" spans="1:8" ht="30" customHeight="1">
      <c r="A2498" s="382">
        <v>9</v>
      </c>
      <c r="B2498" s="382" t="s">
        <v>910</v>
      </c>
      <c r="C2498" s="382">
        <v>1470</v>
      </c>
      <c r="D2498" s="382">
        <v>34875</v>
      </c>
      <c r="E2498" s="382"/>
      <c r="F2498" s="382"/>
      <c r="G2498" s="382">
        <v>6500</v>
      </c>
      <c r="H2498" s="382"/>
    </row>
    <row r="2499" spans="1:8" ht="30" customHeight="1">
      <c r="A2499" s="382"/>
      <c r="B2499" s="382"/>
      <c r="C2499" s="382"/>
      <c r="D2499" s="382"/>
      <c r="E2499" s="382"/>
      <c r="F2499" s="382"/>
      <c r="G2499" s="382"/>
      <c r="H2499" s="382"/>
    </row>
    <row r="2500" spans="1:8" ht="30" customHeight="1">
      <c r="A2500" s="382">
        <v>10</v>
      </c>
      <c r="B2500" s="382" t="s">
        <v>911</v>
      </c>
      <c r="C2500" s="382">
        <v>1470</v>
      </c>
      <c r="D2500" s="382">
        <f>D2498</f>
        <v>34875</v>
      </c>
      <c r="E2500" s="382"/>
      <c r="F2500" s="382"/>
      <c r="G2500" s="382">
        <f>G2498</f>
        <v>6500</v>
      </c>
      <c r="H2500" s="382"/>
    </row>
    <row r="2501" spans="1:8" ht="30" customHeight="1">
      <c r="A2501" s="382"/>
      <c r="B2501" s="382"/>
      <c r="C2501" s="382"/>
      <c r="D2501" s="382"/>
      <c r="E2501" s="382"/>
      <c r="F2501" s="382"/>
      <c r="G2501" s="382"/>
      <c r="H2501" s="382"/>
    </row>
    <row r="2502" spans="1:8" ht="30" customHeight="1">
      <c r="A2502" s="382">
        <v>11</v>
      </c>
      <c r="B2502" s="382" t="s">
        <v>912</v>
      </c>
      <c r="C2502" s="382">
        <f>C2500</f>
        <v>1470</v>
      </c>
      <c r="D2502" s="382">
        <f>D2500</f>
        <v>34875</v>
      </c>
      <c r="E2502" s="382"/>
      <c r="F2502" s="382"/>
      <c r="G2502" s="382">
        <v>8000</v>
      </c>
      <c r="H2502" s="382">
        <v>600</v>
      </c>
    </row>
    <row r="2503" spans="1:8" ht="30" customHeight="1">
      <c r="A2503" s="382"/>
      <c r="B2503" s="382"/>
      <c r="C2503" s="382"/>
      <c r="D2503" s="382"/>
      <c r="E2503" s="382"/>
      <c r="F2503" s="382"/>
      <c r="G2503" s="382"/>
      <c r="H2503" s="382"/>
    </row>
    <row r="2504" spans="1:8" ht="30" customHeight="1">
      <c r="A2504" s="382">
        <v>12</v>
      </c>
      <c r="B2504" s="382" t="s">
        <v>913</v>
      </c>
      <c r="C2504" s="382">
        <f>C2502</f>
        <v>1470</v>
      </c>
      <c r="D2504" s="382">
        <f>D2502</f>
        <v>34875</v>
      </c>
      <c r="E2504" s="382"/>
      <c r="F2504" s="382"/>
      <c r="G2504" s="382">
        <f>G2502</f>
        <v>8000</v>
      </c>
      <c r="H2504" s="382"/>
    </row>
    <row r="2505" spans="1:8" ht="30" customHeight="1">
      <c r="A2505" s="81"/>
      <c r="B2505" s="382"/>
      <c r="C2505" s="382"/>
      <c r="D2505" s="382"/>
      <c r="E2505" s="382"/>
      <c r="F2505" s="382"/>
      <c r="G2505" s="382"/>
      <c r="H2505" s="382"/>
    </row>
    <row r="2506" spans="1:8" ht="30" customHeight="1">
      <c r="A2506" s="81"/>
      <c r="B2506" s="390" t="s">
        <v>107</v>
      </c>
      <c r="C2506" s="382">
        <f t="shared" ref="C2506:H2506" si="70">SUM(C2482:C2505)</f>
        <v>13320</v>
      </c>
      <c r="D2506" s="382">
        <f t="shared" si="70"/>
        <v>387028</v>
      </c>
      <c r="E2506" s="382">
        <f t="shared" si="70"/>
        <v>0</v>
      </c>
      <c r="F2506" s="382">
        <f t="shared" si="70"/>
        <v>0</v>
      </c>
      <c r="G2506" s="382">
        <f t="shared" si="70"/>
        <v>77000</v>
      </c>
      <c r="H2506" s="382">
        <f t="shared" si="70"/>
        <v>1200</v>
      </c>
    </row>
    <row r="2507" spans="1:8" ht="30" customHeight="1">
      <c r="A2507" s="81"/>
      <c r="B2507" s="390"/>
      <c r="C2507" s="382"/>
      <c r="D2507" s="382"/>
      <c r="E2507" s="382"/>
      <c r="F2507" s="382"/>
      <c r="G2507" s="382"/>
      <c r="H2507" s="382"/>
    </row>
    <row r="2508" spans="1:8" ht="30" customHeight="1">
      <c r="A2508" s="81"/>
      <c r="B2508" s="390" t="s">
        <v>436</v>
      </c>
      <c r="C2508" s="382"/>
      <c r="D2508" s="382">
        <v>6908</v>
      </c>
      <c r="E2508" s="382"/>
      <c r="F2508" s="382"/>
      <c r="G2508" s="382">
        <v>5181</v>
      </c>
      <c r="H2508" s="382"/>
    </row>
    <row r="2509" spans="1:8" ht="30" customHeight="1">
      <c r="A2509" s="81"/>
      <c r="B2509" s="390"/>
      <c r="C2509" s="382"/>
      <c r="D2509" s="382"/>
      <c r="E2509" s="382"/>
      <c r="F2509" s="382"/>
      <c r="G2509" s="382"/>
      <c r="H2509" s="382"/>
    </row>
    <row r="2510" spans="1:8" ht="30" customHeight="1">
      <c r="A2510" s="81"/>
      <c r="B2510" s="390" t="s">
        <v>107</v>
      </c>
      <c r="C2510" s="382"/>
      <c r="D2510" s="382"/>
      <c r="E2510" s="382"/>
      <c r="F2510" s="382"/>
      <c r="G2510" s="382"/>
      <c r="H2510" s="382"/>
    </row>
    <row r="2511" spans="1:8" ht="30" customHeight="1">
      <c r="A2511" s="81"/>
      <c r="B2511" s="390"/>
      <c r="C2511" s="382"/>
      <c r="D2511" s="382"/>
      <c r="E2511" s="382"/>
      <c r="F2511" s="382"/>
      <c r="G2511" s="382"/>
      <c r="H2511" s="382"/>
    </row>
    <row r="2512" spans="1:8" ht="30" customHeight="1">
      <c r="A2512" s="81"/>
      <c r="B2512" s="390" t="s">
        <v>143</v>
      </c>
      <c r="C2512" s="382"/>
      <c r="D2512" s="382">
        <f>SUM(D2506:D2511)</f>
        <v>393936</v>
      </c>
      <c r="E2512" s="382"/>
      <c r="F2512" s="382"/>
      <c r="G2512" s="382">
        <f>SUM(G2506:G2511)</f>
        <v>82181</v>
      </c>
      <c r="H2512" s="382"/>
    </row>
    <row r="2513" spans="1:8" ht="30" customHeight="1">
      <c r="A2513" s="384" t="s">
        <v>898</v>
      </c>
      <c r="B2513" s="625" t="s">
        <v>946</v>
      </c>
      <c r="C2513" s="625"/>
      <c r="D2513" s="625"/>
      <c r="E2513" s="625"/>
      <c r="F2513" s="625"/>
      <c r="G2513" s="625"/>
      <c r="H2513" s="625"/>
    </row>
    <row r="2514" spans="1:8" ht="30" customHeight="1">
      <c r="A2514" s="386" t="s">
        <v>899</v>
      </c>
      <c r="B2514" s="387" t="s">
        <v>900</v>
      </c>
      <c r="C2514" s="387" t="s">
        <v>5</v>
      </c>
      <c r="D2514" s="387" t="s">
        <v>395</v>
      </c>
      <c r="E2514" s="387" t="s">
        <v>7</v>
      </c>
      <c r="F2514" s="387" t="s">
        <v>8</v>
      </c>
      <c r="G2514" s="387" t="s">
        <v>932</v>
      </c>
      <c r="H2514" s="387" t="s">
        <v>901</v>
      </c>
    </row>
    <row r="2515" spans="1:8" ht="30" customHeight="1">
      <c r="A2515" s="81"/>
      <c r="B2515" s="382"/>
      <c r="C2515" s="382"/>
      <c r="D2515" s="382"/>
      <c r="E2515" s="382"/>
      <c r="F2515" s="382"/>
      <c r="G2515" s="382"/>
      <c r="H2515" s="382"/>
    </row>
    <row r="2516" spans="1:8" ht="30" customHeight="1">
      <c r="A2516" s="382">
        <v>1</v>
      </c>
      <c r="B2516" s="389" t="s">
        <v>902</v>
      </c>
      <c r="C2516" s="382">
        <v>700</v>
      </c>
      <c r="D2516" s="382">
        <v>29970</v>
      </c>
      <c r="E2516" s="382"/>
      <c r="F2516" s="382"/>
      <c r="G2516" s="382">
        <v>5500</v>
      </c>
      <c r="H2516" s="382"/>
    </row>
    <row r="2517" spans="1:8" ht="30" customHeight="1">
      <c r="A2517" s="382"/>
      <c r="B2517" s="382"/>
      <c r="C2517" s="382"/>
      <c r="D2517" s="382"/>
      <c r="E2517" s="382"/>
      <c r="F2517" s="382"/>
      <c r="G2517" s="382"/>
      <c r="H2517" s="382"/>
    </row>
    <row r="2518" spans="1:8" ht="30" customHeight="1">
      <c r="A2518" s="382">
        <v>2</v>
      </c>
      <c r="B2518" s="382" t="s">
        <v>903</v>
      </c>
      <c r="C2518" s="382">
        <f>C2516</f>
        <v>700</v>
      </c>
      <c r="D2518" s="382">
        <v>30522</v>
      </c>
      <c r="E2518" s="382"/>
      <c r="F2518" s="382"/>
      <c r="G2518" s="382">
        <f>G2516</f>
        <v>5500</v>
      </c>
      <c r="H2518" s="382"/>
    </row>
    <row r="2519" spans="1:8" ht="30" customHeight="1">
      <c r="A2519" s="382"/>
      <c r="B2519" s="382"/>
      <c r="C2519" s="382"/>
      <c r="D2519" s="382"/>
      <c r="E2519" s="382"/>
      <c r="F2519" s="382"/>
      <c r="G2519" s="382"/>
      <c r="H2519" s="382"/>
    </row>
    <row r="2520" spans="1:8" ht="30" customHeight="1">
      <c r="A2520" s="382">
        <v>3</v>
      </c>
      <c r="B2520" s="382" t="s">
        <v>904</v>
      </c>
      <c r="C2520" s="382">
        <f>C2518</f>
        <v>700</v>
      </c>
      <c r="D2520" s="382">
        <f>D2518</f>
        <v>30522</v>
      </c>
      <c r="E2520" s="382"/>
      <c r="F2520" s="382"/>
      <c r="G2520" s="382">
        <f>G2518</f>
        <v>5500</v>
      </c>
      <c r="H2520" s="382"/>
    </row>
    <row r="2521" spans="1:8" ht="30" customHeight="1">
      <c r="A2521" s="382"/>
      <c r="B2521" s="382"/>
      <c r="C2521" s="382"/>
      <c r="D2521" s="382"/>
      <c r="E2521" s="382"/>
      <c r="F2521" s="382"/>
      <c r="G2521" s="382"/>
      <c r="H2521" s="382"/>
    </row>
    <row r="2522" spans="1:8" ht="30" customHeight="1">
      <c r="A2522" s="382">
        <v>4</v>
      </c>
      <c r="B2522" s="382" t="s">
        <v>905</v>
      </c>
      <c r="C2522" s="382">
        <f>C2520</f>
        <v>700</v>
      </c>
      <c r="D2522" s="382">
        <f>D2520</f>
        <v>30522</v>
      </c>
      <c r="E2522" s="382"/>
      <c r="F2522" s="382"/>
      <c r="G2522" s="382">
        <f>G2520</f>
        <v>5500</v>
      </c>
      <c r="H2522" s="382"/>
    </row>
    <row r="2523" spans="1:8" ht="30" customHeight="1">
      <c r="A2523" s="382"/>
      <c r="B2523" s="382"/>
      <c r="C2523" s="382"/>
      <c r="D2523" s="382"/>
      <c r="E2523" s="382"/>
      <c r="F2523" s="382"/>
      <c r="G2523" s="382"/>
      <c r="H2523" s="382"/>
    </row>
    <row r="2524" spans="1:8" ht="30" customHeight="1">
      <c r="A2524" s="382">
        <v>5</v>
      </c>
      <c r="B2524" s="382" t="s">
        <v>906</v>
      </c>
      <c r="C2524" s="382">
        <v>1160</v>
      </c>
      <c r="D2524" s="382">
        <v>31918</v>
      </c>
      <c r="E2524" s="382"/>
      <c r="F2524" s="382"/>
      <c r="G2524" s="382">
        <v>6000</v>
      </c>
      <c r="H2524" s="382">
        <v>600</v>
      </c>
    </row>
    <row r="2525" spans="1:8" ht="30" customHeight="1">
      <c r="A2525" s="382"/>
      <c r="B2525" s="382"/>
      <c r="C2525" s="382"/>
      <c r="D2525" s="382"/>
      <c r="E2525" s="382"/>
      <c r="F2525" s="382"/>
      <c r="G2525" s="382"/>
      <c r="H2525" s="382"/>
    </row>
    <row r="2526" spans="1:8" ht="30" customHeight="1">
      <c r="A2526" s="382">
        <v>6</v>
      </c>
      <c r="B2526" s="382" t="s">
        <v>907</v>
      </c>
      <c r="C2526" s="382">
        <f>C2524</f>
        <v>1160</v>
      </c>
      <c r="D2526" s="382">
        <f>D2524</f>
        <v>31918</v>
      </c>
      <c r="E2526" s="382"/>
      <c r="F2526" s="382"/>
      <c r="G2526" s="382">
        <f>G2524</f>
        <v>6000</v>
      </c>
      <c r="H2526" s="382"/>
    </row>
    <row r="2527" spans="1:8" ht="30" customHeight="1">
      <c r="A2527" s="382"/>
      <c r="B2527" s="382"/>
      <c r="C2527" s="382"/>
      <c r="D2527" s="382"/>
      <c r="E2527" s="382"/>
      <c r="F2527" s="382"/>
      <c r="G2527" s="382"/>
      <c r="H2527" s="382"/>
    </row>
    <row r="2528" spans="1:8" ht="30" customHeight="1">
      <c r="A2528" s="382">
        <v>7</v>
      </c>
      <c r="B2528" s="382" t="s">
        <v>908</v>
      </c>
      <c r="C2528" s="382">
        <f>C2526</f>
        <v>1160</v>
      </c>
      <c r="D2528" s="382">
        <f>D2526</f>
        <v>31918</v>
      </c>
      <c r="E2528" s="382"/>
      <c r="F2528" s="382"/>
      <c r="G2528" s="382">
        <f>G2526</f>
        <v>6000</v>
      </c>
      <c r="H2528" s="382"/>
    </row>
    <row r="2529" spans="1:8" ht="30" customHeight="1">
      <c r="A2529" s="382"/>
      <c r="B2529" s="382"/>
      <c r="C2529" s="382"/>
      <c r="D2529" s="382"/>
      <c r="E2529" s="382"/>
      <c r="F2529" s="382"/>
      <c r="G2529" s="382"/>
      <c r="H2529" s="382"/>
    </row>
    <row r="2530" spans="1:8" ht="30" customHeight="1">
      <c r="A2530" s="382">
        <v>8</v>
      </c>
      <c r="B2530" s="382" t="s">
        <v>909</v>
      </c>
      <c r="C2530" s="382">
        <f>C2528</f>
        <v>1160</v>
      </c>
      <c r="D2530" s="382">
        <f>D2528</f>
        <v>31918</v>
      </c>
      <c r="E2530" s="382"/>
      <c r="F2530" s="382"/>
      <c r="G2530" s="382">
        <f>G2528</f>
        <v>6000</v>
      </c>
      <c r="H2530" s="382"/>
    </row>
    <row r="2531" spans="1:8" ht="30" customHeight="1">
      <c r="A2531" s="382"/>
      <c r="B2531" s="382"/>
      <c r="C2531" s="382"/>
      <c r="D2531" s="382"/>
      <c r="E2531" s="382"/>
      <c r="F2531" s="382"/>
      <c r="G2531" s="382"/>
      <c r="H2531" s="382"/>
    </row>
    <row r="2532" spans="1:8" ht="30" customHeight="1">
      <c r="A2532" s="382">
        <v>9</v>
      </c>
      <c r="B2532" s="382" t="s">
        <v>910</v>
      </c>
      <c r="C2532" s="382">
        <f>C2530</f>
        <v>1160</v>
      </c>
      <c r="D2532" s="382">
        <v>35085</v>
      </c>
      <c r="E2532" s="382"/>
      <c r="F2532" s="382"/>
      <c r="G2532" s="382">
        <v>6500</v>
      </c>
      <c r="H2532" s="382"/>
    </row>
    <row r="2533" spans="1:8" ht="30" customHeight="1">
      <c r="A2533" s="382"/>
      <c r="B2533" s="382"/>
      <c r="C2533" s="382"/>
      <c r="D2533" s="382"/>
      <c r="E2533" s="382"/>
      <c r="F2533" s="382"/>
      <c r="G2533" s="382"/>
      <c r="H2533" s="382"/>
    </row>
    <row r="2534" spans="1:8" ht="30" customHeight="1">
      <c r="A2534" s="382">
        <v>10</v>
      </c>
      <c r="B2534" s="382" t="s">
        <v>911</v>
      </c>
      <c r="C2534" s="382">
        <f>C2532</f>
        <v>1160</v>
      </c>
      <c r="D2534" s="382">
        <f>D2532</f>
        <v>35085</v>
      </c>
      <c r="E2534" s="382"/>
      <c r="F2534" s="382"/>
      <c r="G2534" s="382">
        <f>G2532</f>
        <v>6500</v>
      </c>
      <c r="H2534" s="382"/>
    </row>
    <row r="2535" spans="1:8" ht="30" customHeight="1">
      <c r="A2535" s="382"/>
      <c r="B2535" s="382"/>
      <c r="C2535" s="382"/>
      <c r="D2535" s="382"/>
      <c r="E2535" s="382"/>
      <c r="F2535" s="382"/>
      <c r="G2535" s="382"/>
      <c r="H2535" s="382"/>
    </row>
    <row r="2536" spans="1:8" ht="30" customHeight="1">
      <c r="A2536" s="382">
        <v>11</v>
      </c>
      <c r="B2536" s="382" t="s">
        <v>912</v>
      </c>
      <c r="C2536" s="382">
        <f>C2534</f>
        <v>1160</v>
      </c>
      <c r="D2536" s="382">
        <f>D2534</f>
        <v>35085</v>
      </c>
      <c r="E2536" s="382"/>
      <c r="F2536" s="382"/>
      <c r="G2536" s="382">
        <f>G2534</f>
        <v>6500</v>
      </c>
      <c r="H2536" s="382">
        <v>600</v>
      </c>
    </row>
    <row r="2537" spans="1:8" ht="30" customHeight="1">
      <c r="A2537" s="382"/>
      <c r="B2537" s="382"/>
      <c r="C2537" s="382"/>
      <c r="D2537" s="382"/>
      <c r="E2537" s="382"/>
      <c r="F2537" s="382"/>
      <c r="G2537" s="382"/>
      <c r="H2537" s="382"/>
    </row>
    <row r="2538" spans="1:8" ht="30" customHeight="1">
      <c r="A2538" s="382">
        <v>12</v>
      </c>
      <c r="B2538" s="382" t="s">
        <v>913</v>
      </c>
      <c r="C2538" s="382">
        <f>C2536</f>
        <v>1160</v>
      </c>
      <c r="D2538" s="382">
        <f>D2536</f>
        <v>35085</v>
      </c>
      <c r="E2538" s="382"/>
      <c r="F2538" s="382"/>
      <c r="G2538" s="382">
        <f>G2536</f>
        <v>6500</v>
      </c>
      <c r="H2538" s="382"/>
    </row>
    <row r="2539" spans="1:8" ht="30" customHeight="1">
      <c r="A2539" s="81"/>
      <c r="B2539" s="382"/>
      <c r="C2539" s="382"/>
      <c r="D2539" s="382"/>
      <c r="E2539" s="382"/>
      <c r="F2539" s="382"/>
      <c r="G2539" s="382"/>
      <c r="H2539" s="382"/>
    </row>
    <row r="2540" spans="1:8" ht="30" customHeight="1">
      <c r="A2540" s="81"/>
      <c r="B2540" s="390" t="s">
        <v>107</v>
      </c>
      <c r="C2540" s="382">
        <f t="shared" ref="C2540:H2540" si="71">SUM(C2516:C2539)</f>
        <v>12080</v>
      </c>
      <c r="D2540" s="382">
        <f t="shared" si="71"/>
        <v>389548</v>
      </c>
      <c r="E2540" s="382">
        <f t="shared" si="71"/>
        <v>0</v>
      </c>
      <c r="F2540" s="382">
        <f t="shared" si="71"/>
        <v>0</v>
      </c>
      <c r="G2540" s="382">
        <f t="shared" si="71"/>
        <v>72000</v>
      </c>
      <c r="H2540" s="382">
        <f t="shared" si="71"/>
        <v>1200</v>
      </c>
    </row>
    <row r="2541" spans="1:8" ht="30" customHeight="1">
      <c r="A2541" s="81"/>
      <c r="B2541" s="390"/>
      <c r="C2541" s="382"/>
      <c r="D2541" s="382"/>
      <c r="E2541" s="382"/>
      <c r="F2541" s="382"/>
      <c r="G2541" s="382"/>
      <c r="H2541" s="382"/>
    </row>
    <row r="2542" spans="1:8" ht="30" customHeight="1">
      <c r="A2542" s="81"/>
      <c r="B2542" s="390" t="s">
        <v>436</v>
      </c>
      <c r="C2542" s="382"/>
      <c r="D2542" s="382">
        <v>6908</v>
      </c>
      <c r="E2542" s="382"/>
      <c r="F2542" s="382"/>
      <c r="G2542" s="382">
        <v>5181</v>
      </c>
      <c r="H2542" s="382"/>
    </row>
    <row r="2543" spans="1:8" ht="30" customHeight="1">
      <c r="A2543" s="81"/>
      <c r="B2543" s="390"/>
      <c r="C2543" s="382"/>
      <c r="D2543" s="382"/>
      <c r="E2543" s="382"/>
      <c r="F2543" s="382"/>
      <c r="G2543" s="382"/>
      <c r="H2543" s="382"/>
    </row>
    <row r="2544" spans="1:8" ht="30" customHeight="1">
      <c r="A2544" s="81"/>
      <c r="B2544" s="390" t="s">
        <v>107</v>
      </c>
      <c r="C2544" s="382"/>
      <c r="D2544" s="382"/>
      <c r="E2544" s="382"/>
      <c r="F2544" s="382"/>
      <c r="G2544" s="382"/>
      <c r="H2544" s="382"/>
    </row>
    <row r="2545" spans="1:8" ht="30" customHeight="1">
      <c r="A2545" s="81"/>
      <c r="B2545" s="390"/>
      <c r="C2545" s="382"/>
      <c r="D2545" s="382"/>
      <c r="E2545" s="382"/>
      <c r="F2545" s="382"/>
      <c r="G2545" s="382"/>
      <c r="H2545" s="382"/>
    </row>
    <row r="2546" spans="1:8" ht="30" customHeight="1">
      <c r="A2546" s="81"/>
      <c r="B2546" s="390" t="s">
        <v>143</v>
      </c>
      <c r="C2546" s="382"/>
      <c r="D2546" s="382">
        <f>SUM(D2540:D2545)</f>
        <v>396456</v>
      </c>
      <c r="E2546" s="382"/>
      <c r="F2546" s="382"/>
      <c r="G2546" s="382">
        <f>SUM(G2540:G2545)</f>
        <v>77181</v>
      </c>
      <c r="H2546" s="382"/>
    </row>
    <row r="2547" spans="1:8" ht="30" customHeight="1">
      <c r="A2547" s="384" t="s">
        <v>898</v>
      </c>
      <c r="B2547" s="625" t="s">
        <v>148</v>
      </c>
      <c r="C2547" s="625"/>
      <c r="D2547" s="625"/>
      <c r="E2547" s="625"/>
      <c r="F2547" s="625"/>
      <c r="G2547" s="625"/>
      <c r="H2547" s="625"/>
    </row>
    <row r="2548" spans="1:8" ht="30" customHeight="1">
      <c r="A2548" s="386" t="s">
        <v>899</v>
      </c>
      <c r="B2548" s="387" t="s">
        <v>900</v>
      </c>
      <c r="C2548" s="387" t="s">
        <v>5</v>
      </c>
      <c r="D2548" s="387" t="s">
        <v>395</v>
      </c>
      <c r="E2548" s="387" t="s">
        <v>7</v>
      </c>
      <c r="F2548" s="387" t="s">
        <v>8</v>
      </c>
      <c r="G2548" s="387" t="s">
        <v>932</v>
      </c>
      <c r="H2548" s="387" t="s">
        <v>901</v>
      </c>
    </row>
    <row r="2549" spans="1:8" ht="30" customHeight="1">
      <c r="A2549" s="81"/>
      <c r="B2549" s="382"/>
      <c r="C2549" s="382"/>
      <c r="D2549" s="382"/>
      <c r="E2549" s="382"/>
      <c r="F2549" s="382"/>
      <c r="G2549" s="382"/>
      <c r="H2549" s="382"/>
    </row>
    <row r="2550" spans="1:8" ht="30" customHeight="1">
      <c r="A2550" s="382">
        <v>1</v>
      </c>
      <c r="B2550" s="389" t="s">
        <v>902</v>
      </c>
      <c r="C2550" s="382">
        <v>700</v>
      </c>
      <c r="D2550" s="382">
        <v>29760</v>
      </c>
      <c r="E2550" s="382"/>
      <c r="F2550" s="382"/>
      <c r="G2550" s="382">
        <v>6000</v>
      </c>
      <c r="H2550" s="382"/>
    </row>
    <row r="2551" spans="1:8" ht="30" customHeight="1">
      <c r="A2551" s="382"/>
      <c r="B2551" s="382"/>
      <c r="C2551" s="382"/>
      <c r="D2551" s="382"/>
      <c r="E2551" s="382"/>
      <c r="F2551" s="382"/>
      <c r="G2551" s="382"/>
      <c r="H2551" s="382"/>
    </row>
    <row r="2552" spans="1:8" ht="30" customHeight="1">
      <c r="A2552" s="382">
        <v>2</v>
      </c>
      <c r="B2552" s="382" t="s">
        <v>903</v>
      </c>
      <c r="C2552" s="382">
        <f>C2550</f>
        <v>700</v>
      </c>
      <c r="D2552" s="382">
        <v>30312</v>
      </c>
      <c r="E2552" s="382"/>
      <c r="F2552" s="382"/>
      <c r="G2552" s="382">
        <f>G2550</f>
        <v>6000</v>
      </c>
      <c r="H2552" s="382"/>
    </row>
    <row r="2553" spans="1:8" ht="30" customHeight="1">
      <c r="A2553" s="382"/>
      <c r="B2553" s="382"/>
      <c r="C2553" s="382"/>
      <c r="D2553" s="382"/>
      <c r="E2553" s="382"/>
      <c r="F2553" s="382"/>
      <c r="G2553" s="382"/>
      <c r="H2553" s="382"/>
    </row>
    <row r="2554" spans="1:8" ht="30" customHeight="1">
      <c r="A2554" s="382">
        <v>3</v>
      </c>
      <c r="B2554" s="382" t="s">
        <v>904</v>
      </c>
      <c r="C2554" s="382">
        <f>C2552</f>
        <v>700</v>
      </c>
      <c r="D2554" s="382">
        <f>D2552</f>
        <v>30312</v>
      </c>
      <c r="E2554" s="382"/>
      <c r="F2554" s="382"/>
      <c r="G2554" s="382">
        <f>G2552</f>
        <v>6000</v>
      </c>
      <c r="H2554" s="382"/>
    </row>
    <row r="2555" spans="1:8" ht="30" customHeight="1">
      <c r="A2555" s="382"/>
      <c r="B2555" s="382"/>
      <c r="C2555" s="382"/>
      <c r="D2555" s="382"/>
      <c r="E2555" s="382"/>
      <c r="F2555" s="382"/>
      <c r="G2555" s="382"/>
      <c r="H2555" s="382"/>
    </row>
    <row r="2556" spans="1:8" ht="30" customHeight="1">
      <c r="A2556" s="382">
        <v>4</v>
      </c>
      <c r="B2556" s="382" t="s">
        <v>905</v>
      </c>
      <c r="C2556" s="382">
        <f>C2554</f>
        <v>700</v>
      </c>
      <c r="D2556" s="382">
        <f>D2554</f>
        <v>30312</v>
      </c>
      <c r="E2556" s="382"/>
      <c r="F2556" s="382"/>
      <c r="G2556" s="382">
        <f>G2554</f>
        <v>6000</v>
      </c>
      <c r="H2556" s="382"/>
    </row>
    <row r="2557" spans="1:8" ht="30" customHeight="1">
      <c r="A2557" s="382"/>
      <c r="B2557" s="382"/>
      <c r="C2557" s="382"/>
      <c r="D2557" s="382"/>
      <c r="E2557" s="382"/>
      <c r="F2557" s="382"/>
      <c r="G2557" s="382"/>
      <c r="H2557" s="382"/>
    </row>
    <row r="2558" spans="1:8" ht="30" customHeight="1">
      <c r="A2558" s="382">
        <v>5</v>
      </c>
      <c r="B2558" s="382" t="s">
        <v>906</v>
      </c>
      <c r="C2558" s="382">
        <v>1160</v>
      </c>
      <c r="D2558" s="382">
        <v>31708</v>
      </c>
      <c r="E2558" s="382"/>
      <c r="F2558" s="382"/>
      <c r="G2558" s="382">
        <v>6000</v>
      </c>
      <c r="H2558" s="382">
        <v>600</v>
      </c>
    </row>
    <row r="2559" spans="1:8" ht="30" customHeight="1">
      <c r="A2559" s="382"/>
      <c r="B2559" s="382"/>
      <c r="C2559" s="382"/>
      <c r="D2559" s="382"/>
      <c r="E2559" s="382"/>
      <c r="F2559" s="382"/>
      <c r="G2559" s="382"/>
      <c r="H2559" s="382"/>
    </row>
    <row r="2560" spans="1:8" ht="30" customHeight="1">
      <c r="A2560" s="382">
        <v>6</v>
      </c>
      <c r="B2560" s="382" t="s">
        <v>907</v>
      </c>
      <c r="C2560" s="382">
        <f>C2558</f>
        <v>1160</v>
      </c>
      <c r="D2560" s="382">
        <f>D2558</f>
        <v>31708</v>
      </c>
      <c r="E2560" s="382"/>
      <c r="F2560" s="382"/>
      <c r="G2560" s="382">
        <f>G2558</f>
        <v>6000</v>
      </c>
      <c r="H2560" s="382"/>
    </row>
    <row r="2561" spans="1:8" ht="30" customHeight="1">
      <c r="A2561" s="382"/>
      <c r="B2561" s="382"/>
      <c r="C2561" s="382"/>
      <c r="D2561" s="382"/>
      <c r="E2561" s="382"/>
      <c r="F2561" s="382"/>
      <c r="G2561" s="382"/>
      <c r="H2561" s="382"/>
    </row>
    <row r="2562" spans="1:8" ht="30" customHeight="1">
      <c r="A2562" s="382">
        <v>7</v>
      </c>
      <c r="B2562" s="382" t="s">
        <v>908</v>
      </c>
      <c r="C2562" s="382">
        <f>C2560</f>
        <v>1160</v>
      </c>
      <c r="D2562" s="382">
        <f>D2560</f>
        <v>31708</v>
      </c>
      <c r="E2562" s="382"/>
      <c r="F2562" s="382"/>
      <c r="G2562" s="382">
        <f>G2560</f>
        <v>6000</v>
      </c>
      <c r="H2562" s="382"/>
    </row>
    <row r="2563" spans="1:8" ht="30" customHeight="1">
      <c r="A2563" s="382"/>
      <c r="B2563" s="382"/>
      <c r="C2563" s="382"/>
      <c r="D2563" s="382"/>
      <c r="E2563" s="382"/>
      <c r="F2563" s="382"/>
      <c r="G2563" s="382"/>
      <c r="H2563" s="382"/>
    </row>
    <row r="2564" spans="1:8" ht="30" customHeight="1">
      <c r="A2564" s="382">
        <v>8</v>
      </c>
      <c r="B2564" s="382" t="s">
        <v>909</v>
      </c>
      <c r="C2564" s="382">
        <f>C2562</f>
        <v>1160</v>
      </c>
      <c r="D2564" s="382">
        <f>D2562</f>
        <v>31708</v>
      </c>
      <c r="E2564" s="382"/>
      <c r="F2564" s="382"/>
      <c r="G2564" s="382">
        <f>G2562</f>
        <v>6000</v>
      </c>
      <c r="H2564" s="382"/>
    </row>
    <row r="2565" spans="1:8" ht="30" customHeight="1">
      <c r="A2565" s="382"/>
      <c r="B2565" s="382"/>
      <c r="C2565" s="382"/>
      <c r="D2565" s="382"/>
      <c r="E2565" s="382"/>
      <c r="F2565" s="382"/>
      <c r="G2565" s="382"/>
      <c r="H2565" s="382"/>
    </row>
    <row r="2566" spans="1:8" ht="30" customHeight="1">
      <c r="A2566" s="382">
        <v>9</v>
      </c>
      <c r="B2566" s="382" t="s">
        <v>910</v>
      </c>
      <c r="C2566" s="382">
        <v>1470</v>
      </c>
      <c r="D2566" s="382">
        <v>34875</v>
      </c>
      <c r="E2566" s="382"/>
      <c r="F2566" s="382"/>
      <c r="G2566" s="382">
        <v>6500</v>
      </c>
      <c r="H2566" s="382"/>
    </row>
    <row r="2567" spans="1:8" ht="30" customHeight="1">
      <c r="A2567" s="382"/>
      <c r="B2567" s="382"/>
      <c r="C2567" s="382"/>
      <c r="D2567" s="382"/>
      <c r="E2567" s="382"/>
      <c r="F2567" s="382"/>
      <c r="G2567" s="382"/>
      <c r="H2567" s="382"/>
    </row>
    <row r="2568" spans="1:8" ht="30" customHeight="1">
      <c r="A2568" s="382">
        <v>10</v>
      </c>
      <c r="B2568" s="382" t="s">
        <v>911</v>
      </c>
      <c r="C2568" s="382">
        <f>C2566</f>
        <v>1470</v>
      </c>
      <c r="D2568" s="382">
        <f>D2566</f>
        <v>34875</v>
      </c>
      <c r="E2568" s="382"/>
      <c r="F2568" s="382"/>
      <c r="G2568" s="382">
        <f>G2566</f>
        <v>6500</v>
      </c>
      <c r="H2568" s="382"/>
    </row>
    <row r="2569" spans="1:8" ht="30" customHeight="1">
      <c r="A2569" s="382"/>
      <c r="B2569" s="382"/>
      <c r="C2569" s="382"/>
      <c r="D2569" s="382"/>
      <c r="E2569" s="382"/>
      <c r="F2569" s="382"/>
      <c r="G2569" s="382"/>
      <c r="H2569" s="382"/>
    </row>
    <row r="2570" spans="1:8" ht="30" customHeight="1">
      <c r="A2570" s="382">
        <v>11</v>
      </c>
      <c r="B2570" s="382" t="s">
        <v>912</v>
      </c>
      <c r="C2570" s="382">
        <f>C2568</f>
        <v>1470</v>
      </c>
      <c r="D2570" s="382">
        <v>35856</v>
      </c>
      <c r="E2570" s="382"/>
      <c r="F2570" s="382"/>
      <c r="G2570" s="382">
        <f>G2568</f>
        <v>6500</v>
      </c>
      <c r="H2570" s="382">
        <v>600</v>
      </c>
    </row>
    <row r="2571" spans="1:8" ht="30" customHeight="1">
      <c r="A2571" s="382"/>
      <c r="B2571" s="382"/>
      <c r="C2571" s="382"/>
      <c r="D2571" s="382"/>
      <c r="E2571" s="382"/>
      <c r="F2571" s="382"/>
      <c r="G2571" s="382"/>
      <c r="H2571" s="382"/>
    </row>
    <row r="2572" spans="1:8" ht="30" customHeight="1">
      <c r="A2572" s="382">
        <v>12</v>
      </c>
      <c r="B2572" s="382" t="s">
        <v>913</v>
      </c>
      <c r="C2572" s="382">
        <f>C2570</f>
        <v>1470</v>
      </c>
      <c r="D2572" s="382">
        <f>D2570</f>
        <v>35856</v>
      </c>
      <c r="E2572" s="382"/>
      <c r="F2572" s="382"/>
      <c r="G2572" s="382">
        <f>G2570</f>
        <v>6500</v>
      </c>
      <c r="H2572" s="382"/>
    </row>
    <row r="2573" spans="1:8" ht="30" customHeight="1">
      <c r="A2573" s="81"/>
      <c r="B2573" s="382"/>
      <c r="C2573" s="382"/>
      <c r="D2573" s="382"/>
      <c r="E2573" s="382"/>
      <c r="F2573" s="382"/>
      <c r="G2573" s="382"/>
      <c r="H2573" s="382"/>
    </row>
    <row r="2574" spans="1:8" ht="30" customHeight="1">
      <c r="A2574" s="81"/>
      <c r="B2574" s="390" t="s">
        <v>107</v>
      </c>
      <c r="C2574" s="382">
        <f t="shared" ref="C2574:H2574" si="72">SUM(C2550:C2573)</f>
        <v>13320</v>
      </c>
      <c r="D2574" s="382">
        <f t="shared" si="72"/>
        <v>388990</v>
      </c>
      <c r="E2574" s="382">
        <f t="shared" si="72"/>
        <v>0</v>
      </c>
      <c r="F2574" s="382">
        <f t="shared" si="72"/>
        <v>0</v>
      </c>
      <c r="G2574" s="382">
        <f t="shared" si="72"/>
        <v>74000</v>
      </c>
      <c r="H2574" s="382">
        <f t="shared" si="72"/>
        <v>1200</v>
      </c>
    </row>
    <row r="2575" spans="1:8" ht="30" customHeight="1">
      <c r="A2575" s="81"/>
      <c r="B2575" s="390"/>
      <c r="C2575" s="382"/>
      <c r="D2575" s="382"/>
      <c r="E2575" s="382"/>
      <c r="F2575" s="382"/>
      <c r="G2575" s="382"/>
      <c r="H2575" s="382"/>
    </row>
    <row r="2576" spans="1:8" ht="30" customHeight="1">
      <c r="A2576" s="81"/>
      <c r="B2576" s="390" t="s">
        <v>436</v>
      </c>
      <c r="C2576" s="382"/>
      <c r="D2576" s="382">
        <v>6908</v>
      </c>
      <c r="E2576" s="382"/>
      <c r="F2576" s="382"/>
      <c r="G2576" s="382">
        <v>5181</v>
      </c>
      <c r="H2576" s="382"/>
    </row>
    <row r="2577" spans="1:8" ht="30" customHeight="1">
      <c r="A2577" s="81"/>
      <c r="B2577" s="390"/>
      <c r="C2577" s="382"/>
      <c r="D2577" s="382"/>
      <c r="E2577" s="382"/>
      <c r="F2577" s="382"/>
      <c r="G2577" s="382"/>
      <c r="H2577" s="382"/>
    </row>
    <row r="2578" spans="1:8" ht="30" customHeight="1">
      <c r="A2578" s="81"/>
      <c r="B2578" s="390" t="s">
        <v>107</v>
      </c>
      <c r="C2578" s="382"/>
      <c r="D2578" s="382"/>
      <c r="E2578" s="382"/>
      <c r="F2578" s="382"/>
      <c r="G2578" s="382"/>
      <c r="H2578" s="382"/>
    </row>
    <row r="2579" spans="1:8" ht="30" customHeight="1">
      <c r="A2579" s="81"/>
      <c r="B2579" s="390"/>
      <c r="C2579" s="382"/>
      <c r="D2579" s="382"/>
      <c r="E2579" s="382"/>
      <c r="F2579" s="382"/>
      <c r="G2579" s="382"/>
      <c r="H2579" s="382"/>
    </row>
    <row r="2580" spans="1:8" ht="30" customHeight="1">
      <c r="A2580" s="81"/>
      <c r="B2580" s="390" t="s">
        <v>143</v>
      </c>
      <c r="C2580" s="382"/>
      <c r="D2580" s="382">
        <f>SUM(D2574:D2579)</f>
        <v>395898</v>
      </c>
      <c r="E2580" s="382"/>
      <c r="F2580" s="382"/>
      <c r="G2580" s="382">
        <f>SUM(G2574:G2579)</f>
        <v>79181</v>
      </c>
      <c r="H2580" s="382"/>
    </row>
    <row r="2581" spans="1:8" ht="30" customHeight="1">
      <c r="A2581" s="384" t="s">
        <v>898</v>
      </c>
      <c r="B2581" s="625" t="s">
        <v>149</v>
      </c>
      <c r="C2581" s="625"/>
      <c r="D2581" s="625"/>
      <c r="E2581" s="625"/>
      <c r="F2581" s="625"/>
      <c r="G2581" s="625"/>
      <c r="H2581" s="625"/>
    </row>
    <row r="2582" spans="1:8" ht="30" customHeight="1">
      <c r="A2582" s="386" t="s">
        <v>899</v>
      </c>
      <c r="B2582" s="387" t="s">
        <v>900</v>
      </c>
      <c r="C2582" s="387" t="s">
        <v>5</v>
      </c>
      <c r="D2582" s="387" t="s">
        <v>395</v>
      </c>
      <c r="E2582" s="387" t="s">
        <v>7</v>
      </c>
      <c r="F2582" s="387" t="s">
        <v>8</v>
      </c>
      <c r="G2582" s="387" t="s">
        <v>932</v>
      </c>
      <c r="H2582" s="387" t="s">
        <v>901</v>
      </c>
    </row>
    <row r="2583" spans="1:8" ht="30" customHeight="1">
      <c r="A2583" s="81"/>
      <c r="B2583" s="382"/>
      <c r="C2583" s="382"/>
      <c r="D2583" s="382"/>
      <c r="E2583" s="382"/>
      <c r="F2583" s="382"/>
      <c r="G2583" s="382"/>
      <c r="H2583" s="382"/>
    </row>
    <row r="2584" spans="1:8" ht="30" customHeight="1">
      <c r="A2584" s="382">
        <v>1</v>
      </c>
      <c r="B2584" s="389" t="s">
        <v>902</v>
      </c>
      <c r="C2584" s="382">
        <v>700</v>
      </c>
      <c r="D2584" s="382">
        <v>29760</v>
      </c>
      <c r="E2584" s="382">
        <v>621</v>
      </c>
      <c r="F2584" s="382"/>
      <c r="G2584" s="382">
        <v>3000</v>
      </c>
      <c r="H2584" s="382"/>
    </row>
    <row r="2585" spans="1:8" ht="30" customHeight="1">
      <c r="A2585" s="382"/>
      <c r="B2585" s="382"/>
      <c r="C2585" s="382"/>
      <c r="D2585" s="382"/>
      <c r="E2585" s="382"/>
      <c r="F2585" s="382"/>
      <c r="G2585" s="382"/>
      <c r="H2585" s="382"/>
    </row>
    <row r="2586" spans="1:8" ht="30" customHeight="1">
      <c r="A2586" s="382">
        <v>2</v>
      </c>
      <c r="B2586" s="382" t="s">
        <v>903</v>
      </c>
      <c r="C2586" s="382">
        <f>C2584</f>
        <v>700</v>
      </c>
      <c r="D2586" s="382">
        <v>30312</v>
      </c>
      <c r="E2586" s="382">
        <v>621</v>
      </c>
      <c r="F2586" s="382"/>
      <c r="G2586" s="382">
        <f>G2584</f>
        <v>3000</v>
      </c>
      <c r="H2586" s="382"/>
    </row>
    <row r="2587" spans="1:8" ht="30" customHeight="1">
      <c r="A2587" s="382"/>
      <c r="B2587" s="382"/>
      <c r="C2587" s="382"/>
      <c r="D2587" s="382"/>
      <c r="E2587" s="382"/>
      <c r="F2587" s="382"/>
      <c r="G2587" s="382"/>
      <c r="H2587" s="382"/>
    </row>
    <row r="2588" spans="1:8" ht="30" customHeight="1">
      <c r="A2588" s="382">
        <v>3</v>
      </c>
      <c r="B2588" s="382" t="s">
        <v>904</v>
      </c>
      <c r="C2588" s="382">
        <f>C2586</f>
        <v>700</v>
      </c>
      <c r="D2588" s="382">
        <f>D2586</f>
        <v>30312</v>
      </c>
      <c r="E2588" s="382">
        <v>621</v>
      </c>
      <c r="F2588" s="382"/>
      <c r="G2588" s="382">
        <f>G2586</f>
        <v>3000</v>
      </c>
      <c r="H2588" s="382"/>
    </row>
    <row r="2589" spans="1:8" ht="30" customHeight="1">
      <c r="A2589" s="382"/>
      <c r="B2589" s="382"/>
      <c r="C2589" s="382"/>
      <c r="D2589" s="382"/>
      <c r="E2589" s="382"/>
      <c r="F2589" s="382"/>
      <c r="G2589" s="382"/>
      <c r="H2589" s="382"/>
    </row>
    <row r="2590" spans="1:8" ht="30" customHeight="1">
      <c r="A2590" s="382">
        <v>4</v>
      </c>
      <c r="B2590" s="382" t="s">
        <v>905</v>
      </c>
      <c r="C2590" s="382">
        <f>C2588</f>
        <v>700</v>
      </c>
      <c r="D2590" s="382">
        <f>D2588</f>
        <v>30312</v>
      </c>
      <c r="E2590" s="382">
        <v>621</v>
      </c>
      <c r="F2590" s="382"/>
      <c r="G2590" s="382">
        <v>4500</v>
      </c>
      <c r="H2590" s="382"/>
    </row>
    <row r="2591" spans="1:8" ht="30" customHeight="1">
      <c r="A2591" s="382"/>
      <c r="B2591" s="382"/>
      <c r="C2591" s="382"/>
      <c r="D2591" s="382"/>
      <c r="E2591" s="382"/>
      <c r="F2591" s="382"/>
      <c r="G2591" s="382"/>
      <c r="H2591" s="382"/>
    </row>
    <row r="2592" spans="1:8" ht="30" customHeight="1">
      <c r="A2592" s="382">
        <v>5</v>
      </c>
      <c r="B2592" s="382" t="s">
        <v>906</v>
      </c>
      <c r="C2592" s="382">
        <v>1160</v>
      </c>
      <c r="D2592" s="382">
        <v>31708</v>
      </c>
      <c r="E2592" s="382">
        <v>621</v>
      </c>
      <c r="F2592" s="382"/>
      <c r="G2592" s="382">
        <v>4500</v>
      </c>
      <c r="H2592" s="382">
        <v>600</v>
      </c>
    </row>
    <row r="2593" spans="1:8" ht="30" customHeight="1">
      <c r="A2593" s="382"/>
      <c r="B2593" s="382"/>
      <c r="C2593" s="382"/>
      <c r="D2593" s="382"/>
      <c r="E2593" s="382"/>
      <c r="F2593" s="382"/>
      <c r="G2593" s="382"/>
      <c r="H2593" s="382"/>
    </row>
    <row r="2594" spans="1:8" ht="30" customHeight="1">
      <c r="A2594" s="382">
        <v>6</v>
      </c>
      <c r="B2594" s="382" t="s">
        <v>907</v>
      </c>
      <c r="C2594" s="382">
        <f>C2592</f>
        <v>1160</v>
      </c>
      <c r="D2594" s="382">
        <f>D2592</f>
        <v>31708</v>
      </c>
      <c r="E2594" s="382">
        <v>621</v>
      </c>
      <c r="F2594" s="382"/>
      <c r="G2594" s="382">
        <f>G2592</f>
        <v>4500</v>
      </c>
      <c r="H2594" s="382"/>
    </row>
    <row r="2595" spans="1:8" ht="30" customHeight="1">
      <c r="A2595" s="382"/>
      <c r="B2595" s="382"/>
      <c r="C2595" s="382"/>
      <c r="D2595" s="382"/>
      <c r="E2595" s="382"/>
      <c r="F2595" s="382"/>
      <c r="G2595" s="382"/>
      <c r="H2595" s="382"/>
    </row>
    <row r="2596" spans="1:8" ht="30" customHeight="1">
      <c r="A2596" s="382">
        <v>7</v>
      </c>
      <c r="B2596" s="382" t="s">
        <v>908</v>
      </c>
      <c r="C2596" s="382">
        <f>C2594</f>
        <v>1160</v>
      </c>
      <c r="D2596" s="382">
        <f>D2594</f>
        <v>31708</v>
      </c>
      <c r="E2596" s="382">
        <v>621</v>
      </c>
      <c r="F2596" s="382"/>
      <c r="G2596" s="382">
        <f>G2594</f>
        <v>4500</v>
      </c>
      <c r="H2596" s="382"/>
    </row>
    <row r="2597" spans="1:8" ht="30" customHeight="1">
      <c r="A2597" s="382"/>
      <c r="B2597" s="382"/>
      <c r="C2597" s="382"/>
      <c r="D2597" s="382"/>
      <c r="E2597" s="382"/>
      <c r="F2597" s="382"/>
      <c r="G2597" s="382"/>
      <c r="H2597" s="382"/>
    </row>
    <row r="2598" spans="1:8" ht="30" customHeight="1">
      <c r="A2598" s="382">
        <v>8</v>
      </c>
      <c r="B2598" s="382" t="s">
        <v>909</v>
      </c>
      <c r="C2598" s="382">
        <f>C2596</f>
        <v>1160</v>
      </c>
      <c r="D2598" s="382">
        <f>D2596</f>
        <v>31708</v>
      </c>
      <c r="E2598" s="382">
        <v>621</v>
      </c>
      <c r="F2598" s="382"/>
      <c r="G2598" s="382">
        <f>G2596</f>
        <v>4500</v>
      </c>
      <c r="H2598" s="382"/>
    </row>
    <row r="2599" spans="1:8" ht="30" customHeight="1">
      <c r="A2599" s="382"/>
      <c r="B2599" s="382"/>
      <c r="C2599" s="382"/>
      <c r="D2599" s="382"/>
      <c r="E2599" s="382"/>
      <c r="F2599" s="382"/>
      <c r="G2599" s="382"/>
      <c r="H2599" s="382"/>
    </row>
    <row r="2600" spans="1:8" ht="30" customHeight="1">
      <c r="A2600" s="382">
        <v>9</v>
      </c>
      <c r="B2600" s="382" t="s">
        <v>910</v>
      </c>
      <c r="C2600" s="382">
        <f>C2598</f>
        <v>1160</v>
      </c>
      <c r="D2600" s="382">
        <v>32276</v>
      </c>
      <c r="E2600" s="382"/>
      <c r="F2600" s="382"/>
      <c r="G2600" s="382">
        <f>G2598</f>
        <v>4500</v>
      </c>
      <c r="H2600" s="382"/>
    </row>
    <row r="2601" spans="1:8" ht="30" customHeight="1">
      <c r="A2601" s="382"/>
      <c r="B2601" s="382"/>
      <c r="C2601" s="382"/>
      <c r="D2601" s="382"/>
      <c r="E2601" s="382"/>
      <c r="F2601" s="382"/>
      <c r="G2601" s="382"/>
      <c r="H2601" s="382"/>
    </row>
    <row r="2602" spans="1:8" ht="30" customHeight="1">
      <c r="A2602" s="382">
        <v>10</v>
      </c>
      <c r="B2602" s="382" t="s">
        <v>911</v>
      </c>
      <c r="C2602" s="382">
        <f>C2600</f>
        <v>1160</v>
      </c>
      <c r="D2602" s="382">
        <f>D2600</f>
        <v>32276</v>
      </c>
      <c r="E2602" s="382"/>
      <c r="F2602" s="382"/>
      <c r="G2602" s="382">
        <f>G2600</f>
        <v>4500</v>
      </c>
      <c r="H2602" s="382"/>
    </row>
    <row r="2603" spans="1:8" ht="30" customHeight="1">
      <c r="A2603" s="382"/>
      <c r="B2603" s="382"/>
      <c r="C2603" s="382"/>
      <c r="D2603" s="382"/>
      <c r="E2603" s="382"/>
      <c r="F2603" s="382"/>
      <c r="G2603" s="382"/>
      <c r="H2603" s="382"/>
    </row>
    <row r="2604" spans="1:8" ht="30" customHeight="1">
      <c r="A2604" s="382">
        <v>11</v>
      </c>
      <c r="B2604" s="382" t="s">
        <v>912</v>
      </c>
      <c r="C2604" s="382">
        <f>C2602</f>
        <v>1160</v>
      </c>
      <c r="D2604" s="382">
        <f>D2602</f>
        <v>32276</v>
      </c>
      <c r="E2604" s="382"/>
      <c r="F2604" s="382"/>
      <c r="G2604" s="382">
        <f>G2602</f>
        <v>4500</v>
      </c>
      <c r="H2604" s="382">
        <v>600</v>
      </c>
    </row>
    <row r="2605" spans="1:8" ht="30" customHeight="1">
      <c r="A2605" s="382"/>
      <c r="B2605" s="382"/>
      <c r="C2605" s="382"/>
      <c r="D2605" s="382"/>
      <c r="E2605" s="382"/>
      <c r="F2605" s="382"/>
      <c r="G2605" s="382"/>
      <c r="H2605" s="382"/>
    </row>
    <row r="2606" spans="1:8" ht="30" customHeight="1">
      <c r="A2606" s="382">
        <v>12</v>
      </c>
      <c r="B2606" s="382" t="s">
        <v>913</v>
      </c>
      <c r="C2606" s="382">
        <f>C2604</f>
        <v>1160</v>
      </c>
      <c r="D2606" s="382">
        <f>D2604</f>
        <v>32276</v>
      </c>
      <c r="E2606" s="382"/>
      <c r="F2606" s="382"/>
      <c r="G2606" s="382">
        <f>G2604</f>
        <v>4500</v>
      </c>
      <c r="H2606" s="382"/>
    </row>
    <row r="2607" spans="1:8" ht="30" customHeight="1">
      <c r="A2607" s="81"/>
      <c r="B2607" s="382"/>
      <c r="C2607" s="382"/>
      <c r="D2607" s="382"/>
      <c r="E2607" s="382"/>
      <c r="F2607" s="382"/>
      <c r="G2607" s="382"/>
      <c r="H2607" s="382"/>
    </row>
    <row r="2608" spans="1:8" ht="30" customHeight="1">
      <c r="A2608" s="81"/>
      <c r="B2608" s="390" t="s">
        <v>107</v>
      </c>
      <c r="C2608" s="382">
        <f t="shared" ref="C2608:H2608" si="73">SUM(C2584:C2607)</f>
        <v>12080</v>
      </c>
      <c r="D2608" s="382">
        <f t="shared" si="73"/>
        <v>376632</v>
      </c>
      <c r="E2608" s="382">
        <f t="shared" si="73"/>
        <v>4968</v>
      </c>
      <c r="F2608" s="382">
        <f t="shared" si="73"/>
        <v>0</v>
      </c>
      <c r="G2608" s="382">
        <f t="shared" si="73"/>
        <v>49500</v>
      </c>
      <c r="H2608" s="382">
        <f t="shared" si="73"/>
        <v>1200</v>
      </c>
    </row>
    <row r="2609" spans="1:8" ht="30" customHeight="1">
      <c r="A2609" s="81"/>
      <c r="B2609" s="390"/>
      <c r="C2609" s="382"/>
      <c r="D2609" s="382"/>
      <c r="E2609" s="382"/>
      <c r="F2609" s="382"/>
      <c r="G2609" s="382"/>
      <c r="H2609" s="382"/>
    </row>
    <row r="2610" spans="1:8" ht="30" customHeight="1">
      <c r="A2610" s="81"/>
      <c r="B2610" s="390" t="s">
        <v>436</v>
      </c>
      <c r="C2610" s="382"/>
      <c r="D2610" s="382">
        <v>6908</v>
      </c>
      <c r="E2610" s="382"/>
      <c r="F2610" s="382"/>
      <c r="G2610" s="382">
        <v>5181</v>
      </c>
      <c r="H2610" s="382"/>
    </row>
    <row r="2611" spans="1:8" ht="30" customHeight="1">
      <c r="A2611" s="81"/>
      <c r="B2611" s="390"/>
      <c r="C2611" s="382"/>
      <c r="D2611" s="382"/>
      <c r="E2611" s="382"/>
      <c r="F2611" s="382"/>
      <c r="G2611" s="382"/>
      <c r="H2611" s="382"/>
    </row>
    <row r="2612" spans="1:8" ht="30" customHeight="1">
      <c r="A2612" s="81"/>
      <c r="B2612" s="390" t="s">
        <v>107</v>
      </c>
      <c r="C2612" s="382"/>
      <c r="D2612" s="382"/>
      <c r="E2612" s="382"/>
      <c r="F2612" s="382"/>
      <c r="G2612" s="382"/>
      <c r="H2612" s="382"/>
    </row>
    <row r="2613" spans="1:8" ht="30" customHeight="1">
      <c r="A2613" s="81"/>
      <c r="B2613" s="390"/>
      <c r="C2613" s="382"/>
      <c r="D2613" s="382"/>
      <c r="E2613" s="382"/>
      <c r="F2613" s="382"/>
      <c r="G2613" s="382"/>
      <c r="H2613" s="382"/>
    </row>
    <row r="2614" spans="1:8" ht="30" customHeight="1">
      <c r="A2614" s="81"/>
      <c r="B2614" s="390" t="s">
        <v>143</v>
      </c>
      <c r="C2614" s="382"/>
      <c r="D2614" s="382">
        <f>SUM(D2608:D2613)</f>
        <v>383540</v>
      </c>
      <c r="E2614" s="382"/>
      <c r="F2614" s="382"/>
      <c r="G2614" s="382">
        <f>SUM(G2608:G2613)</f>
        <v>54681</v>
      </c>
      <c r="H2614" s="382"/>
    </row>
    <row r="2615" spans="1:8" ht="30" customHeight="1">
      <c r="A2615" s="384" t="s">
        <v>898</v>
      </c>
      <c r="B2615" s="625" t="s">
        <v>947</v>
      </c>
      <c r="C2615" s="625"/>
      <c r="D2615" s="625"/>
      <c r="E2615" s="625"/>
      <c r="F2615" s="625"/>
      <c r="G2615" s="625"/>
      <c r="H2615" s="625"/>
    </row>
    <row r="2616" spans="1:8" ht="30" customHeight="1">
      <c r="A2616" s="386" t="s">
        <v>899</v>
      </c>
      <c r="B2616" s="387" t="s">
        <v>900</v>
      </c>
      <c r="C2616" s="387" t="s">
        <v>5</v>
      </c>
      <c r="D2616" s="387" t="s">
        <v>395</v>
      </c>
      <c r="E2616" s="387" t="s">
        <v>7</v>
      </c>
      <c r="F2616" s="387" t="s">
        <v>8</v>
      </c>
      <c r="G2616" s="387" t="s">
        <v>932</v>
      </c>
      <c r="H2616" s="387" t="s">
        <v>901</v>
      </c>
    </row>
    <row r="2617" spans="1:8" ht="30" customHeight="1">
      <c r="A2617" s="81"/>
      <c r="B2617" s="382"/>
      <c r="C2617" s="382"/>
      <c r="D2617" s="382"/>
      <c r="E2617" s="382"/>
      <c r="F2617" s="382"/>
      <c r="G2617" s="382"/>
      <c r="H2617" s="382"/>
    </row>
    <row r="2618" spans="1:8" ht="30" customHeight="1">
      <c r="A2618" s="382">
        <v>1</v>
      </c>
      <c r="B2618" s="389" t="s">
        <v>902</v>
      </c>
      <c r="C2618" s="382">
        <v>700</v>
      </c>
      <c r="D2618" s="382">
        <v>28050</v>
      </c>
      <c r="E2618" s="382"/>
      <c r="F2618" s="382">
        <v>200</v>
      </c>
      <c r="G2618" s="382"/>
      <c r="H2618" s="382"/>
    </row>
    <row r="2619" spans="1:8" ht="30" customHeight="1">
      <c r="A2619" s="382"/>
      <c r="B2619" s="382"/>
      <c r="C2619" s="382"/>
      <c r="D2619" s="382"/>
      <c r="E2619" s="382"/>
      <c r="F2619" s="382"/>
      <c r="G2619" s="382"/>
      <c r="H2619" s="382"/>
    </row>
    <row r="2620" spans="1:8" ht="30" customHeight="1">
      <c r="A2620" s="382">
        <v>2</v>
      </c>
      <c r="B2620" s="382" t="s">
        <v>903</v>
      </c>
      <c r="C2620" s="382">
        <f>C2618</f>
        <v>700</v>
      </c>
      <c r="D2620" s="382">
        <v>28570</v>
      </c>
      <c r="E2620" s="382"/>
      <c r="F2620" s="382">
        <v>200</v>
      </c>
      <c r="G2620" s="382">
        <f>G2618</f>
        <v>0</v>
      </c>
      <c r="H2620" s="382"/>
    </row>
    <row r="2621" spans="1:8" ht="30" customHeight="1">
      <c r="A2621" s="382"/>
      <c r="B2621" s="382"/>
      <c r="C2621" s="382"/>
      <c r="D2621" s="382"/>
      <c r="E2621" s="382"/>
      <c r="F2621" s="382"/>
      <c r="G2621" s="382"/>
      <c r="H2621" s="382"/>
    </row>
    <row r="2622" spans="1:8" ht="30" customHeight="1">
      <c r="A2622" s="382">
        <v>3</v>
      </c>
      <c r="B2622" s="382" t="s">
        <v>904</v>
      </c>
      <c r="C2622" s="382">
        <f>C2620</f>
        <v>700</v>
      </c>
      <c r="D2622" s="382">
        <f>D2620</f>
        <v>28570</v>
      </c>
      <c r="E2622" s="382"/>
      <c r="F2622" s="382">
        <v>200</v>
      </c>
      <c r="G2622" s="382">
        <f>G2620</f>
        <v>0</v>
      </c>
      <c r="H2622" s="382"/>
    </row>
    <row r="2623" spans="1:8" ht="30" customHeight="1">
      <c r="A2623" s="382"/>
      <c r="B2623" s="382"/>
      <c r="C2623" s="382"/>
      <c r="D2623" s="382"/>
      <c r="E2623" s="382"/>
      <c r="F2623" s="382"/>
      <c r="G2623" s="382"/>
      <c r="H2623" s="382"/>
    </row>
    <row r="2624" spans="1:8" ht="30" customHeight="1">
      <c r="A2624" s="382">
        <v>4</v>
      </c>
      <c r="B2624" s="382" t="s">
        <v>905</v>
      </c>
      <c r="C2624" s="382">
        <f>C2622</f>
        <v>700</v>
      </c>
      <c r="D2624" s="382">
        <f>D2622</f>
        <v>28570</v>
      </c>
      <c r="E2624" s="382"/>
      <c r="F2624" s="382">
        <v>200</v>
      </c>
      <c r="G2624" s="382">
        <f>G2622</f>
        <v>0</v>
      </c>
      <c r="H2624" s="382"/>
    </row>
    <row r="2625" spans="1:8" ht="30" customHeight="1">
      <c r="A2625" s="382"/>
      <c r="B2625" s="382"/>
      <c r="C2625" s="382"/>
      <c r="D2625" s="382"/>
      <c r="E2625" s="382"/>
      <c r="F2625" s="382"/>
      <c r="G2625" s="382"/>
      <c r="H2625" s="382"/>
    </row>
    <row r="2626" spans="1:8" ht="30" customHeight="1">
      <c r="A2626" s="382">
        <v>5</v>
      </c>
      <c r="B2626" s="382" t="s">
        <v>906</v>
      </c>
      <c r="C2626" s="382">
        <v>1160</v>
      </c>
      <c r="D2626" s="382">
        <v>29996</v>
      </c>
      <c r="E2626" s="382"/>
      <c r="F2626" s="382">
        <v>200</v>
      </c>
      <c r="G2626" s="382"/>
      <c r="H2626" s="382">
        <v>600</v>
      </c>
    </row>
    <row r="2627" spans="1:8" ht="30" customHeight="1">
      <c r="A2627" s="382"/>
      <c r="B2627" s="382"/>
      <c r="C2627" s="382"/>
      <c r="D2627" s="382"/>
      <c r="E2627" s="382"/>
      <c r="F2627" s="382"/>
      <c r="G2627" s="382"/>
      <c r="H2627" s="382"/>
    </row>
    <row r="2628" spans="1:8" ht="30" customHeight="1">
      <c r="A2628" s="382">
        <v>6</v>
      </c>
      <c r="B2628" s="382" t="s">
        <v>907</v>
      </c>
      <c r="C2628" s="382">
        <f>C2626</f>
        <v>1160</v>
      </c>
      <c r="D2628" s="382">
        <f>D2626</f>
        <v>29996</v>
      </c>
      <c r="E2628" s="382"/>
      <c r="F2628" s="382">
        <v>200</v>
      </c>
      <c r="G2628" s="382">
        <f>G2626</f>
        <v>0</v>
      </c>
      <c r="H2628" s="382"/>
    </row>
    <row r="2629" spans="1:8" ht="30" customHeight="1">
      <c r="A2629" s="382"/>
      <c r="B2629" s="382"/>
      <c r="C2629" s="382"/>
      <c r="D2629" s="382"/>
      <c r="E2629" s="382"/>
      <c r="F2629" s="382"/>
      <c r="G2629" s="382"/>
      <c r="H2629" s="382"/>
    </row>
    <row r="2630" spans="1:8" ht="30" customHeight="1">
      <c r="A2630" s="382">
        <v>7</v>
      </c>
      <c r="B2630" s="382" t="s">
        <v>908</v>
      </c>
      <c r="C2630" s="382">
        <f>C2628</f>
        <v>1160</v>
      </c>
      <c r="D2630" s="382">
        <f>D2628</f>
        <v>29996</v>
      </c>
      <c r="E2630" s="382"/>
      <c r="F2630" s="382">
        <v>200</v>
      </c>
      <c r="G2630" s="382">
        <f>G2628</f>
        <v>0</v>
      </c>
      <c r="H2630" s="382"/>
    </row>
    <row r="2631" spans="1:8" ht="30" customHeight="1">
      <c r="A2631" s="382"/>
      <c r="B2631" s="382"/>
      <c r="C2631" s="382"/>
      <c r="D2631" s="382"/>
      <c r="E2631" s="382"/>
      <c r="F2631" s="382"/>
      <c r="G2631" s="382"/>
      <c r="H2631" s="382"/>
    </row>
    <row r="2632" spans="1:8" ht="30" customHeight="1">
      <c r="A2632" s="382">
        <v>8</v>
      </c>
      <c r="B2632" s="382" t="s">
        <v>909</v>
      </c>
      <c r="C2632" s="382">
        <f>C2630</f>
        <v>1160</v>
      </c>
      <c r="D2632" s="382">
        <f>D2630</f>
        <v>29996</v>
      </c>
      <c r="E2632" s="382"/>
      <c r="F2632" s="382">
        <v>200</v>
      </c>
      <c r="G2632" s="382">
        <f>G2630</f>
        <v>0</v>
      </c>
      <c r="H2632" s="382"/>
    </row>
    <row r="2633" spans="1:8" ht="30" customHeight="1">
      <c r="A2633" s="382"/>
      <c r="B2633" s="382"/>
      <c r="C2633" s="382"/>
      <c r="D2633" s="382"/>
      <c r="E2633" s="382"/>
      <c r="F2633" s="382"/>
      <c r="G2633" s="382"/>
      <c r="H2633" s="382"/>
    </row>
    <row r="2634" spans="1:8" ht="30" customHeight="1">
      <c r="A2634" s="382">
        <v>9</v>
      </c>
      <c r="B2634" s="382" t="s">
        <v>910</v>
      </c>
      <c r="C2634" s="382">
        <v>1160</v>
      </c>
      <c r="D2634" s="382">
        <v>30532</v>
      </c>
      <c r="E2634" s="382"/>
      <c r="F2634" s="382">
        <v>200</v>
      </c>
      <c r="G2634" s="382">
        <v>0</v>
      </c>
      <c r="H2634" s="382"/>
    </row>
    <row r="2635" spans="1:8" ht="30" customHeight="1">
      <c r="A2635" s="382"/>
      <c r="B2635" s="382"/>
      <c r="C2635" s="382"/>
      <c r="D2635" s="382"/>
      <c r="E2635" s="382"/>
      <c r="F2635" s="382"/>
      <c r="G2635" s="382"/>
      <c r="H2635" s="382"/>
    </row>
    <row r="2636" spans="1:8" ht="30" customHeight="1">
      <c r="A2636" s="382">
        <v>10</v>
      </c>
      <c r="B2636" s="382" t="s">
        <v>911</v>
      </c>
      <c r="C2636" s="382">
        <f>C2634</f>
        <v>1160</v>
      </c>
      <c r="D2636" s="382">
        <f>D2634</f>
        <v>30532</v>
      </c>
      <c r="E2636" s="382"/>
      <c r="F2636" s="382">
        <v>200</v>
      </c>
      <c r="G2636" s="382">
        <v>2790</v>
      </c>
      <c r="H2636" s="382"/>
    </row>
    <row r="2637" spans="1:8" ht="30" customHeight="1">
      <c r="A2637" s="382"/>
      <c r="B2637" s="382"/>
      <c r="C2637" s="382"/>
      <c r="D2637" s="382"/>
      <c r="E2637" s="382"/>
      <c r="F2637" s="382"/>
      <c r="G2637" s="382"/>
      <c r="H2637" s="382"/>
    </row>
    <row r="2638" spans="1:8" ht="30" customHeight="1">
      <c r="A2638" s="382">
        <v>11</v>
      </c>
      <c r="B2638" s="382" t="s">
        <v>912</v>
      </c>
      <c r="C2638" s="382">
        <f>C2636</f>
        <v>1160</v>
      </c>
      <c r="D2638" s="382">
        <f>D2636</f>
        <v>30532</v>
      </c>
      <c r="E2638" s="382"/>
      <c r="F2638" s="382"/>
      <c r="G2638" s="382">
        <f>G2636</f>
        <v>2790</v>
      </c>
      <c r="H2638" s="382">
        <v>600</v>
      </c>
    </row>
    <row r="2639" spans="1:8" ht="30" customHeight="1">
      <c r="A2639" s="382"/>
      <c r="B2639" s="382"/>
      <c r="C2639" s="382"/>
      <c r="D2639" s="382"/>
      <c r="E2639" s="382"/>
      <c r="F2639" s="382"/>
      <c r="G2639" s="382"/>
      <c r="H2639" s="382"/>
    </row>
    <row r="2640" spans="1:8" ht="30" customHeight="1">
      <c r="A2640" s="382">
        <v>12</v>
      </c>
      <c r="B2640" s="382" t="s">
        <v>913</v>
      </c>
      <c r="C2640" s="382">
        <f>C2638</f>
        <v>1160</v>
      </c>
      <c r="D2640" s="382">
        <f>D2638</f>
        <v>30532</v>
      </c>
      <c r="E2640" s="382"/>
      <c r="F2640" s="382"/>
      <c r="G2640" s="382">
        <f>G2638</f>
        <v>2790</v>
      </c>
      <c r="H2640" s="382"/>
    </row>
    <row r="2641" spans="1:8" ht="30" customHeight="1">
      <c r="A2641" s="81"/>
      <c r="B2641" s="382"/>
      <c r="C2641" s="382"/>
      <c r="D2641" s="382"/>
      <c r="E2641" s="382"/>
      <c r="F2641" s="382"/>
      <c r="G2641" s="382"/>
      <c r="H2641" s="382"/>
    </row>
    <row r="2642" spans="1:8" ht="30" customHeight="1">
      <c r="A2642" s="81"/>
      <c r="B2642" s="390" t="s">
        <v>107</v>
      </c>
      <c r="C2642" s="382">
        <f t="shared" ref="C2642:H2642" si="74">SUM(C2618:C2641)</f>
        <v>12080</v>
      </c>
      <c r="D2642" s="382">
        <f t="shared" si="74"/>
        <v>355872</v>
      </c>
      <c r="E2642" s="382">
        <f t="shared" si="74"/>
        <v>0</v>
      </c>
      <c r="F2642" s="382">
        <f t="shared" si="74"/>
        <v>2000</v>
      </c>
      <c r="G2642" s="382">
        <f t="shared" si="74"/>
        <v>8370</v>
      </c>
      <c r="H2642" s="382">
        <f t="shared" si="74"/>
        <v>1200</v>
      </c>
    </row>
    <row r="2643" spans="1:8" ht="30" customHeight="1">
      <c r="A2643" s="81"/>
      <c r="B2643" s="390"/>
      <c r="C2643" s="382"/>
      <c r="D2643" s="382"/>
      <c r="E2643" s="382"/>
      <c r="F2643" s="382"/>
      <c r="G2643" s="382"/>
      <c r="H2643" s="382"/>
    </row>
    <row r="2644" spans="1:8" ht="30" customHeight="1">
      <c r="A2644" s="81"/>
      <c r="B2644" s="390" t="s">
        <v>436</v>
      </c>
      <c r="C2644" s="382"/>
      <c r="D2644" s="382">
        <v>6908</v>
      </c>
      <c r="E2644" s="382"/>
      <c r="F2644" s="382"/>
      <c r="G2644" s="382">
        <v>5200</v>
      </c>
      <c r="H2644" s="382"/>
    </row>
    <row r="2645" spans="1:8" ht="30" customHeight="1">
      <c r="A2645" s="81"/>
      <c r="B2645" s="390" t="s">
        <v>948</v>
      </c>
      <c r="C2645" s="382"/>
      <c r="D2645" s="382">
        <v>41928</v>
      </c>
      <c r="E2645" s="382"/>
      <c r="F2645" s="382"/>
      <c r="G2645" s="382">
        <v>21000</v>
      </c>
      <c r="H2645" s="382"/>
    </row>
    <row r="2646" spans="1:8" ht="30" customHeight="1">
      <c r="A2646" s="81"/>
      <c r="B2646" s="390" t="s">
        <v>107</v>
      </c>
      <c r="C2646" s="382"/>
      <c r="D2646" s="382"/>
      <c r="E2646" s="382"/>
      <c r="F2646" s="382"/>
      <c r="G2646" s="382"/>
      <c r="H2646" s="382"/>
    </row>
    <row r="2647" spans="1:8" ht="30" customHeight="1">
      <c r="A2647" s="81"/>
      <c r="B2647" s="390"/>
      <c r="C2647" s="382"/>
      <c r="D2647" s="382"/>
      <c r="E2647" s="382"/>
      <c r="F2647" s="382"/>
      <c r="G2647" s="382"/>
      <c r="H2647" s="382"/>
    </row>
    <row r="2648" spans="1:8" ht="30" customHeight="1">
      <c r="A2648" s="81"/>
      <c r="B2648" s="390" t="s">
        <v>143</v>
      </c>
      <c r="C2648" s="382"/>
      <c r="D2648" s="382">
        <f>SUM(D2642:D2647)</f>
        <v>404708</v>
      </c>
      <c r="E2648" s="382"/>
      <c r="F2648" s="382"/>
      <c r="G2648" s="382">
        <f>SUM(G2642:G2647)</f>
        <v>34570</v>
      </c>
      <c r="H2648" s="382"/>
    </row>
    <row r="2649" spans="1:8" ht="30" customHeight="1">
      <c r="A2649" s="384" t="s">
        <v>898</v>
      </c>
      <c r="B2649" s="625" t="s">
        <v>949</v>
      </c>
      <c r="C2649" s="625"/>
      <c r="D2649" s="625"/>
      <c r="E2649" s="625"/>
      <c r="F2649" s="625"/>
      <c r="G2649" s="625"/>
      <c r="H2649" s="625"/>
    </row>
    <row r="2650" spans="1:8" ht="30" customHeight="1">
      <c r="A2650" s="386" t="s">
        <v>899</v>
      </c>
      <c r="B2650" s="387" t="s">
        <v>900</v>
      </c>
      <c r="C2650" s="387" t="s">
        <v>5</v>
      </c>
      <c r="D2650" s="387" t="s">
        <v>395</v>
      </c>
      <c r="E2650" s="387" t="s">
        <v>7</v>
      </c>
      <c r="F2650" s="387" t="s">
        <v>8</v>
      </c>
      <c r="G2650" s="387" t="s">
        <v>932</v>
      </c>
      <c r="H2650" s="387" t="s">
        <v>901</v>
      </c>
    </row>
    <row r="2651" spans="1:8" ht="30" customHeight="1">
      <c r="A2651" s="81"/>
      <c r="B2651" s="382"/>
      <c r="C2651" s="382"/>
      <c r="D2651" s="382"/>
      <c r="E2651" s="382"/>
      <c r="F2651" s="382"/>
      <c r="G2651" s="382"/>
      <c r="H2651" s="382"/>
    </row>
    <row r="2652" spans="1:8" ht="30" customHeight="1">
      <c r="A2652" s="382">
        <v>1</v>
      </c>
      <c r="B2652" s="389" t="s">
        <v>902</v>
      </c>
      <c r="C2652" s="382">
        <v>660</v>
      </c>
      <c r="D2652" s="382">
        <v>26120</v>
      </c>
      <c r="E2652" s="382">
        <v>211</v>
      </c>
      <c r="F2652" s="382"/>
      <c r="G2652" s="382"/>
      <c r="H2652" s="382"/>
    </row>
    <row r="2653" spans="1:8" ht="30" customHeight="1">
      <c r="A2653" s="382"/>
      <c r="B2653" s="382"/>
      <c r="C2653" s="382"/>
      <c r="D2653" s="382"/>
      <c r="E2653" s="382"/>
      <c r="F2653" s="382"/>
      <c r="G2653" s="382"/>
      <c r="H2653" s="382"/>
    </row>
    <row r="2654" spans="1:8" ht="30" customHeight="1">
      <c r="A2654" s="382">
        <v>2</v>
      </c>
      <c r="B2654" s="382" t="s">
        <v>903</v>
      </c>
      <c r="C2654" s="382">
        <f>C2652</f>
        <v>660</v>
      </c>
      <c r="D2654" s="382">
        <v>26604</v>
      </c>
      <c r="E2654" s="382">
        <v>211</v>
      </c>
      <c r="F2654" s="382"/>
      <c r="G2654" s="382">
        <f>G2652</f>
        <v>0</v>
      </c>
      <c r="H2654" s="382"/>
    </row>
    <row r="2655" spans="1:8" ht="30" customHeight="1">
      <c r="A2655" s="382"/>
      <c r="B2655" s="382"/>
      <c r="C2655" s="382"/>
      <c r="D2655" s="382"/>
      <c r="E2655" s="382"/>
      <c r="F2655" s="382"/>
      <c r="G2655" s="382"/>
      <c r="H2655" s="382"/>
    </row>
    <row r="2656" spans="1:8" ht="30" customHeight="1">
      <c r="A2656" s="382">
        <v>3</v>
      </c>
      <c r="B2656" s="382" t="s">
        <v>904</v>
      </c>
      <c r="C2656" s="382">
        <f>C2654</f>
        <v>660</v>
      </c>
      <c r="D2656" s="382">
        <f>D2654</f>
        <v>26604</v>
      </c>
      <c r="E2656" s="382">
        <v>211</v>
      </c>
      <c r="F2656" s="382"/>
      <c r="G2656" s="382">
        <f>G2654</f>
        <v>0</v>
      </c>
      <c r="H2656" s="382"/>
    </row>
    <row r="2657" spans="1:8" ht="30" customHeight="1">
      <c r="A2657" s="382"/>
      <c r="B2657" s="382"/>
      <c r="C2657" s="382"/>
      <c r="D2657" s="382"/>
      <c r="E2657" s="382"/>
      <c r="F2657" s="382"/>
      <c r="G2657" s="382"/>
      <c r="H2657" s="382"/>
    </row>
    <row r="2658" spans="1:8" ht="30" customHeight="1">
      <c r="A2658" s="382">
        <v>4</v>
      </c>
      <c r="B2658" s="382" t="s">
        <v>905</v>
      </c>
      <c r="C2658" s="382">
        <f>C2656</f>
        <v>660</v>
      </c>
      <c r="D2658" s="382">
        <f>D2656</f>
        <v>26604</v>
      </c>
      <c r="E2658" s="382">
        <v>211</v>
      </c>
      <c r="F2658" s="382"/>
      <c r="G2658" s="382">
        <f>G2656</f>
        <v>0</v>
      </c>
      <c r="H2658" s="382"/>
    </row>
    <row r="2659" spans="1:8" ht="30" customHeight="1">
      <c r="A2659" s="382"/>
      <c r="B2659" s="382"/>
      <c r="C2659" s="382"/>
      <c r="D2659" s="382"/>
      <c r="E2659" s="382"/>
      <c r="F2659" s="382"/>
      <c r="G2659" s="382"/>
      <c r="H2659" s="382"/>
    </row>
    <row r="2660" spans="1:8" ht="30" customHeight="1">
      <c r="A2660" s="382">
        <v>5</v>
      </c>
      <c r="B2660" s="382" t="s">
        <v>906</v>
      </c>
      <c r="C2660" s="382">
        <v>1160</v>
      </c>
      <c r="D2660" s="382">
        <v>28284</v>
      </c>
      <c r="E2660" s="382">
        <v>211</v>
      </c>
      <c r="F2660" s="382"/>
      <c r="G2660" s="382"/>
      <c r="H2660" s="382">
        <v>600</v>
      </c>
    </row>
    <row r="2661" spans="1:8" ht="30" customHeight="1">
      <c r="A2661" s="382"/>
      <c r="B2661" s="382"/>
      <c r="C2661" s="382"/>
      <c r="D2661" s="382"/>
      <c r="E2661" s="382"/>
      <c r="F2661" s="382"/>
      <c r="G2661" s="382"/>
      <c r="H2661" s="382"/>
    </row>
    <row r="2662" spans="1:8" ht="30" customHeight="1">
      <c r="A2662" s="382">
        <v>6</v>
      </c>
      <c r="B2662" s="382" t="s">
        <v>907</v>
      </c>
      <c r="C2662" s="382">
        <f>C2660</f>
        <v>1160</v>
      </c>
      <c r="D2662" s="382">
        <f>D2660</f>
        <v>28284</v>
      </c>
      <c r="E2662" s="382"/>
      <c r="F2662" s="382"/>
      <c r="G2662" s="382">
        <f>G2660</f>
        <v>0</v>
      </c>
      <c r="H2662" s="382"/>
    </row>
    <row r="2663" spans="1:8" ht="30" customHeight="1">
      <c r="A2663" s="382"/>
      <c r="B2663" s="382"/>
      <c r="C2663" s="382"/>
      <c r="D2663" s="382"/>
      <c r="E2663" s="382"/>
      <c r="F2663" s="382"/>
      <c r="G2663" s="382"/>
      <c r="H2663" s="382"/>
    </row>
    <row r="2664" spans="1:8" ht="30" customHeight="1">
      <c r="A2664" s="382">
        <v>7</v>
      </c>
      <c r="B2664" s="382" t="s">
        <v>908</v>
      </c>
      <c r="C2664" s="382">
        <f>C2662</f>
        <v>1160</v>
      </c>
      <c r="D2664" s="382">
        <f>D2662</f>
        <v>28284</v>
      </c>
      <c r="E2664" s="382"/>
      <c r="F2664" s="382"/>
      <c r="G2664" s="382">
        <f>G2662</f>
        <v>0</v>
      </c>
      <c r="H2664" s="382"/>
    </row>
    <row r="2665" spans="1:8" ht="30" customHeight="1">
      <c r="A2665" s="382"/>
      <c r="B2665" s="382"/>
      <c r="C2665" s="382"/>
      <c r="D2665" s="382"/>
      <c r="E2665" s="382"/>
      <c r="F2665" s="382"/>
      <c r="G2665" s="382"/>
      <c r="H2665" s="382"/>
    </row>
    <row r="2666" spans="1:8" ht="30" customHeight="1">
      <c r="A2666" s="382">
        <v>8</v>
      </c>
      <c r="B2666" s="382" t="s">
        <v>909</v>
      </c>
      <c r="C2666" s="382">
        <f>C2664</f>
        <v>1160</v>
      </c>
      <c r="D2666" s="382">
        <f>D2664</f>
        <v>28284</v>
      </c>
      <c r="E2666" s="382"/>
      <c r="F2666" s="382"/>
      <c r="G2666" s="382">
        <f>G2664</f>
        <v>0</v>
      </c>
      <c r="H2666" s="382"/>
    </row>
    <row r="2667" spans="1:8" ht="30" customHeight="1">
      <c r="A2667" s="382"/>
      <c r="B2667" s="382"/>
      <c r="C2667" s="382"/>
      <c r="D2667" s="382"/>
      <c r="E2667" s="382"/>
      <c r="F2667" s="382"/>
      <c r="G2667" s="382"/>
      <c r="H2667" s="382"/>
    </row>
    <row r="2668" spans="1:8" ht="30" customHeight="1">
      <c r="A2668" s="382">
        <v>9</v>
      </c>
      <c r="B2668" s="382" t="s">
        <v>910</v>
      </c>
      <c r="C2668" s="382">
        <v>1160</v>
      </c>
      <c r="D2668" s="382">
        <v>28788</v>
      </c>
      <c r="E2668" s="382"/>
      <c r="F2668" s="382"/>
      <c r="G2668" s="382"/>
      <c r="H2668" s="382"/>
    </row>
    <row r="2669" spans="1:8" ht="30" customHeight="1">
      <c r="A2669" s="382"/>
      <c r="B2669" s="382"/>
      <c r="C2669" s="382"/>
      <c r="D2669" s="382"/>
      <c r="E2669" s="382"/>
      <c r="F2669" s="382"/>
      <c r="G2669" s="382"/>
      <c r="H2669" s="382"/>
    </row>
    <row r="2670" spans="1:8" ht="30" customHeight="1">
      <c r="A2670" s="382">
        <v>10</v>
      </c>
      <c r="B2670" s="382" t="s">
        <v>911</v>
      </c>
      <c r="C2670" s="382">
        <f>C2668</f>
        <v>1160</v>
      </c>
      <c r="D2670" s="382">
        <f>D2668</f>
        <v>28788</v>
      </c>
      <c r="E2670" s="382"/>
      <c r="F2670" s="382"/>
      <c r="G2670" s="382">
        <v>2747</v>
      </c>
      <c r="H2670" s="382"/>
    </row>
    <row r="2671" spans="1:8" ht="30" customHeight="1">
      <c r="A2671" s="382"/>
      <c r="B2671" s="382"/>
      <c r="C2671" s="382"/>
      <c r="D2671" s="382"/>
      <c r="E2671" s="382"/>
      <c r="F2671" s="382"/>
      <c r="G2671" s="382"/>
      <c r="H2671" s="382"/>
    </row>
    <row r="2672" spans="1:8" ht="30" customHeight="1">
      <c r="A2672" s="382">
        <v>11</v>
      </c>
      <c r="B2672" s="382" t="s">
        <v>912</v>
      </c>
      <c r="C2672" s="382">
        <f>C2670</f>
        <v>1160</v>
      </c>
      <c r="D2672" s="382">
        <v>29660</v>
      </c>
      <c r="E2672" s="382"/>
      <c r="F2672" s="382"/>
      <c r="G2672" s="382">
        <v>2834</v>
      </c>
      <c r="H2672" s="382">
        <v>600</v>
      </c>
    </row>
    <row r="2673" spans="1:8" ht="30" customHeight="1">
      <c r="A2673" s="382"/>
      <c r="B2673" s="382"/>
      <c r="C2673" s="382"/>
      <c r="D2673" s="382"/>
      <c r="E2673" s="382"/>
      <c r="F2673" s="382"/>
      <c r="G2673" s="382"/>
      <c r="H2673" s="382"/>
    </row>
    <row r="2674" spans="1:8" ht="30" customHeight="1">
      <c r="A2674" s="382">
        <v>12</v>
      </c>
      <c r="B2674" s="382" t="s">
        <v>913</v>
      </c>
      <c r="C2674" s="382">
        <f>C2672</f>
        <v>1160</v>
      </c>
      <c r="D2674" s="382">
        <f>D2672</f>
        <v>29660</v>
      </c>
      <c r="E2674" s="382"/>
      <c r="F2674" s="382"/>
      <c r="G2674" s="382">
        <f>G2672</f>
        <v>2834</v>
      </c>
      <c r="H2674" s="382"/>
    </row>
    <row r="2675" spans="1:8" ht="30" customHeight="1">
      <c r="A2675" s="81"/>
      <c r="B2675" s="382"/>
      <c r="C2675" s="382"/>
      <c r="D2675" s="382"/>
      <c r="E2675" s="382"/>
      <c r="F2675" s="382"/>
      <c r="G2675" s="382"/>
      <c r="H2675" s="382"/>
    </row>
    <row r="2676" spans="1:8" ht="30" customHeight="1">
      <c r="A2676" s="81"/>
      <c r="B2676" s="390" t="s">
        <v>107</v>
      </c>
      <c r="C2676" s="382">
        <f t="shared" ref="C2676:H2676" si="75">SUM(C2652:C2675)</f>
        <v>11920</v>
      </c>
      <c r="D2676" s="382">
        <f t="shared" si="75"/>
        <v>335964</v>
      </c>
      <c r="E2676" s="382">
        <f t="shared" si="75"/>
        <v>1055</v>
      </c>
      <c r="F2676" s="382">
        <f t="shared" si="75"/>
        <v>0</v>
      </c>
      <c r="G2676" s="382">
        <f t="shared" si="75"/>
        <v>8415</v>
      </c>
      <c r="H2676" s="382">
        <f t="shared" si="75"/>
        <v>1200</v>
      </c>
    </row>
    <row r="2677" spans="1:8" ht="30" customHeight="1">
      <c r="A2677" s="81"/>
      <c r="B2677" s="390"/>
      <c r="C2677" s="382"/>
      <c r="D2677" s="382"/>
      <c r="E2677" s="382"/>
      <c r="F2677" s="382"/>
      <c r="G2677" s="382"/>
      <c r="H2677" s="382"/>
    </row>
    <row r="2678" spans="1:8" ht="30" customHeight="1">
      <c r="A2678" s="81"/>
      <c r="B2678" s="390" t="s">
        <v>436</v>
      </c>
      <c r="C2678" s="382"/>
      <c r="D2678" s="382">
        <v>6908</v>
      </c>
      <c r="E2678" s="382"/>
      <c r="F2678" s="382"/>
      <c r="G2678" s="382">
        <v>5200</v>
      </c>
      <c r="H2678" s="382"/>
    </row>
    <row r="2679" spans="1:8" ht="30" customHeight="1">
      <c r="A2679" s="81"/>
      <c r="B2679" s="390"/>
      <c r="C2679" s="382"/>
      <c r="D2679" s="382"/>
      <c r="E2679" s="382"/>
      <c r="F2679" s="382"/>
      <c r="G2679" s="382"/>
      <c r="H2679" s="382"/>
    </row>
    <row r="2680" spans="1:8" ht="30" customHeight="1">
      <c r="A2680" s="81"/>
      <c r="B2680" s="390" t="s">
        <v>107</v>
      </c>
      <c r="C2680" s="382"/>
      <c r="D2680" s="382"/>
      <c r="E2680" s="382"/>
      <c r="F2680" s="382"/>
      <c r="G2680" s="382"/>
      <c r="H2680" s="382"/>
    </row>
    <row r="2681" spans="1:8" ht="30" customHeight="1">
      <c r="A2681" s="81"/>
      <c r="B2681" s="390"/>
      <c r="C2681" s="382"/>
      <c r="D2681" s="382"/>
      <c r="E2681" s="382"/>
      <c r="F2681" s="382"/>
      <c r="G2681" s="382"/>
      <c r="H2681" s="382"/>
    </row>
    <row r="2682" spans="1:8" ht="30" customHeight="1">
      <c r="A2682" s="81"/>
      <c r="B2682" s="390" t="s">
        <v>143</v>
      </c>
      <c r="C2682" s="382"/>
      <c r="D2682" s="382">
        <f>SUM(D2676:D2681)</f>
        <v>342872</v>
      </c>
      <c r="E2682" s="382"/>
      <c r="F2682" s="382"/>
      <c r="G2682" s="382">
        <f>SUM(G2676:G2681)</f>
        <v>13615</v>
      </c>
      <c r="H2682" s="382"/>
    </row>
    <row r="2683" spans="1:8" ht="30" customHeight="1">
      <c r="A2683" s="384" t="s">
        <v>898</v>
      </c>
      <c r="B2683" s="625" t="s">
        <v>950</v>
      </c>
      <c r="C2683" s="625"/>
      <c r="D2683" s="625"/>
      <c r="E2683" s="625"/>
      <c r="F2683" s="625"/>
      <c r="G2683" s="625"/>
      <c r="H2683" s="625"/>
    </row>
    <row r="2684" spans="1:8" ht="30" customHeight="1">
      <c r="A2684" s="386" t="s">
        <v>899</v>
      </c>
      <c r="B2684" s="387" t="s">
        <v>900</v>
      </c>
      <c r="C2684" s="387" t="s">
        <v>5</v>
      </c>
      <c r="D2684" s="387" t="s">
        <v>395</v>
      </c>
      <c r="E2684" s="387" t="s">
        <v>7</v>
      </c>
      <c r="F2684" s="387" t="s">
        <v>8</v>
      </c>
      <c r="G2684" s="387" t="s">
        <v>932</v>
      </c>
      <c r="H2684" s="387" t="s">
        <v>901</v>
      </c>
    </row>
    <row r="2685" spans="1:8" ht="30" customHeight="1">
      <c r="A2685" s="81"/>
      <c r="B2685" s="382"/>
      <c r="C2685" s="382"/>
      <c r="D2685" s="382"/>
      <c r="E2685" s="382"/>
      <c r="F2685" s="382"/>
      <c r="G2685" s="382"/>
      <c r="H2685" s="382"/>
    </row>
    <row r="2686" spans="1:8" ht="30" customHeight="1">
      <c r="A2686" s="382">
        <v>1</v>
      </c>
      <c r="B2686" s="389" t="s">
        <v>902</v>
      </c>
      <c r="C2686" s="382">
        <v>660</v>
      </c>
      <c r="D2686" s="382">
        <v>26120</v>
      </c>
      <c r="E2686" s="382"/>
      <c r="F2686" s="382"/>
      <c r="G2686" s="382"/>
      <c r="H2686" s="382"/>
    </row>
    <row r="2687" spans="1:8" ht="30" customHeight="1">
      <c r="A2687" s="382"/>
      <c r="B2687" s="382"/>
      <c r="C2687" s="382"/>
      <c r="D2687" s="382"/>
      <c r="E2687" s="382"/>
      <c r="F2687" s="382"/>
      <c r="G2687" s="382"/>
      <c r="H2687" s="382"/>
    </row>
    <row r="2688" spans="1:8" ht="30" customHeight="1">
      <c r="A2688" s="382">
        <v>2</v>
      </c>
      <c r="B2688" s="382" t="s">
        <v>903</v>
      </c>
      <c r="C2688" s="382">
        <f>C2686</f>
        <v>660</v>
      </c>
      <c r="D2688" s="382">
        <v>26604</v>
      </c>
      <c r="E2688" s="382"/>
      <c r="F2688" s="382"/>
      <c r="G2688" s="382">
        <f>G2686</f>
        <v>0</v>
      </c>
      <c r="H2688" s="382"/>
    </row>
    <row r="2689" spans="1:8" ht="30" customHeight="1">
      <c r="A2689" s="382"/>
      <c r="B2689" s="382"/>
      <c r="C2689" s="382"/>
      <c r="D2689" s="382"/>
      <c r="E2689" s="382"/>
      <c r="F2689" s="382"/>
      <c r="G2689" s="382"/>
      <c r="H2689" s="382"/>
    </row>
    <row r="2690" spans="1:8" ht="30" customHeight="1">
      <c r="A2690" s="382">
        <v>3</v>
      </c>
      <c r="B2690" s="382" t="s">
        <v>904</v>
      </c>
      <c r="C2690" s="382">
        <f>C2688</f>
        <v>660</v>
      </c>
      <c r="D2690" s="382">
        <f>D2688</f>
        <v>26604</v>
      </c>
      <c r="E2690" s="382"/>
      <c r="F2690" s="382"/>
      <c r="G2690" s="382">
        <f>G2688</f>
        <v>0</v>
      </c>
      <c r="H2690" s="382"/>
    </row>
    <row r="2691" spans="1:8" ht="30" customHeight="1">
      <c r="A2691" s="382"/>
      <c r="B2691" s="382"/>
      <c r="C2691" s="382"/>
      <c r="D2691" s="382"/>
      <c r="E2691" s="382"/>
      <c r="F2691" s="382"/>
      <c r="G2691" s="382"/>
      <c r="H2691" s="382"/>
    </row>
    <row r="2692" spans="1:8" ht="30" customHeight="1">
      <c r="A2692" s="382">
        <v>4</v>
      </c>
      <c r="B2692" s="382" t="s">
        <v>905</v>
      </c>
      <c r="C2692" s="382">
        <f>C2690</f>
        <v>660</v>
      </c>
      <c r="D2692" s="382">
        <f>D2690</f>
        <v>26604</v>
      </c>
      <c r="E2692" s="382"/>
      <c r="F2692" s="382"/>
      <c r="G2692" s="382">
        <f>G2690</f>
        <v>0</v>
      </c>
      <c r="H2692" s="382"/>
    </row>
    <row r="2693" spans="1:8" ht="30" customHeight="1">
      <c r="A2693" s="382"/>
      <c r="B2693" s="382"/>
      <c r="C2693" s="382"/>
      <c r="D2693" s="382"/>
      <c r="E2693" s="382"/>
      <c r="F2693" s="382"/>
      <c r="G2693" s="382"/>
      <c r="H2693" s="382"/>
    </row>
    <row r="2694" spans="1:8" ht="30" customHeight="1">
      <c r="A2694" s="382">
        <v>5</v>
      </c>
      <c r="B2694" s="382" t="s">
        <v>906</v>
      </c>
      <c r="C2694" s="382">
        <v>1160</v>
      </c>
      <c r="D2694" s="382">
        <v>28284</v>
      </c>
      <c r="E2694" s="382"/>
      <c r="F2694" s="382"/>
      <c r="G2694" s="382"/>
      <c r="H2694" s="382">
        <v>600</v>
      </c>
    </row>
    <row r="2695" spans="1:8" ht="30" customHeight="1">
      <c r="A2695" s="382"/>
      <c r="B2695" s="382"/>
      <c r="C2695" s="382"/>
      <c r="D2695" s="382"/>
      <c r="E2695" s="382"/>
      <c r="F2695" s="382"/>
      <c r="G2695" s="382"/>
      <c r="H2695" s="382"/>
    </row>
    <row r="2696" spans="1:8" ht="30" customHeight="1">
      <c r="A2696" s="382">
        <v>6</v>
      </c>
      <c r="B2696" s="382" t="s">
        <v>907</v>
      </c>
      <c r="C2696" s="382">
        <f>C2694</f>
        <v>1160</v>
      </c>
      <c r="D2696" s="382">
        <f>D2694</f>
        <v>28284</v>
      </c>
      <c r="E2696" s="382"/>
      <c r="F2696" s="382"/>
      <c r="G2696" s="382">
        <f>G2694</f>
        <v>0</v>
      </c>
      <c r="H2696" s="382"/>
    </row>
    <row r="2697" spans="1:8" ht="30" customHeight="1">
      <c r="A2697" s="382"/>
      <c r="B2697" s="382"/>
      <c r="C2697" s="382"/>
      <c r="D2697" s="382"/>
      <c r="E2697" s="382"/>
      <c r="F2697" s="382"/>
      <c r="G2697" s="382"/>
      <c r="H2697" s="382"/>
    </row>
    <row r="2698" spans="1:8" ht="30" customHeight="1">
      <c r="A2698" s="382">
        <v>7</v>
      </c>
      <c r="B2698" s="382" t="s">
        <v>908</v>
      </c>
      <c r="C2698" s="382">
        <f>C2696</f>
        <v>1160</v>
      </c>
      <c r="D2698" s="382">
        <f>D2696</f>
        <v>28284</v>
      </c>
      <c r="E2698" s="382"/>
      <c r="F2698" s="382"/>
      <c r="G2698" s="382">
        <f>G2696</f>
        <v>0</v>
      </c>
      <c r="H2698" s="382"/>
    </row>
    <row r="2699" spans="1:8" ht="30" customHeight="1">
      <c r="A2699" s="382"/>
      <c r="B2699" s="382"/>
      <c r="C2699" s="382"/>
      <c r="D2699" s="382"/>
      <c r="E2699" s="382"/>
      <c r="F2699" s="382"/>
      <c r="G2699" s="382"/>
      <c r="H2699" s="382"/>
    </row>
    <row r="2700" spans="1:8" ht="30" customHeight="1">
      <c r="A2700" s="382">
        <v>8</v>
      </c>
      <c r="B2700" s="382" t="s">
        <v>909</v>
      </c>
      <c r="C2700" s="382">
        <f>C2698</f>
        <v>1160</v>
      </c>
      <c r="D2700" s="382">
        <f>D2698</f>
        <v>28284</v>
      </c>
      <c r="E2700" s="382"/>
      <c r="F2700" s="382"/>
      <c r="G2700" s="382">
        <f>G2698</f>
        <v>0</v>
      </c>
      <c r="H2700" s="382"/>
    </row>
    <row r="2701" spans="1:8" ht="30" customHeight="1">
      <c r="A2701" s="382"/>
      <c r="B2701" s="382"/>
      <c r="C2701" s="382"/>
      <c r="D2701" s="382"/>
      <c r="E2701" s="382"/>
      <c r="F2701" s="382"/>
      <c r="G2701" s="382"/>
      <c r="H2701" s="382"/>
    </row>
    <row r="2702" spans="1:8" ht="30" customHeight="1">
      <c r="A2702" s="382">
        <v>9</v>
      </c>
      <c r="B2702" s="382" t="s">
        <v>910</v>
      </c>
      <c r="C2702" s="382">
        <v>1160</v>
      </c>
      <c r="D2702" s="382">
        <v>28788</v>
      </c>
      <c r="E2702" s="382"/>
      <c r="F2702" s="382"/>
      <c r="G2702" s="382">
        <v>0</v>
      </c>
      <c r="H2702" s="382"/>
    </row>
    <row r="2703" spans="1:8" ht="30" customHeight="1">
      <c r="A2703" s="382"/>
      <c r="B2703" s="382"/>
      <c r="C2703" s="382"/>
      <c r="D2703" s="382"/>
      <c r="E2703" s="382"/>
      <c r="F2703" s="382"/>
      <c r="G2703" s="382"/>
      <c r="H2703" s="382"/>
    </row>
    <row r="2704" spans="1:8" ht="30" customHeight="1">
      <c r="A2704" s="382">
        <v>10</v>
      </c>
      <c r="B2704" s="382" t="s">
        <v>911</v>
      </c>
      <c r="C2704" s="382">
        <f>C2702</f>
        <v>1160</v>
      </c>
      <c r="D2704" s="382">
        <f>D2702</f>
        <v>28788</v>
      </c>
      <c r="E2704" s="382"/>
      <c r="F2704" s="382"/>
      <c r="G2704" s="382">
        <v>2747</v>
      </c>
      <c r="H2704" s="382"/>
    </row>
    <row r="2705" spans="1:8" ht="30" customHeight="1">
      <c r="A2705" s="382"/>
      <c r="B2705" s="382"/>
      <c r="C2705" s="382"/>
      <c r="D2705" s="382"/>
      <c r="E2705" s="382"/>
      <c r="F2705" s="382"/>
      <c r="G2705" s="382"/>
      <c r="H2705" s="382"/>
    </row>
    <row r="2706" spans="1:8" ht="30" customHeight="1">
      <c r="A2706" s="382">
        <v>11</v>
      </c>
      <c r="B2706" s="382" t="s">
        <v>912</v>
      </c>
      <c r="C2706" s="382">
        <f>C2704</f>
        <v>1160</v>
      </c>
      <c r="D2706" s="382">
        <v>29660</v>
      </c>
      <c r="E2706" s="382"/>
      <c r="F2706" s="382"/>
      <c r="G2706" s="382">
        <v>2834</v>
      </c>
      <c r="H2706" s="382">
        <v>600</v>
      </c>
    </row>
    <row r="2707" spans="1:8" ht="30" customHeight="1">
      <c r="A2707" s="382"/>
      <c r="B2707" s="382"/>
      <c r="C2707" s="382"/>
      <c r="D2707" s="382"/>
      <c r="E2707" s="382"/>
      <c r="F2707" s="382"/>
      <c r="G2707" s="382"/>
      <c r="H2707" s="382"/>
    </row>
    <row r="2708" spans="1:8" ht="30" customHeight="1">
      <c r="A2708" s="382">
        <v>12</v>
      </c>
      <c r="B2708" s="382" t="s">
        <v>913</v>
      </c>
      <c r="C2708" s="382">
        <f>C2706</f>
        <v>1160</v>
      </c>
      <c r="D2708" s="382">
        <f>D2706</f>
        <v>29660</v>
      </c>
      <c r="E2708" s="382"/>
      <c r="F2708" s="382"/>
      <c r="G2708" s="382">
        <f>G2706</f>
        <v>2834</v>
      </c>
      <c r="H2708" s="382"/>
    </row>
    <row r="2709" spans="1:8" ht="30" customHeight="1">
      <c r="A2709" s="81"/>
      <c r="B2709" s="382"/>
      <c r="C2709" s="382"/>
      <c r="D2709" s="382"/>
      <c r="E2709" s="382"/>
      <c r="F2709" s="382"/>
      <c r="G2709" s="382"/>
      <c r="H2709" s="382"/>
    </row>
    <row r="2710" spans="1:8" ht="30" customHeight="1">
      <c r="A2710" s="81"/>
      <c r="B2710" s="390" t="s">
        <v>107</v>
      </c>
      <c r="C2710" s="382">
        <f t="shared" ref="C2710:H2710" si="76">SUM(C2686:C2709)</f>
        <v>11920</v>
      </c>
      <c r="D2710" s="382">
        <f t="shared" si="76"/>
        <v>335964</v>
      </c>
      <c r="E2710" s="382">
        <f t="shared" si="76"/>
        <v>0</v>
      </c>
      <c r="F2710" s="382">
        <f t="shared" si="76"/>
        <v>0</v>
      </c>
      <c r="G2710" s="382">
        <f t="shared" si="76"/>
        <v>8415</v>
      </c>
      <c r="H2710" s="382">
        <f t="shared" si="76"/>
        <v>1200</v>
      </c>
    </row>
    <row r="2711" spans="1:8" ht="30" customHeight="1">
      <c r="A2711" s="81"/>
      <c r="B2711" s="390"/>
      <c r="C2711" s="382"/>
      <c r="D2711" s="382"/>
      <c r="E2711" s="382"/>
      <c r="F2711" s="382"/>
      <c r="G2711" s="382"/>
      <c r="H2711" s="382"/>
    </row>
    <row r="2712" spans="1:8" ht="30" customHeight="1">
      <c r="A2712" s="81"/>
      <c r="B2712" s="390" t="s">
        <v>436</v>
      </c>
      <c r="C2712" s="382"/>
      <c r="D2712" s="382">
        <v>6908</v>
      </c>
      <c r="E2712" s="382"/>
      <c r="F2712" s="382"/>
      <c r="G2712" s="382">
        <v>5200</v>
      </c>
      <c r="H2712" s="382"/>
    </row>
    <row r="2713" spans="1:8" ht="30" customHeight="1">
      <c r="A2713" s="81"/>
      <c r="B2713" s="390"/>
      <c r="C2713" s="382"/>
      <c r="D2713" s="382"/>
      <c r="E2713" s="382"/>
      <c r="F2713" s="382"/>
      <c r="G2713" s="382"/>
      <c r="H2713" s="382"/>
    </row>
    <row r="2714" spans="1:8" ht="30" customHeight="1">
      <c r="A2714" s="81"/>
      <c r="B2714" s="390" t="s">
        <v>107</v>
      </c>
      <c r="C2714" s="382"/>
      <c r="D2714" s="382"/>
      <c r="E2714" s="382"/>
      <c r="F2714" s="382"/>
      <c r="G2714" s="382"/>
      <c r="H2714" s="382"/>
    </row>
    <row r="2715" spans="1:8" ht="30" customHeight="1">
      <c r="A2715" s="81"/>
      <c r="B2715" s="390"/>
      <c r="C2715" s="382"/>
      <c r="D2715" s="382"/>
      <c r="E2715" s="382"/>
      <c r="F2715" s="382"/>
      <c r="G2715" s="382"/>
      <c r="H2715" s="382"/>
    </row>
    <row r="2716" spans="1:8" ht="30" customHeight="1">
      <c r="A2716" s="81"/>
      <c r="B2716" s="390" t="s">
        <v>143</v>
      </c>
      <c r="C2716" s="382"/>
      <c r="D2716" s="382">
        <f>SUM(D2710:D2715)</f>
        <v>342872</v>
      </c>
      <c r="E2716" s="382"/>
      <c r="F2716" s="382"/>
      <c r="G2716" s="382">
        <f>SUM(G2710:G2715)</f>
        <v>13615</v>
      </c>
      <c r="H2716" s="382"/>
    </row>
    <row r="2717" spans="1:8" ht="30" customHeight="1">
      <c r="A2717" s="384" t="s">
        <v>898</v>
      </c>
      <c r="B2717" s="625" t="s">
        <v>951</v>
      </c>
      <c r="C2717" s="625"/>
      <c r="D2717" s="625"/>
      <c r="E2717" s="625"/>
      <c r="F2717" s="625"/>
      <c r="G2717" s="625"/>
      <c r="H2717" s="625"/>
    </row>
    <row r="2718" spans="1:8" ht="30" customHeight="1">
      <c r="A2718" s="386" t="s">
        <v>899</v>
      </c>
      <c r="B2718" s="387" t="s">
        <v>900</v>
      </c>
      <c r="C2718" s="387" t="s">
        <v>5</v>
      </c>
      <c r="D2718" s="387" t="s">
        <v>395</v>
      </c>
      <c r="E2718" s="387" t="s">
        <v>7</v>
      </c>
      <c r="F2718" s="387" t="s">
        <v>8</v>
      </c>
      <c r="G2718" s="387" t="s">
        <v>932</v>
      </c>
      <c r="H2718" s="387" t="s">
        <v>901</v>
      </c>
    </row>
    <row r="2719" spans="1:8" ht="30" customHeight="1">
      <c r="A2719" s="81"/>
      <c r="B2719" s="382"/>
      <c r="C2719" s="382"/>
      <c r="D2719" s="382"/>
      <c r="E2719" s="382"/>
      <c r="F2719" s="382"/>
      <c r="G2719" s="382"/>
      <c r="H2719" s="382"/>
    </row>
    <row r="2720" spans="1:8" ht="30" customHeight="1">
      <c r="A2720" s="382">
        <v>1</v>
      </c>
      <c r="B2720" s="389" t="s">
        <v>902</v>
      </c>
      <c r="C2720" s="382">
        <v>660</v>
      </c>
      <c r="D2720" s="382">
        <v>25385</v>
      </c>
      <c r="E2720" s="382"/>
      <c r="F2720" s="382"/>
      <c r="G2720" s="382"/>
      <c r="H2720" s="382"/>
    </row>
    <row r="2721" spans="1:8" ht="30" customHeight="1">
      <c r="A2721" s="382"/>
      <c r="B2721" s="382"/>
      <c r="C2721" s="382"/>
      <c r="D2721" s="382"/>
      <c r="E2721" s="382"/>
      <c r="F2721" s="382"/>
      <c r="G2721" s="382"/>
      <c r="H2721" s="382"/>
    </row>
    <row r="2722" spans="1:8" ht="30" customHeight="1">
      <c r="A2722" s="382">
        <v>2</v>
      </c>
      <c r="B2722" s="382" t="s">
        <v>903</v>
      </c>
      <c r="C2722" s="382">
        <f>C2720</f>
        <v>660</v>
      </c>
      <c r="D2722" s="382">
        <v>25855</v>
      </c>
      <c r="E2722" s="382"/>
      <c r="F2722" s="382"/>
      <c r="G2722" s="382">
        <f>G2720</f>
        <v>0</v>
      </c>
      <c r="H2722" s="382"/>
    </row>
    <row r="2723" spans="1:8" ht="30" customHeight="1">
      <c r="A2723" s="382"/>
      <c r="B2723" s="382"/>
      <c r="C2723" s="382"/>
      <c r="D2723" s="382"/>
      <c r="E2723" s="382"/>
      <c r="F2723" s="382"/>
      <c r="G2723" s="382"/>
      <c r="H2723" s="382"/>
    </row>
    <row r="2724" spans="1:8" ht="30" customHeight="1">
      <c r="A2724" s="382">
        <v>3</v>
      </c>
      <c r="B2724" s="382" t="s">
        <v>904</v>
      </c>
      <c r="C2724" s="382">
        <f>C2722</f>
        <v>660</v>
      </c>
      <c r="D2724" s="382">
        <f>D2722</f>
        <v>25855</v>
      </c>
      <c r="E2724" s="382"/>
      <c r="F2724" s="382"/>
      <c r="G2724" s="382">
        <f>G2722</f>
        <v>0</v>
      </c>
      <c r="H2724" s="382"/>
    </row>
    <row r="2725" spans="1:8" ht="30" customHeight="1">
      <c r="A2725" s="382"/>
      <c r="B2725" s="382"/>
      <c r="C2725" s="382"/>
      <c r="D2725" s="382"/>
      <c r="E2725" s="382"/>
      <c r="F2725" s="382"/>
      <c r="G2725" s="382"/>
      <c r="H2725" s="382"/>
    </row>
    <row r="2726" spans="1:8" ht="30" customHeight="1">
      <c r="A2726" s="382">
        <v>4</v>
      </c>
      <c r="B2726" s="382" t="s">
        <v>905</v>
      </c>
      <c r="C2726" s="382">
        <f>C2724</f>
        <v>660</v>
      </c>
      <c r="D2726" s="382">
        <f>D2724</f>
        <v>25855</v>
      </c>
      <c r="E2726" s="382"/>
      <c r="F2726" s="382"/>
      <c r="G2726" s="382">
        <f>G2724</f>
        <v>0</v>
      </c>
      <c r="H2726" s="382"/>
    </row>
    <row r="2727" spans="1:8" ht="30" customHeight="1">
      <c r="A2727" s="382"/>
      <c r="B2727" s="382"/>
      <c r="C2727" s="382"/>
      <c r="D2727" s="382"/>
      <c r="E2727" s="382"/>
      <c r="F2727" s="382"/>
      <c r="G2727" s="382"/>
      <c r="H2727" s="382"/>
    </row>
    <row r="2728" spans="1:8" ht="30" customHeight="1">
      <c r="A2728" s="382">
        <v>5</v>
      </c>
      <c r="B2728" s="382" t="s">
        <v>906</v>
      </c>
      <c r="C2728" s="382">
        <v>1100</v>
      </c>
      <c r="D2728" s="382">
        <v>27094</v>
      </c>
      <c r="E2728" s="382"/>
      <c r="F2728" s="382"/>
      <c r="G2728" s="382"/>
      <c r="H2728" s="382">
        <v>600</v>
      </c>
    </row>
    <row r="2729" spans="1:8" ht="30" customHeight="1">
      <c r="A2729" s="382"/>
      <c r="B2729" s="382"/>
      <c r="C2729" s="382"/>
      <c r="D2729" s="382"/>
      <c r="E2729" s="382"/>
      <c r="F2729" s="382"/>
      <c r="G2729" s="382"/>
      <c r="H2729" s="382"/>
    </row>
    <row r="2730" spans="1:8" ht="30" customHeight="1">
      <c r="A2730" s="382">
        <v>6</v>
      </c>
      <c r="B2730" s="382" t="s">
        <v>907</v>
      </c>
      <c r="C2730" s="382">
        <f>C2728</f>
        <v>1100</v>
      </c>
      <c r="D2730" s="382">
        <f>D2728</f>
        <v>27094</v>
      </c>
      <c r="E2730" s="382"/>
      <c r="F2730" s="382"/>
      <c r="G2730" s="382">
        <f>G2728</f>
        <v>0</v>
      </c>
      <c r="H2730" s="382"/>
    </row>
    <row r="2731" spans="1:8" ht="30" customHeight="1">
      <c r="A2731" s="382"/>
      <c r="B2731" s="382"/>
      <c r="C2731" s="382"/>
      <c r="D2731" s="382"/>
      <c r="E2731" s="382"/>
      <c r="F2731" s="382"/>
      <c r="G2731" s="382"/>
      <c r="H2731" s="382"/>
    </row>
    <row r="2732" spans="1:8" ht="30" customHeight="1">
      <c r="A2732" s="382">
        <v>7</v>
      </c>
      <c r="B2732" s="382" t="s">
        <v>908</v>
      </c>
      <c r="C2732" s="382">
        <f>C2730</f>
        <v>1100</v>
      </c>
      <c r="D2732" s="382">
        <f>D2730</f>
        <v>27094</v>
      </c>
      <c r="E2732" s="382"/>
      <c r="F2732" s="382"/>
      <c r="G2732" s="382">
        <f>G2730</f>
        <v>0</v>
      </c>
      <c r="H2732" s="382"/>
    </row>
    <row r="2733" spans="1:8" ht="30" customHeight="1">
      <c r="A2733" s="382"/>
      <c r="B2733" s="382"/>
      <c r="C2733" s="382"/>
      <c r="D2733" s="382"/>
      <c r="E2733" s="382"/>
      <c r="F2733" s="382"/>
      <c r="G2733" s="382"/>
      <c r="H2733" s="382"/>
    </row>
    <row r="2734" spans="1:8" ht="30" customHeight="1">
      <c r="A2734" s="382">
        <v>8</v>
      </c>
      <c r="B2734" s="382" t="s">
        <v>909</v>
      </c>
      <c r="C2734" s="382">
        <f>C2732</f>
        <v>1100</v>
      </c>
      <c r="D2734" s="382">
        <f>D2732</f>
        <v>27094</v>
      </c>
      <c r="E2734" s="382"/>
      <c r="F2734" s="382"/>
      <c r="G2734" s="382">
        <f>G2732</f>
        <v>0</v>
      </c>
      <c r="H2734" s="382"/>
    </row>
    <row r="2735" spans="1:8" ht="30" customHeight="1">
      <c r="A2735" s="382"/>
      <c r="B2735" s="382"/>
      <c r="C2735" s="382"/>
      <c r="D2735" s="382"/>
      <c r="E2735" s="382"/>
      <c r="F2735" s="382"/>
      <c r="G2735" s="382"/>
      <c r="H2735" s="382"/>
    </row>
    <row r="2736" spans="1:8" ht="30" customHeight="1">
      <c r="A2736" s="382">
        <v>9</v>
      </c>
      <c r="B2736" s="382" t="s">
        <v>910</v>
      </c>
      <c r="C2736" s="382">
        <v>1100</v>
      </c>
      <c r="D2736" s="382">
        <v>27578</v>
      </c>
      <c r="E2736" s="382"/>
      <c r="F2736" s="382"/>
      <c r="G2736" s="382">
        <v>0</v>
      </c>
      <c r="H2736" s="382"/>
    </row>
    <row r="2737" spans="1:8" ht="30" customHeight="1">
      <c r="A2737" s="382"/>
      <c r="B2737" s="382"/>
      <c r="C2737" s="382"/>
      <c r="D2737" s="382"/>
      <c r="E2737" s="382"/>
      <c r="F2737" s="382"/>
      <c r="G2737" s="382"/>
      <c r="H2737" s="382"/>
    </row>
    <row r="2738" spans="1:8" ht="30" customHeight="1">
      <c r="A2738" s="382">
        <v>10</v>
      </c>
      <c r="B2738" s="382" t="s">
        <v>911</v>
      </c>
      <c r="C2738" s="382">
        <f>C2736</f>
        <v>1100</v>
      </c>
      <c r="D2738" s="382">
        <f>D2736</f>
        <v>27578</v>
      </c>
      <c r="E2738" s="382"/>
      <c r="F2738" s="382"/>
      <c r="G2738" s="382">
        <v>2638</v>
      </c>
      <c r="H2738" s="382"/>
    </row>
    <row r="2739" spans="1:8" ht="30" customHeight="1">
      <c r="A2739" s="382"/>
      <c r="B2739" s="382"/>
      <c r="C2739" s="382"/>
      <c r="D2739" s="382"/>
      <c r="E2739" s="382"/>
      <c r="F2739" s="382"/>
      <c r="G2739" s="382"/>
      <c r="H2739" s="382"/>
    </row>
    <row r="2740" spans="1:8" ht="30" customHeight="1">
      <c r="A2740" s="382">
        <v>11</v>
      </c>
      <c r="B2740" s="382" t="s">
        <v>912</v>
      </c>
      <c r="C2740" s="382">
        <f>C2738</f>
        <v>1100</v>
      </c>
      <c r="D2740" s="382">
        <f>D2738</f>
        <v>27578</v>
      </c>
      <c r="E2740" s="382"/>
      <c r="F2740" s="382"/>
      <c r="G2740" s="382">
        <f>G2738</f>
        <v>2638</v>
      </c>
      <c r="H2740" s="382">
        <v>600</v>
      </c>
    </row>
    <row r="2741" spans="1:8" ht="30" customHeight="1">
      <c r="A2741" s="382"/>
      <c r="B2741" s="382"/>
      <c r="C2741" s="382"/>
      <c r="D2741" s="382"/>
      <c r="E2741" s="382"/>
      <c r="F2741" s="382"/>
      <c r="G2741" s="382"/>
      <c r="H2741" s="382"/>
    </row>
    <row r="2742" spans="1:8" ht="30" customHeight="1">
      <c r="A2742" s="382">
        <v>12</v>
      </c>
      <c r="B2742" s="382" t="s">
        <v>913</v>
      </c>
      <c r="C2742" s="382">
        <f>C2740</f>
        <v>1100</v>
      </c>
      <c r="D2742" s="382">
        <f>D2740</f>
        <v>27578</v>
      </c>
      <c r="E2742" s="382"/>
      <c r="F2742" s="382"/>
      <c r="G2742" s="382">
        <f>G2740</f>
        <v>2638</v>
      </c>
      <c r="H2742" s="382"/>
    </row>
    <row r="2743" spans="1:8" ht="30" customHeight="1">
      <c r="A2743" s="81"/>
      <c r="B2743" s="382"/>
      <c r="C2743" s="382"/>
      <c r="D2743" s="382"/>
      <c r="E2743" s="382"/>
      <c r="F2743" s="382"/>
      <c r="G2743" s="382"/>
      <c r="H2743" s="382"/>
    </row>
    <row r="2744" spans="1:8" ht="30" customHeight="1">
      <c r="A2744" s="81"/>
      <c r="B2744" s="390" t="s">
        <v>107</v>
      </c>
      <c r="C2744" s="382">
        <f t="shared" ref="C2744:H2744" si="77">SUM(C2720:C2743)</f>
        <v>11440</v>
      </c>
      <c r="D2744" s="382">
        <f t="shared" si="77"/>
        <v>321638</v>
      </c>
      <c r="E2744" s="382">
        <f t="shared" si="77"/>
        <v>0</v>
      </c>
      <c r="F2744" s="382">
        <f t="shared" si="77"/>
        <v>0</v>
      </c>
      <c r="G2744" s="382">
        <f t="shared" si="77"/>
        <v>7914</v>
      </c>
      <c r="H2744" s="382">
        <f t="shared" si="77"/>
        <v>1200</v>
      </c>
    </row>
    <row r="2745" spans="1:8" ht="30" customHeight="1">
      <c r="A2745" s="81"/>
      <c r="B2745" s="390"/>
      <c r="C2745" s="382"/>
      <c r="D2745" s="382"/>
      <c r="E2745" s="382"/>
      <c r="F2745" s="382"/>
      <c r="G2745" s="382"/>
      <c r="H2745" s="382"/>
    </row>
    <row r="2746" spans="1:8" ht="30" customHeight="1">
      <c r="A2746" s="81"/>
      <c r="B2746" s="390" t="s">
        <v>436</v>
      </c>
      <c r="C2746" s="382"/>
      <c r="D2746" s="382">
        <v>6908</v>
      </c>
      <c r="E2746" s="382"/>
      <c r="F2746" s="382"/>
      <c r="G2746" s="382">
        <v>5200</v>
      </c>
      <c r="H2746" s="382"/>
    </row>
    <row r="2747" spans="1:8" ht="30" customHeight="1">
      <c r="A2747" s="81"/>
      <c r="B2747" s="390"/>
      <c r="C2747" s="382"/>
      <c r="D2747" s="382"/>
      <c r="E2747" s="382"/>
      <c r="F2747" s="382"/>
      <c r="G2747" s="382"/>
      <c r="H2747" s="382"/>
    </row>
    <row r="2748" spans="1:8" ht="30" customHeight="1">
      <c r="A2748" s="81"/>
      <c r="B2748" s="390" t="s">
        <v>107</v>
      </c>
      <c r="C2748" s="382"/>
      <c r="D2748" s="382"/>
      <c r="E2748" s="382"/>
      <c r="F2748" s="382"/>
      <c r="G2748" s="382"/>
      <c r="H2748" s="382"/>
    </row>
    <row r="2749" spans="1:8" ht="30" customHeight="1">
      <c r="A2749" s="81"/>
      <c r="B2749" s="390"/>
      <c r="C2749" s="382"/>
      <c r="D2749" s="382"/>
      <c r="E2749" s="382"/>
      <c r="F2749" s="382"/>
      <c r="G2749" s="382"/>
      <c r="H2749" s="382"/>
    </row>
    <row r="2750" spans="1:8" ht="30" customHeight="1">
      <c r="A2750" s="81"/>
      <c r="B2750" s="390" t="s">
        <v>143</v>
      </c>
      <c r="C2750" s="382"/>
      <c r="D2750" s="382">
        <f>SUM(D2744:D2749)</f>
        <v>328546</v>
      </c>
      <c r="E2750" s="382"/>
      <c r="F2750" s="382"/>
      <c r="G2750" s="382">
        <f>SUM(G2744:G2749)</f>
        <v>13114</v>
      </c>
      <c r="H2750" s="382"/>
    </row>
    <row r="2751" spans="1:8" ht="30" customHeight="1">
      <c r="A2751" s="384" t="s">
        <v>898</v>
      </c>
      <c r="B2751" s="625" t="s">
        <v>952</v>
      </c>
      <c r="C2751" s="625"/>
      <c r="D2751" s="625"/>
      <c r="E2751" s="625"/>
      <c r="F2751" s="625"/>
      <c r="G2751" s="625"/>
      <c r="H2751" s="625"/>
    </row>
    <row r="2752" spans="1:8" ht="30" customHeight="1">
      <c r="A2752" s="386" t="s">
        <v>899</v>
      </c>
      <c r="B2752" s="387" t="s">
        <v>900</v>
      </c>
      <c r="C2752" s="387" t="s">
        <v>5</v>
      </c>
      <c r="D2752" s="387" t="s">
        <v>395</v>
      </c>
      <c r="E2752" s="387" t="s">
        <v>7</v>
      </c>
      <c r="F2752" s="387" t="s">
        <v>8</v>
      </c>
      <c r="G2752" s="387" t="s">
        <v>932</v>
      </c>
      <c r="H2752" s="387" t="s">
        <v>901</v>
      </c>
    </row>
    <row r="2753" spans="1:8" ht="30" customHeight="1">
      <c r="A2753" s="81"/>
      <c r="B2753" s="382"/>
      <c r="C2753" s="382"/>
      <c r="D2753" s="382"/>
      <c r="E2753" s="382"/>
      <c r="F2753" s="382"/>
      <c r="G2753" s="382"/>
      <c r="H2753" s="382"/>
    </row>
    <row r="2754" spans="1:8" ht="30" customHeight="1">
      <c r="A2754" s="382">
        <v>1</v>
      </c>
      <c r="B2754" s="389" t="s">
        <v>902</v>
      </c>
      <c r="C2754" s="382">
        <v>660</v>
      </c>
      <c r="D2754" s="382">
        <v>23915</v>
      </c>
      <c r="E2754" s="382"/>
      <c r="F2754" s="382"/>
      <c r="G2754" s="382"/>
      <c r="H2754" s="382"/>
    </row>
    <row r="2755" spans="1:8" ht="30" customHeight="1">
      <c r="A2755" s="382"/>
      <c r="B2755" s="382"/>
      <c r="C2755" s="382"/>
      <c r="D2755" s="382"/>
      <c r="E2755" s="382"/>
      <c r="F2755" s="382"/>
      <c r="G2755" s="382"/>
      <c r="H2755" s="382"/>
    </row>
    <row r="2756" spans="1:8" ht="30" customHeight="1">
      <c r="A2756" s="382">
        <v>2</v>
      </c>
      <c r="B2756" s="382" t="s">
        <v>903</v>
      </c>
      <c r="C2756" s="382">
        <f>C2754</f>
        <v>660</v>
      </c>
      <c r="D2756" s="382">
        <v>24357</v>
      </c>
      <c r="E2756" s="382"/>
      <c r="F2756" s="382"/>
      <c r="G2756" s="382">
        <f>G2754</f>
        <v>0</v>
      </c>
      <c r="H2756" s="382"/>
    </row>
    <row r="2757" spans="1:8" ht="30" customHeight="1">
      <c r="A2757" s="382"/>
      <c r="B2757" s="382"/>
      <c r="C2757" s="382"/>
      <c r="D2757" s="382"/>
      <c r="E2757" s="382"/>
      <c r="F2757" s="382"/>
      <c r="G2757" s="382"/>
      <c r="H2757" s="382"/>
    </row>
    <row r="2758" spans="1:8" ht="30" customHeight="1">
      <c r="A2758" s="382">
        <v>3</v>
      </c>
      <c r="B2758" s="382" t="s">
        <v>904</v>
      </c>
      <c r="C2758" s="382">
        <f>C2756</f>
        <v>660</v>
      </c>
      <c r="D2758" s="382">
        <f>D2756</f>
        <v>24357</v>
      </c>
      <c r="E2758" s="382"/>
      <c r="F2758" s="382"/>
      <c r="G2758" s="382">
        <f>G2756</f>
        <v>0</v>
      </c>
      <c r="H2758" s="382"/>
    </row>
    <row r="2759" spans="1:8" ht="30" customHeight="1">
      <c r="A2759" s="382"/>
      <c r="B2759" s="382"/>
      <c r="C2759" s="382"/>
      <c r="D2759" s="382"/>
      <c r="E2759" s="382"/>
      <c r="F2759" s="382"/>
      <c r="G2759" s="382"/>
      <c r="H2759" s="382"/>
    </row>
    <row r="2760" spans="1:8" ht="30" customHeight="1">
      <c r="A2760" s="382">
        <v>4</v>
      </c>
      <c r="B2760" s="382" t="s">
        <v>905</v>
      </c>
      <c r="C2760" s="382">
        <f>C2758</f>
        <v>660</v>
      </c>
      <c r="D2760" s="382">
        <f>D2758</f>
        <v>24357</v>
      </c>
      <c r="E2760" s="382"/>
      <c r="F2760" s="382"/>
      <c r="G2760" s="382">
        <f>G2758</f>
        <v>0</v>
      </c>
      <c r="H2760" s="382"/>
    </row>
    <row r="2761" spans="1:8" ht="30" customHeight="1">
      <c r="A2761" s="382"/>
      <c r="B2761" s="382"/>
      <c r="C2761" s="382"/>
      <c r="D2761" s="382"/>
      <c r="E2761" s="382"/>
      <c r="F2761" s="382"/>
      <c r="G2761" s="382"/>
      <c r="H2761" s="382"/>
    </row>
    <row r="2762" spans="1:8" ht="30" customHeight="1">
      <c r="A2762" s="382">
        <v>5</v>
      </c>
      <c r="B2762" s="382" t="s">
        <v>906</v>
      </c>
      <c r="C2762" s="382">
        <v>1100</v>
      </c>
      <c r="D2762" s="382">
        <v>25596</v>
      </c>
      <c r="E2762" s="382"/>
      <c r="F2762" s="382"/>
      <c r="G2762" s="382"/>
      <c r="H2762" s="382">
        <v>600</v>
      </c>
    </row>
    <row r="2763" spans="1:8" ht="30" customHeight="1">
      <c r="A2763" s="382"/>
      <c r="B2763" s="382"/>
      <c r="C2763" s="382"/>
      <c r="D2763" s="382"/>
      <c r="E2763" s="382"/>
      <c r="F2763" s="382"/>
      <c r="G2763" s="382"/>
      <c r="H2763" s="382"/>
    </row>
    <row r="2764" spans="1:8" ht="30" customHeight="1">
      <c r="A2764" s="382">
        <v>6</v>
      </c>
      <c r="B2764" s="382" t="s">
        <v>907</v>
      </c>
      <c r="C2764" s="382">
        <f>C2762</f>
        <v>1100</v>
      </c>
      <c r="D2764" s="382">
        <f>D2762</f>
        <v>25596</v>
      </c>
      <c r="E2764" s="382"/>
      <c r="F2764" s="382"/>
      <c r="G2764" s="382">
        <f>G2762</f>
        <v>0</v>
      </c>
      <c r="H2764" s="382"/>
    </row>
    <row r="2765" spans="1:8" ht="30" customHeight="1">
      <c r="A2765" s="382"/>
      <c r="B2765" s="382"/>
      <c r="C2765" s="382"/>
      <c r="D2765" s="382"/>
      <c r="E2765" s="382"/>
      <c r="F2765" s="382"/>
      <c r="G2765" s="382"/>
      <c r="H2765" s="382"/>
    </row>
    <row r="2766" spans="1:8" ht="30" customHeight="1">
      <c r="A2766" s="382">
        <v>7</v>
      </c>
      <c r="B2766" s="382" t="s">
        <v>908</v>
      </c>
      <c r="C2766" s="382">
        <f>C2764</f>
        <v>1100</v>
      </c>
      <c r="D2766" s="382">
        <f>D2764</f>
        <v>25596</v>
      </c>
      <c r="E2766" s="382"/>
      <c r="F2766" s="382"/>
      <c r="G2766" s="382">
        <f>G2764</f>
        <v>0</v>
      </c>
      <c r="H2766" s="382"/>
    </row>
    <row r="2767" spans="1:8" ht="30" customHeight="1">
      <c r="A2767" s="382"/>
      <c r="B2767" s="382"/>
      <c r="C2767" s="382"/>
      <c r="D2767" s="382"/>
      <c r="E2767" s="382"/>
      <c r="F2767" s="382"/>
      <c r="G2767" s="382"/>
      <c r="H2767" s="382"/>
    </row>
    <row r="2768" spans="1:8" ht="30" customHeight="1">
      <c r="A2768" s="382">
        <v>8</v>
      </c>
      <c r="B2768" s="382" t="s">
        <v>909</v>
      </c>
      <c r="C2768" s="382">
        <f>C2766</f>
        <v>1100</v>
      </c>
      <c r="D2768" s="382">
        <f>D2766</f>
        <v>25596</v>
      </c>
      <c r="E2768" s="382"/>
      <c r="F2768" s="382"/>
      <c r="G2768" s="382">
        <f>G2766</f>
        <v>0</v>
      </c>
      <c r="H2768" s="382"/>
    </row>
    <row r="2769" spans="1:8" ht="30" customHeight="1">
      <c r="A2769" s="382"/>
      <c r="B2769" s="382"/>
      <c r="C2769" s="382"/>
      <c r="D2769" s="382"/>
      <c r="E2769" s="382"/>
      <c r="F2769" s="382"/>
      <c r="G2769" s="382"/>
      <c r="H2769" s="382"/>
    </row>
    <row r="2770" spans="1:8" ht="30" customHeight="1">
      <c r="A2770" s="382">
        <v>9</v>
      </c>
      <c r="B2770" s="382" t="s">
        <v>910</v>
      </c>
      <c r="C2770" s="382">
        <v>1100</v>
      </c>
      <c r="D2770" s="382">
        <v>26052</v>
      </c>
      <c r="E2770" s="382"/>
      <c r="F2770" s="382"/>
      <c r="G2770" s="382"/>
      <c r="H2770" s="382"/>
    </row>
    <row r="2771" spans="1:8" ht="30" customHeight="1">
      <c r="A2771" s="382"/>
      <c r="B2771" s="382"/>
      <c r="C2771" s="382"/>
      <c r="D2771" s="382"/>
      <c r="E2771" s="382"/>
      <c r="F2771" s="382"/>
      <c r="G2771" s="382"/>
      <c r="H2771" s="382"/>
    </row>
    <row r="2772" spans="1:8" ht="30" customHeight="1">
      <c r="A2772" s="382">
        <v>10</v>
      </c>
      <c r="B2772" s="382" t="s">
        <v>911</v>
      </c>
      <c r="C2772" s="382">
        <f>C2770</f>
        <v>1100</v>
      </c>
      <c r="D2772" s="382">
        <f>D2770</f>
        <v>26052</v>
      </c>
      <c r="E2772" s="382"/>
      <c r="F2772" s="382"/>
      <c r="G2772" s="382">
        <v>2485</v>
      </c>
      <c r="H2772" s="382"/>
    </row>
    <row r="2773" spans="1:8" ht="30" customHeight="1">
      <c r="A2773" s="382"/>
      <c r="B2773" s="382"/>
      <c r="C2773" s="382"/>
      <c r="D2773" s="382"/>
      <c r="E2773" s="382"/>
      <c r="F2773" s="382"/>
      <c r="G2773" s="382"/>
      <c r="H2773" s="382"/>
    </row>
    <row r="2774" spans="1:8" ht="30" customHeight="1">
      <c r="A2774" s="382">
        <v>11</v>
      </c>
      <c r="B2774" s="382" t="s">
        <v>912</v>
      </c>
      <c r="C2774" s="382">
        <f>C2772</f>
        <v>1100</v>
      </c>
      <c r="D2774" s="382">
        <f>D2772</f>
        <v>26052</v>
      </c>
      <c r="E2774" s="382"/>
      <c r="F2774" s="382"/>
      <c r="G2774" s="382">
        <f>G2772</f>
        <v>2485</v>
      </c>
      <c r="H2774" s="382">
        <v>600</v>
      </c>
    </row>
    <row r="2775" spans="1:8" ht="30" customHeight="1">
      <c r="A2775" s="382"/>
      <c r="B2775" s="382"/>
      <c r="C2775" s="382"/>
      <c r="D2775" s="382"/>
      <c r="E2775" s="382"/>
      <c r="F2775" s="382"/>
      <c r="G2775" s="382"/>
      <c r="H2775" s="382"/>
    </row>
    <row r="2776" spans="1:8" ht="30" customHeight="1">
      <c r="A2776" s="382">
        <v>12</v>
      </c>
      <c r="B2776" s="382" t="s">
        <v>913</v>
      </c>
      <c r="C2776" s="382">
        <f>C2774</f>
        <v>1100</v>
      </c>
      <c r="D2776" s="382">
        <f>D2774</f>
        <v>26052</v>
      </c>
      <c r="E2776" s="382"/>
      <c r="F2776" s="382"/>
      <c r="G2776" s="382">
        <f>G2774</f>
        <v>2485</v>
      </c>
      <c r="H2776" s="382"/>
    </row>
    <row r="2777" spans="1:8" ht="30" customHeight="1">
      <c r="A2777" s="81"/>
      <c r="B2777" s="382"/>
      <c r="C2777" s="382"/>
      <c r="D2777" s="382"/>
      <c r="E2777" s="382"/>
      <c r="F2777" s="382"/>
      <c r="G2777" s="382"/>
      <c r="H2777" s="382"/>
    </row>
    <row r="2778" spans="1:8" ht="30" customHeight="1">
      <c r="A2778" s="81"/>
      <c r="B2778" s="390" t="s">
        <v>107</v>
      </c>
      <c r="C2778" s="382">
        <f t="shared" ref="C2778:H2778" si="78">SUM(C2754:C2777)</f>
        <v>11440</v>
      </c>
      <c r="D2778" s="382">
        <f t="shared" si="78"/>
        <v>303578</v>
      </c>
      <c r="E2778" s="382">
        <f t="shared" si="78"/>
        <v>0</v>
      </c>
      <c r="F2778" s="382">
        <f t="shared" si="78"/>
        <v>0</v>
      </c>
      <c r="G2778" s="382">
        <f t="shared" si="78"/>
        <v>7455</v>
      </c>
      <c r="H2778" s="382">
        <f t="shared" si="78"/>
        <v>1200</v>
      </c>
    </row>
    <row r="2779" spans="1:8" ht="30" customHeight="1">
      <c r="A2779" s="81"/>
      <c r="B2779" s="390"/>
      <c r="C2779" s="382"/>
      <c r="D2779" s="382"/>
      <c r="E2779" s="382"/>
      <c r="F2779" s="382"/>
      <c r="G2779" s="382"/>
      <c r="H2779" s="382"/>
    </row>
    <row r="2780" spans="1:8" ht="30" customHeight="1">
      <c r="A2780" s="81"/>
      <c r="B2780" s="390" t="s">
        <v>436</v>
      </c>
      <c r="C2780" s="382"/>
      <c r="D2780" s="382">
        <v>6908</v>
      </c>
      <c r="E2780" s="382"/>
      <c r="F2780" s="382"/>
      <c r="G2780" s="382">
        <v>5200</v>
      </c>
      <c r="H2780" s="382"/>
    </row>
    <row r="2781" spans="1:8" ht="30" customHeight="1">
      <c r="A2781" s="81"/>
      <c r="B2781" s="390"/>
      <c r="C2781" s="382"/>
      <c r="D2781" s="382"/>
      <c r="E2781" s="382"/>
      <c r="F2781" s="382"/>
      <c r="G2781" s="382"/>
      <c r="H2781" s="382"/>
    </row>
    <row r="2782" spans="1:8" ht="30" customHeight="1">
      <c r="A2782" s="81"/>
      <c r="B2782" s="390" t="s">
        <v>107</v>
      </c>
      <c r="C2782" s="382"/>
      <c r="D2782" s="382"/>
      <c r="E2782" s="382"/>
      <c r="F2782" s="382"/>
      <c r="G2782" s="382"/>
      <c r="H2782" s="382"/>
    </row>
    <row r="2783" spans="1:8" ht="30" customHeight="1">
      <c r="A2783" s="81"/>
      <c r="B2783" s="390"/>
      <c r="C2783" s="382"/>
      <c r="D2783" s="382"/>
      <c r="E2783" s="382"/>
      <c r="F2783" s="382"/>
      <c r="G2783" s="382"/>
      <c r="H2783" s="382"/>
    </row>
    <row r="2784" spans="1:8" ht="30" customHeight="1">
      <c r="A2784" s="81"/>
      <c r="B2784" s="390" t="s">
        <v>143</v>
      </c>
      <c r="C2784" s="382"/>
      <c r="D2784" s="382">
        <f>SUM(D2778:D2783)</f>
        <v>310486</v>
      </c>
      <c r="E2784" s="382"/>
      <c r="F2784" s="382"/>
      <c r="G2784" s="382">
        <f>SUM(G2778:G2783)</f>
        <v>12655</v>
      </c>
      <c r="H2784" s="382"/>
    </row>
    <row r="2785" spans="1:8" ht="30" customHeight="1">
      <c r="A2785" s="384" t="s">
        <v>898</v>
      </c>
      <c r="B2785" s="625" t="s">
        <v>517</v>
      </c>
      <c r="C2785" s="625"/>
      <c r="D2785" s="625"/>
      <c r="E2785" s="625"/>
      <c r="F2785" s="625"/>
      <c r="G2785" s="625"/>
      <c r="H2785" s="625"/>
    </row>
    <row r="2786" spans="1:8" ht="30" customHeight="1">
      <c r="A2786" s="386" t="s">
        <v>899</v>
      </c>
      <c r="B2786" s="387" t="s">
        <v>900</v>
      </c>
      <c r="C2786" s="387" t="s">
        <v>5</v>
      </c>
      <c r="D2786" s="387" t="s">
        <v>395</v>
      </c>
      <c r="E2786" s="387" t="s">
        <v>7</v>
      </c>
      <c r="F2786" s="387" t="s">
        <v>8</v>
      </c>
      <c r="G2786" s="387" t="s">
        <v>932</v>
      </c>
      <c r="H2786" s="387" t="s">
        <v>901</v>
      </c>
    </row>
    <row r="2787" spans="1:8" ht="30" customHeight="1">
      <c r="A2787" s="81"/>
      <c r="B2787" s="382"/>
      <c r="C2787" s="382"/>
      <c r="D2787" s="382"/>
      <c r="E2787" s="382"/>
      <c r="F2787" s="382"/>
      <c r="G2787" s="382"/>
      <c r="H2787" s="382"/>
    </row>
    <row r="2788" spans="1:8" ht="30" customHeight="1">
      <c r="A2788" s="382">
        <v>1</v>
      </c>
      <c r="B2788" s="389" t="s">
        <v>902</v>
      </c>
      <c r="C2788" s="382">
        <v>660</v>
      </c>
      <c r="D2788" s="382">
        <v>23285</v>
      </c>
      <c r="E2788" s="382"/>
      <c r="F2788" s="382"/>
      <c r="G2788" s="382"/>
      <c r="H2788" s="382"/>
    </row>
    <row r="2789" spans="1:8" ht="30" customHeight="1">
      <c r="A2789" s="382"/>
      <c r="B2789" s="382"/>
      <c r="C2789" s="382"/>
      <c r="D2789" s="382"/>
      <c r="E2789" s="382"/>
      <c r="F2789" s="382"/>
      <c r="G2789" s="382"/>
      <c r="H2789" s="382"/>
    </row>
    <row r="2790" spans="1:8" ht="30" customHeight="1">
      <c r="A2790" s="382">
        <v>2</v>
      </c>
      <c r="B2790" s="382" t="s">
        <v>903</v>
      </c>
      <c r="C2790" s="382">
        <f>C2788</f>
        <v>660</v>
      </c>
      <c r="D2790" s="382">
        <v>23715</v>
      </c>
      <c r="E2790" s="382"/>
      <c r="F2790" s="382"/>
      <c r="G2790" s="382">
        <f>G2788</f>
        <v>0</v>
      </c>
      <c r="H2790" s="382"/>
    </row>
    <row r="2791" spans="1:8" ht="30" customHeight="1">
      <c r="A2791" s="382"/>
      <c r="B2791" s="382"/>
      <c r="C2791" s="382"/>
      <c r="D2791" s="382"/>
      <c r="E2791" s="382"/>
      <c r="F2791" s="382"/>
      <c r="G2791" s="382"/>
      <c r="H2791" s="382"/>
    </row>
    <row r="2792" spans="1:8" ht="30" customHeight="1">
      <c r="A2792" s="382">
        <v>3</v>
      </c>
      <c r="B2792" s="382" t="s">
        <v>904</v>
      </c>
      <c r="C2792" s="382">
        <f>C2790</f>
        <v>660</v>
      </c>
      <c r="D2792" s="382">
        <f>D2790</f>
        <v>23715</v>
      </c>
      <c r="E2792" s="382"/>
      <c r="F2792" s="382"/>
      <c r="G2792" s="382">
        <f>G2790</f>
        <v>0</v>
      </c>
      <c r="H2792" s="382"/>
    </row>
    <row r="2793" spans="1:8" ht="30" customHeight="1">
      <c r="A2793" s="382"/>
      <c r="B2793" s="382"/>
      <c r="C2793" s="382"/>
      <c r="D2793" s="382"/>
      <c r="E2793" s="382"/>
      <c r="F2793" s="382"/>
      <c r="G2793" s="382"/>
      <c r="H2793" s="382"/>
    </row>
    <row r="2794" spans="1:8" ht="30" customHeight="1">
      <c r="A2794" s="382">
        <v>4</v>
      </c>
      <c r="B2794" s="382" t="s">
        <v>905</v>
      </c>
      <c r="C2794" s="382">
        <f>C2792</f>
        <v>660</v>
      </c>
      <c r="D2794" s="382">
        <f>D2792</f>
        <v>23715</v>
      </c>
      <c r="E2794" s="382"/>
      <c r="F2794" s="382"/>
      <c r="G2794" s="382">
        <f>G2792</f>
        <v>0</v>
      </c>
      <c r="H2794" s="382"/>
    </row>
    <row r="2795" spans="1:8" ht="30" customHeight="1">
      <c r="A2795" s="382"/>
      <c r="B2795" s="382"/>
      <c r="C2795" s="382"/>
      <c r="D2795" s="382"/>
      <c r="E2795" s="382"/>
      <c r="F2795" s="382"/>
      <c r="G2795" s="382"/>
      <c r="H2795" s="382"/>
    </row>
    <row r="2796" spans="1:8" ht="30" customHeight="1">
      <c r="A2796" s="382">
        <v>5</v>
      </c>
      <c r="B2796" s="382" t="s">
        <v>906</v>
      </c>
      <c r="C2796" s="382">
        <v>1100</v>
      </c>
      <c r="D2796" s="382">
        <v>24847</v>
      </c>
      <c r="E2796" s="382"/>
      <c r="F2796" s="382"/>
      <c r="G2796" s="382"/>
      <c r="H2796" s="382">
        <v>600</v>
      </c>
    </row>
    <row r="2797" spans="1:8" ht="30" customHeight="1">
      <c r="A2797" s="382"/>
      <c r="B2797" s="382"/>
      <c r="C2797" s="382"/>
      <c r="D2797" s="382"/>
      <c r="E2797" s="382"/>
      <c r="F2797" s="382"/>
      <c r="G2797" s="382"/>
      <c r="H2797" s="382"/>
    </row>
    <row r="2798" spans="1:8" ht="30" customHeight="1">
      <c r="A2798" s="382">
        <v>6</v>
      </c>
      <c r="B2798" s="382" t="s">
        <v>907</v>
      </c>
      <c r="C2798" s="382">
        <f>C2796</f>
        <v>1100</v>
      </c>
      <c r="D2798" s="382">
        <f>D2796</f>
        <v>24847</v>
      </c>
      <c r="E2798" s="382"/>
      <c r="F2798" s="382"/>
      <c r="G2798" s="382">
        <f>G2796</f>
        <v>0</v>
      </c>
      <c r="H2798" s="382"/>
    </row>
    <row r="2799" spans="1:8" ht="30" customHeight="1">
      <c r="A2799" s="382"/>
      <c r="B2799" s="382"/>
      <c r="C2799" s="382"/>
      <c r="D2799" s="382"/>
      <c r="E2799" s="382"/>
      <c r="F2799" s="382"/>
      <c r="G2799" s="382"/>
      <c r="H2799" s="382"/>
    </row>
    <row r="2800" spans="1:8" ht="30" customHeight="1">
      <c r="A2800" s="382">
        <v>7</v>
      </c>
      <c r="B2800" s="382" t="s">
        <v>908</v>
      </c>
      <c r="C2800" s="382">
        <f>C2798</f>
        <v>1100</v>
      </c>
      <c r="D2800" s="382">
        <f>D2798</f>
        <v>24847</v>
      </c>
      <c r="E2800" s="382"/>
      <c r="F2800" s="382"/>
      <c r="G2800" s="382">
        <f>G2798</f>
        <v>0</v>
      </c>
      <c r="H2800" s="382"/>
    </row>
    <row r="2801" spans="1:8" ht="30" customHeight="1">
      <c r="A2801" s="382"/>
      <c r="B2801" s="382"/>
      <c r="C2801" s="382"/>
      <c r="D2801" s="382"/>
      <c r="E2801" s="382"/>
      <c r="F2801" s="382"/>
      <c r="G2801" s="382"/>
      <c r="H2801" s="382"/>
    </row>
    <row r="2802" spans="1:8" ht="30" customHeight="1">
      <c r="A2802" s="382">
        <v>8</v>
      </c>
      <c r="B2802" s="382" t="s">
        <v>909</v>
      </c>
      <c r="C2802" s="382">
        <f>C2800</f>
        <v>1100</v>
      </c>
      <c r="D2802" s="382">
        <f>D2800</f>
        <v>24847</v>
      </c>
      <c r="E2802" s="382"/>
      <c r="F2802" s="382"/>
      <c r="G2802" s="382">
        <f>G2800</f>
        <v>0</v>
      </c>
      <c r="H2802" s="382"/>
    </row>
    <row r="2803" spans="1:8" ht="30" customHeight="1">
      <c r="A2803" s="382"/>
      <c r="B2803" s="382"/>
      <c r="C2803" s="382"/>
      <c r="D2803" s="382"/>
      <c r="E2803" s="382"/>
      <c r="F2803" s="382"/>
      <c r="G2803" s="382"/>
      <c r="H2803" s="382"/>
    </row>
    <row r="2804" spans="1:8" ht="30" customHeight="1">
      <c r="A2804" s="382">
        <v>9</v>
      </c>
      <c r="B2804" s="382" t="s">
        <v>910</v>
      </c>
      <c r="C2804" s="382">
        <v>1100</v>
      </c>
      <c r="D2804" s="382">
        <v>25289</v>
      </c>
      <c r="E2804" s="382"/>
      <c r="F2804" s="382"/>
      <c r="G2804" s="382">
        <v>0</v>
      </c>
      <c r="H2804" s="382"/>
    </row>
    <row r="2805" spans="1:8" ht="30" customHeight="1">
      <c r="A2805" s="382"/>
      <c r="B2805" s="382"/>
      <c r="C2805" s="382"/>
      <c r="D2805" s="382"/>
      <c r="E2805" s="382"/>
      <c r="F2805" s="382"/>
      <c r="G2805" s="382"/>
      <c r="H2805" s="382"/>
    </row>
    <row r="2806" spans="1:8" ht="30" customHeight="1">
      <c r="A2806" s="382">
        <v>10</v>
      </c>
      <c r="B2806" s="382" t="s">
        <v>911</v>
      </c>
      <c r="C2806" s="382">
        <f>C2804</f>
        <v>1100</v>
      </c>
      <c r="D2806" s="382">
        <f>D2804</f>
        <v>25289</v>
      </c>
      <c r="E2806" s="382"/>
      <c r="F2806" s="382"/>
      <c r="G2806" s="382">
        <v>2409</v>
      </c>
      <c r="H2806" s="382"/>
    </row>
    <row r="2807" spans="1:8" ht="30" customHeight="1">
      <c r="A2807" s="382"/>
      <c r="B2807" s="382"/>
      <c r="C2807" s="382"/>
      <c r="D2807" s="382"/>
      <c r="E2807" s="382"/>
      <c r="F2807" s="382"/>
      <c r="G2807" s="382"/>
      <c r="H2807" s="382"/>
    </row>
    <row r="2808" spans="1:8" ht="30" customHeight="1">
      <c r="A2808" s="382">
        <v>11</v>
      </c>
      <c r="B2808" s="382" t="s">
        <v>912</v>
      </c>
      <c r="C2808" s="382">
        <f>C2806</f>
        <v>1100</v>
      </c>
      <c r="D2808" s="382">
        <f>D2806</f>
        <v>25289</v>
      </c>
      <c r="E2808" s="382"/>
      <c r="F2808" s="382"/>
      <c r="G2808" s="382">
        <f>G2806</f>
        <v>2409</v>
      </c>
      <c r="H2808" s="382">
        <v>600</v>
      </c>
    </row>
    <row r="2809" spans="1:8" ht="30" customHeight="1">
      <c r="A2809" s="382"/>
      <c r="B2809" s="382"/>
      <c r="C2809" s="382"/>
      <c r="D2809" s="382"/>
      <c r="E2809" s="382"/>
      <c r="F2809" s="382"/>
      <c r="G2809" s="382"/>
      <c r="H2809" s="382"/>
    </row>
    <row r="2810" spans="1:8" ht="30" customHeight="1">
      <c r="A2810" s="382">
        <v>12</v>
      </c>
      <c r="B2810" s="382" t="s">
        <v>913</v>
      </c>
      <c r="C2810" s="382">
        <f>C2808</f>
        <v>1100</v>
      </c>
      <c r="D2810" s="382">
        <f>D2808</f>
        <v>25289</v>
      </c>
      <c r="E2810" s="382"/>
      <c r="F2810" s="382"/>
      <c r="G2810" s="382">
        <f>G2808</f>
        <v>2409</v>
      </c>
      <c r="H2810" s="382"/>
    </row>
    <row r="2811" spans="1:8" ht="30" customHeight="1">
      <c r="A2811" s="81"/>
      <c r="B2811" s="382"/>
      <c r="C2811" s="382"/>
      <c r="D2811" s="382"/>
      <c r="E2811" s="382"/>
      <c r="F2811" s="382"/>
      <c r="G2811" s="382"/>
      <c r="H2811" s="382"/>
    </row>
    <row r="2812" spans="1:8" ht="30" customHeight="1">
      <c r="A2812" s="81"/>
      <c r="B2812" s="390" t="s">
        <v>107</v>
      </c>
      <c r="C2812" s="382">
        <f t="shared" ref="C2812:H2812" si="79">SUM(C2788:C2811)</f>
        <v>11440</v>
      </c>
      <c r="D2812" s="382">
        <f t="shared" si="79"/>
        <v>294974</v>
      </c>
      <c r="E2812" s="382">
        <f t="shared" si="79"/>
        <v>0</v>
      </c>
      <c r="F2812" s="382">
        <f t="shared" si="79"/>
        <v>0</v>
      </c>
      <c r="G2812" s="382">
        <f t="shared" si="79"/>
        <v>7227</v>
      </c>
      <c r="H2812" s="382">
        <f t="shared" si="79"/>
        <v>1200</v>
      </c>
    </row>
    <row r="2813" spans="1:8" ht="30" customHeight="1">
      <c r="A2813" s="81"/>
      <c r="B2813" s="390"/>
      <c r="C2813" s="382"/>
      <c r="D2813" s="382"/>
      <c r="E2813" s="382"/>
      <c r="F2813" s="382"/>
      <c r="G2813" s="382"/>
      <c r="H2813" s="382"/>
    </row>
    <row r="2814" spans="1:8" ht="30" customHeight="1">
      <c r="A2814" s="81"/>
      <c r="B2814" s="390" t="s">
        <v>436</v>
      </c>
      <c r="C2814" s="382"/>
      <c r="D2814" s="382">
        <v>6908</v>
      </c>
      <c r="E2814" s="382"/>
      <c r="F2814" s="382"/>
      <c r="G2814" s="382">
        <v>5200</v>
      </c>
      <c r="H2814" s="382"/>
    </row>
    <row r="2815" spans="1:8" ht="30" customHeight="1">
      <c r="A2815" s="81"/>
      <c r="B2815" s="390"/>
      <c r="C2815" s="382"/>
      <c r="D2815" s="382"/>
      <c r="E2815" s="382"/>
      <c r="F2815" s="382"/>
      <c r="G2815" s="382"/>
      <c r="H2815" s="382"/>
    </row>
    <row r="2816" spans="1:8" ht="30" customHeight="1">
      <c r="A2816" s="81"/>
      <c r="B2816" s="390" t="s">
        <v>107</v>
      </c>
      <c r="C2816" s="382"/>
      <c r="D2816" s="382"/>
      <c r="E2816" s="382"/>
      <c r="F2816" s="382"/>
      <c r="G2816" s="382"/>
      <c r="H2816" s="382"/>
    </row>
    <row r="2817" spans="1:8" ht="30" customHeight="1">
      <c r="A2817" s="81"/>
      <c r="B2817" s="390"/>
      <c r="C2817" s="382"/>
      <c r="D2817" s="382"/>
      <c r="E2817" s="382"/>
      <c r="F2817" s="382"/>
      <c r="G2817" s="382"/>
      <c r="H2817" s="382"/>
    </row>
    <row r="2818" spans="1:8" ht="30" customHeight="1">
      <c r="A2818" s="81"/>
      <c r="B2818" s="390" t="s">
        <v>143</v>
      </c>
      <c r="C2818" s="382"/>
      <c r="D2818" s="382">
        <f>SUM(D2812:D2817)</f>
        <v>301882</v>
      </c>
      <c r="E2818" s="382"/>
      <c r="F2818" s="382"/>
      <c r="G2818" s="382">
        <f>SUM(G2812:G2817)</f>
        <v>12427</v>
      </c>
      <c r="H2818" s="382"/>
    </row>
    <row r="2819" spans="1:8" ht="30" customHeight="1">
      <c r="A2819" s="384" t="s">
        <v>898</v>
      </c>
      <c r="B2819" s="625" t="s">
        <v>953</v>
      </c>
      <c r="C2819" s="625"/>
      <c r="D2819" s="625"/>
      <c r="E2819" s="625"/>
      <c r="F2819" s="625"/>
      <c r="G2819" s="625"/>
      <c r="H2819" s="625"/>
    </row>
    <row r="2820" spans="1:8" ht="30" customHeight="1">
      <c r="A2820" s="386" t="s">
        <v>899</v>
      </c>
      <c r="B2820" s="387" t="s">
        <v>900</v>
      </c>
      <c r="C2820" s="387" t="s">
        <v>5</v>
      </c>
      <c r="D2820" s="387" t="s">
        <v>395</v>
      </c>
      <c r="E2820" s="387" t="s">
        <v>7</v>
      </c>
      <c r="F2820" s="387" t="s">
        <v>8</v>
      </c>
      <c r="G2820" s="387" t="s">
        <v>932</v>
      </c>
      <c r="H2820" s="387" t="s">
        <v>901</v>
      </c>
    </row>
    <row r="2821" spans="1:8" ht="30" customHeight="1">
      <c r="A2821" s="81"/>
      <c r="B2821" s="382"/>
      <c r="C2821" s="382"/>
      <c r="D2821" s="382"/>
      <c r="E2821" s="382"/>
      <c r="F2821" s="382"/>
      <c r="G2821" s="382"/>
      <c r="H2821" s="382"/>
    </row>
    <row r="2822" spans="1:8" ht="30" customHeight="1">
      <c r="A2822" s="382">
        <v>1</v>
      </c>
      <c r="B2822" s="389" t="s">
        <v>902</v>
      </c>
      <c r="C2822" s="382">
        <v>660</v>
      </c>
      <c r="D2822" s="382">
        <v>22655</v>
      </c>
      <c r="E2822" s="382"/>
      <c r="F2822" s="382"/>
      <c r="G2822" s="382"/>
      <c r="H2822" s="382"/>
    </row>
    <row r="2823" spans="1:8" ht="30" customHeight="1">
      <c r="A2823" s="382"/>
      <c r="B2823" s="382"/>
      <c r="C2823" s="382"/>
      <c r="D2823" s="382"/>
      <c r="E2823" s="382"/>
      <c r="F2823" s="382"/>
      <c r="G2823" s="382"/>
      <c r="H2823" s="382"/>
    </row>
    <row r="2824" spans="1:8" ht="30" customHeight="1">
      <c r="A2824" s="382">
        <v>2</v>
      </c>
      <c r="B2824" s="382" t="s">
        <v>903</v>
      </c>
      <c r="C2824" s="382">
        <f>C2822</f>
        <v>660</v>
      </c>
      <c r="D2824" s="382">
        <v>23073</v>
      </c>
      <c r="E2824" s="382"/>
      <c r="F2824" s="382"/>
      <c r="G2824" s="382">
        <f>G2822</f>
        <v>0</v>
      </c>
      <c r="H2824" s="382"/>
    </row>
    <row r="2825" spans="1:8" ht="30" customHeight="1">
      <c r="A2825" s="382"/>
      <c r="B2825" s="382"/>
      <c r="C2825" s="382"/>
      <c r="D2825" s="382"/>
      <c r="E2825" s="382"/>
      <c r="F2825" s="382"/>
      <c r="G2825" s="382"/>
      <c r="H2825" s="382"/>
    </row>
    <row r="2826" spans="1:8" ht="30" customHeight="1">
      <c r="A2826" s="382">
        <v>3</v>
      </c>
      <c r="B2826" s="382" t="s">
        <v>904</v>
      </c>
      <c r="C2826" s="382">
        <f>C2824</f>
        <v>660</v>
      </c>
      <c r="D2826" s="382">
        <f>D2824</f>
        <v>23073</v>
      </c>
      <c r="E2826" s="382"/>
      <c r="F2826" s="382"/>
      <c r="G2826" s="382">
        <f>G2824</f>
        <v>0</v>
      </c>
      <c r="H2826" s="382"/>
    </row>
    <row r="2827" spans="1:8" ht="30" customHeight="1">
      <c r="A2827" s="382"/>
      <c r="B2827" s="382"/>
      <c r="C2827" s="382"/>
      <c r="D2827" s="382"/>
      <c r="E2827" s="382"/>
      <c r="F2827" s="382"/>
      <c r="G2827" s="382"/>
      <c r="H2827" s="382"/>
    </row>
    <row r="2828" spans="1:8" ht="30" customHeight="1">
      <c r="A2828" s="382">
        <v>4</v>
      </c>
      <c r="B2828" s="382" t="s">
        <v>905</v>
      </c>
      <c r="C2828" s="382">
        <f>C2826</f>
        <v>660</v>
      </c>
      <c r="D2828" s="382">
        <f>D2826</f>
        <v>23073</v>
      </c>
      <c r="E2828" s="382"/>
      <c r="F2828" s="382"/>
      <c r="G2828" s="382">
        <f>G2826</f>
        <v>0</v>
      </c>
      <c r="H2828" s="382"/>
    </row>
    <row r="2829" spans="1:8" ht="30" customHeight="1">
      <c r="A2829" s="382"/>
      <c r="B2829" s="382"/>
      <c r="C2829" s="382"/>
      <c r="D2829" s="382"/>
      <c r="E2829" s="382"/>
      <c r="F2829" s="382"/>
      <c r="G2829" s="382"/>
      <c r="H2829" s="382"/>
    </row>
    <row r="2830" spans="1:8" ht="30" customHeight="1">
      <c r="A2830" s="382">
        <v>5</v>
      </c>
      <c r="B2830" s="382" t="s">
        <v>906</v>
      </c>
      <c r="C2830" s="382">
        <v>1100</v>
      </c>
      <c r="D2830" s="382">
        <v>24205</v>
      </c>
      <c r="E2830" s="382"/>
      <c r="F2830" s="382"/>
      <c r="G2830" s="382"/>
      <c r="H2830" s="382">
        <v>600</v>
      </c>
    </row>
    <row r="2831" spans="1:8" ht="30" customHeight="1">
      <c r="A2831" s="382"/>
      <c r="B2831" s="382"/>
      <c r="C2831" s="382"/>
      <c r="D2831" s="382"/>
      <c r="E2831" s="382"/>
      <c r="F2831" s="382"/>
      <c r="G2831" s="382"/>
      <c r="H2831" s="382"/>
    </row>
    <row r="2832" spans="1:8" ht="30" customHeight="1">
      <c r="A2832" s="382">
        <v>6</v>
      </c>
      <c r="B2832" s="382" t="s">
        <v>907</v>
      </c>
      <c r="C2832" s="382">
        <f>C2830</f>
        <v>1100</v>
      </c>
      <c r="D2832" s="382">
        <f>D2830</f>
        <v>24205</v>
      </c>
      <c r="E2832" s="382"/>
      <c r="F2832" s="382"/>
      <c r="G2832" s="382">
        <f>G2830</f>
        <v>0</v>
      </c>
      <c r="H2832" s="382"/>
    </row>
    <row r="2833" spans="1:8" ht="30" customHeight="1">
      <c r="A2833" s="382"/>
      <c r="B2833" s="382"/>
      <c r="C2833" s="382"/>
      <c r="D2833" s="382"/>
      <c r="E2833" s="382"/>
      <c r="F2833" s="382"/>
      <c r="G2833" s="382"/>
      <c r="H2833" s="382"/>
    </row>
    <row r="2834" spans="1:8" ht="30" customHeight="1">
      <c r="A2834" s="382">
        <v>7</v>
      </c>
      <c r="B2834" s="382" t="s">
        <v>908</v>
      </c>
      <c r="C2834" s="382">
        <f>C2832</f>
        <v>1100</v>
      </c>
      <c r="D2834" s="382">
        <f>D2832</f>
        <v>24205</v>
      </c>
      <c r="E2834" s="382"/>
      <c r="F2834" s="382"/>
      <c r="G2834" s="382">
        <f>G2832</f>
        <v>0</v>
      </c>
      <c r="H2834" s="382"/>
    </row>
    <row r="2835" spans="1:8" ht="30" customHeight="1">
      <c r="A2835" s="382"/>
      <c r="B2835" s="382"/>
      <c r="C2835" s="382"/>
      <c r="D2835" s="382"/>
      <c r="E2835" s="382"/>
      <c r="F2835" s="382"/>
      <c r="G2835" s="382"/>
      <c r="H2835" s="382"/>
    </row>
    <row r="2836" spans="1:8" ht="30" customHeight="1">
      <c r="A2836" s="382">
        <v>8</v>
      </c>
      <c r="B2836" s="382" t="s">
        <v>909</v>
      </c>
      <c r="C2836" s="382">
        <f>C2834</f>
        <v>1100</v>
      </c>
      <c r="D2836" s="382">
        <f>D2834</f>
        <v>24205</v>
      </c>
      <c r="E2836" s="382"/>
      <c r="F2836" s="382"/>
      <c r="G2836" s="382">
        <f>G2834</f>
        <v>0</v>
      </c>
      <c r="H2836" s="382"/>
    </row>
    <row r="2837" spans="1:8" ht="30" customHeight="1">
      <c r="A2837" s="382"/>
      <c r="B2837" s="382"/>
      <c r="C2837" s="382"/>
      <c r="D2837" s="382"/>
      <c r="E2837" s="382"/>
      <c r="F2837" s="382"/>
      <c r="G2837" s="382"/>
      <c r="H2837" s="382"/>
    </row>
    <row r="2838" spans="1:8" ht="30" customHeight="1">
      <c r="A2838" s="382">
        <v>9</v>
      </c>
      <c r="B2838" s="382" t="s">
        <v>910</v>
      </c>
      <c r="C2838" s="382">
        <v>1100</v>
      </c>
      <c r="D2838" s="382">
        <v>24635</v>
      </c>
      <c r="E2838" s="382"/>
      <c r="F2838" s="382"/>
      <c r="G2838" s="382">
        <v>0</v>
      </c>
      <c r="H2838" s="382"/>
    </row>
    <row r="2839" spans="1:8" ht="30" customHeight="1">
      <c r="A2839" s="382"/>
      <c r="B2839" s="382"/>
      <c r="C2839" s="382"/>
      <c r="D2839" s="382"/>
      <c r="E2839" s="382"/>
      <c r="F2839" s="382"/>
      <c r="G2839" s="382"/>
      <c r="H2839" s="382"/>
    </row>
    <row r="2840" spans="1:8" ht="30" customHeight="1">
      <c r="A2840" s="382">
        <v>10</v>
      </c>
      <c r="B2840" s="382" t="s">
        <v>911</v>
      </c>
      <c r="C2840" s="382">
        <f>C2838</f>
        <v>1100</v>
      </c>
      <c r="D2840" s="382">
        <f>D2838</f>
        <v>24635</v>
      </c>
      <c r="E2840" s="382"/>
      <c r="F2840" s="382"/>
      <c r="G2840" s="382">
        <v>2344</v>
      </c>
      <c r="H2840" s="382"/>
    </row>
    <row r="2841" spans="1:8" ht="30" customHeight="1">
      <c r="A2841" s="382"/>
      <c r="B2841" s="382"/>
      <c r="C2841" s="382"/>
      <c r="D2841" s="382"/>
      <c r="E2841" s="382"/>
      <c r="F2841" s="382"/>
      <c r="G2841" s="382"/>
      <c r="H2841" s="382"/>
    </row>
    <row r="2842" spans="1:8" ht="30" customHeight="1">
      <c r="A2842" s="382">
        <v>11</v>
      </c>
      <c r="B2842" s="382" t="s">
        <v>912</v>
      </c>
      <c r="C2842" s="382">
        <f>C2840</f>
        <v>1100</v>
      </c>
      <c r="D2842" s="382">
        <f>D2840</f>
        <v>24635</v>
      </c>
      <c r="E2842" s="382"/>
      <c r="F2842" s="382"/>
      <c r="G2842" s="382">
        <f>G2840</f>
        <v>2344</v>
      </c>
      <c r="H2842" s="382">
        <v>600</v>
      </c>
    </row>
    <row r="2843" spans="1:8" ht="30" customHeight="1">
      <c r="A2843" s="382"/>
      <c r="B2843" s="382"/>
      <c r="C2843" s="382"/>
      <c r="D2843" s="382"/>
      <c r="E2843" s="382"/>
      <c r="F2843" s="382"/>
      <c r="G2843" s="382"/>
      <c r="H2843" s="382"/>
    </row>
    <row r="2844" spans="1:8" ht="30" customHeight="1">
      <c r="A2844" s="382">
        <v>12</v>
      </c>
      <c r="B2844" s="382" t="s">
        <v>913</v>
      </c>
      <c r="C2844" s="382">
        <f>C2842</f>
        <v>1100</v>
      </c>
      <c r="D2844" s="382">
        <f>D2842</f>
        <v>24635</v>
      </c>
      <c r="E2844" s="382"/>
      <c r="F2844" s="382"/>
      <c r="G2844" s="382">
        <f>G2842</f>
        <v>2344</v>
      </c>
      <c r="H2844" s="382"/>
    </row>
    <row r="2845" spans="1:8" ht="30" customHeight="1">
      <c r="A2845" s="81"/>
      <c r="B2845" s="382"/>
      <c r="C2845" s="382"/>
      <c r="D2845" s="382"/>
      <c r="E2845" s="382"/>
      <c r="F2845" s="382"/>
      <c r="G2845" s="382"/>
      <c r="H2845" s="382"/>
    </row>
    <row r="2846" spans="1:8" ht="30" customHeight="1">
      <c r="A2846" s="81"/>
      <c r="B2846" s="390" t="s">
        <v>107</v>
      </c>
      <c r="C2846" s="382">
        <f t="shared" ref="C2846:H2846" si="80">SUM(C2822:C2845)</f>
        <v>11440</v>
      </c>
      <c r="D2846" s="382">
        <f t="shared" si="80"/>
        <v>287234</v>
      </c>
      <c r="E2846" s="382">
        <f t="shared" si="80"/>
        <v>0</v>
      </c>
      <c r="F2846" s="382">
        <f t="shared" si="80"/>
        <v>0</v>
      </c>
      <c r="G2846" s="382">
        <f t="shared" si="80"/>
        <v>7032</v>
      </c>
      <c r="H2846" s="382">
        <f t="shared" si="80"/>
        <v>1200</v>
      </c>
    </row>
    <row r="2847" spans="1:8" ht="30" customHeight="1">
      <c r="A2847" s="81"/>
      <c r="B2847" s="390"/>
      <c r="C2847" s="382"/>
      <c r="D2847" s="382"/>
      <c r="E2847" s="382"/>
      <c r="F2847" s="382"/>
      <c r="G2847" s="382"/>
      <c r="H2847" s="382"/>
    </row>
    <row r="2848" spans="1:8" ht="30" customHeight="1">
      <c r="A2848" s="81"/>
      <c r="B2848" s="390" t="s">
        <v>436</v>
      </c>
      <c r="C2848" s="382"/>
      <c r="D2848" s="382">
        <v>6908</v>
      </c>
      <c r="E2848" s="382"/>
      <c r="F2848" s="382"/>
      <c r="G2848" s="382">
        <v>5200</v>
      </c>
      <c r="H2848" s="382"/>
    </row>
    <row r="2849" spans="1:8" ht="30" customHeight="1">
      <c r="A2849" s="81"/>
      <c r="B2849" s="390"/>
      <c r="C2849" s="382"/>
      <c r="D2849" s="382"/>
      <c r="E2849" s="382"/>
      <c r="F2849" s="382"/>
      <c r="G2849" s="382"/>
      <c r="H2849" s="382"/>
    </row>
    <row r="2850" spans="1:8" ht="30" customHeight="1">
      <c r="A2850" s="81"/>
      <c r="B2850" s="390" t="s">
        <v>107</v>
      </c>
      <c r="C2850" s="382"/>
      <c r="D2850" s="382"/>
      <c r="E2850" s="382"/>
      <c r="F2850" s="382"/>
      <c r="G2850" s="382"/>
      <c r="H2850" s="382"/>
    </row>
    <row r="2851" spans="1:8" ht="30" customHeight="1">
      <c r="A2851" s="81"/>
      <c r="B2851" s="390"/>
      <c r="C2851" s="382"/>
      <c r="D2851" s="382"/>
      <c r="E2851" s="382"/>
      <c r="F2851" s="382"/>
      <c r="G2851" s="382"/>
      <c r="H2851" s="382"/>
    </row>
    <row r="2852" spans="1:8" ht="30" customHeight="1">
      <c r="A2852" s="81"/>
      <c r="B2852" s="390" t="s">
        <v>143</v>
      </c>
      <c r="C2852" s="382"/>
      <c r="D2852" s="382">
        <f>SUM(D2846:D2851)</f>
        <v>294142</v>
      </c>
      <c r="E2852" s="382"/>
      <c r="F2852" s="382"/>
      <c r="G2852" s="382">
        <f>SUM(G2846:G2851)</f>
        <v>12232</v>
      </c>
      <c r="H2852" s="382"/>
    </row>
    <row r="2853" spans="1:8" ht="30" customHeight="1">
      <c r="A2853" s="384" t="s">
        <v>898</v>
      </c>
      <c r="B2853" s="625" t="s">
        <v>954</v>
      </c>
      <c r="C2853" s="625"/>
      <c r="D2853" s="625"/>
      <c r="E2853" s="625"/>
      <c r="F2853" s="625"/>
      <c r="G2853" s="625"/>
      <c r="H2853" s="625"/>
    </row>
    <row r="2854" spans="1:8" ht="30" customHeight="1">
      <c r="A2854" s="386" t="s">
        <v>899</v>
      </c>
      <c r="B2854" s="387" t="s">
        <v>900</v>
      </c>
      <c r="C2854" s="387" t="s">
        <v>5</v>
      </c>
      <c r="D2854" s="387" t="s">
        <v>395</v>
      </c>
      <c r="E2854" s="387" t="s">
        <v>7</v>
      </c>
      <c r="F2854" s="387" t="s">
        <v>8</v>
      </c>
      <c r="G2854" s="387" t="s">
        <v>932</v>
      </c>
      <c r="H2854" s="387" t="s">
        <v>901</v>
      </c>
    </row>
    <row r="2855" spans="1:8" ht="30" customHeight="1">
      <c r="A2855" s="81"/>
      <c r="B2855" s="382"/>
      <c r="C2855" s="382"/>
      <c r="D2855" s="382"/>
      <c r="E2855" s="382"/>
      <c r="F2855" s="382"/>
      <c r="G2855" s="382"/>
      <c r="H2855" s="382"/>
    </row>
    <row r="2856" spans="1:8" ht="30" customHeight="1">
      <c r="A2856" s="382">
        <v>1</v>
      </c>
      <c r="B2856" s="389" t="s">
        <v>902</v>
      </c>
      <c r="C2856" s="382">
        <v>660</v>
      </c>
      <c r="D2856" s="382">
        <v>22655</v>
      </c>
      <c r="E2856" s="382"/>
      <c r="F2856" s="382"/>
      <c r="G2856" s="382"/>
      <c r="H2856" s="382"/>
    </row>
    <row r="2857" spans="1:8" ht="30" customHeight="1">
      <c r="A2857" s="382"/>
      <c r="B2857" s="382"/>
      <c r="C2857" s="382"/>
      <c r="D2857" s="382"/>
      <c r="E2857" s="382"/>
      <c r="F2857" s="382"/>
      <c r="G2857" s="382"/>
      <c r="H2857" s="382"/>
    </row>
    <row r="2858" spans="1:8" ht="30" customHeight="1">
      <c r="A2858" s="382">
        <v>2</v>
      </c>
      <c r="B2858" s="382" t="s">
        <v>903</v>
      </c>
      <c r="C2858" s="382">
        <f>C2856</f>
        <v>660</v>
      </c>
      <c r="D2858" s="382">
        <v>23073</v>
      </c>
      <c r="E2858" s="382"/>
      <c r="F2858" s="382"/>
      <c r="G2858" s="382">
        <f>G2856</f>
        <v>0</v>
      </c>
      <c r="H2858" s="382"/>
    </row>
    <row r="2859" spans="1:8" ht="30" customHeight="1">
      <c r="A2859" s="382"/>
      <c r="B2859" s="382"/>
      <c r="C2859" s="382"/>
      <c r="D2859" s="382"/>
      <c r="E2859" s="382"/>
      <c r="F2859" s="382"/>
      <c r="G2859" s="382"/>
      <c r="H2859" s="382"/>
    </row>
    <row r="2860" spans="1:8" ht="30" customHeight="1">
      <c r="A2860" s="382">
        <v>3</v>
      </c>
      <c r="B2860" s="382" t="s">
        <v>904</v>
      </c>
      <c r="C2860" s="382">
        <f>C2858</f>
        <v>660</v>
      </c>
      <c r="D2860" s="382">
        <f>D2858</f>
        <v>23073</v>
      </c>
      <c r="E2860" s="382"/>
      <c r="F2860" s="382"/>
      <c r="G2860" s="382">
        <f>G2858</f>
        <v>0</v>
      </c>
      <c r="H2860" s="382"/>
    </row>
    <row r="2861" spans="1:8" ht="30" customHeight="1">
      <c r="A2861" s="382"/>
      <c r="B2861" s="382"/>
      <c r="C2861" s="382"/>
      <c r="D2861" s="382"/>
      <c r="E2861" s="382"/>
      <c r="F2861" s="382"/>
      <c r="G2861" s="382"/>
      <c r="H2861" s="382"/>
    </row>
    <row r="2862" spans="1:8" ht="30" customHeight="1">
      <c r="A2862" s="382">
        <v>4</v>
      </c>
      <c r="B2862" s="382" t="s">
        <v>905</v>
      </c>
      <c r="C2862" s="382">
        <f>C2860</f>
        <v>660</v>
      </c>
      <c r="D2862" s="382">
        <f>D2860</f>
        <v>23073</v>
      </c>
      <c r="E2862" s="382"/>
      <c r="F2862" s="382"/>
      <c r="G2862" s="382">
        <f>G2860</f>
        <v>0</v>
      </c>
      <c r="H2862" s="382"/>
    </row>
    <row r="2863" spans="1:8" ht="30" customHeight="1">
      <c r="A2863" s="382"/>
      <c r="B2863" s="382"/>
      <c r="C2863" s="382"/>
      <c r="D2863" s="382"/>
      <c r="E2863" s="382"/>
      <c r="F2863" s="382"/>
      <c r="G2863" s="382"/>
      <c r="H2863" s="382"/>
    </row>
    <row r="2864" spans="1:8" ht="30" customHeight="1">
      <c r="A2864" s="382">
        <v>5</v>
      </c>
      <c r="B2864" s="382" t="s">
        <v>906</v>
      </c>
      <c r="C2864" s="382">
        <v>1100</v>
      </c>
      <c r="D2864" s="382">
        <v>24205</v>
      </c>
      <c r="E2864" s="382"/>
      <c r="F2864" s="382"/>
      <c r="G2864" s="382"/>
      <c r="H2864" s="382">
        <v>600</v>
      </c>
    </row>
    <row r="2865" spans="1:8" ht="30" customHeight="1">
      <c r="A2865" s="382"/>
      <c r="B2865" s="382"/>
      <c r="C2865" s="382"/>
      <c r="D2865" s="382"/>
      <c r="E2865" s="382"/>
      <c r="F2865" s="382"/>
      <c r="G2865" s="382"/>
      <c r="H2865" s="382"/>
    </row>
    <row r="2866" spans="1:8" ht="30" customHeight="1">
      <c r="A2866" s="382">
        <v>6</v>
      </c>
      <c r="B2866" s="382" t="s">
        <v>907</v>
      </c>
      <c r="C2866" s="382">
        <f>C2864</f>
        <v>1100</v>
      </c>
      <c r="D2866" s="382">
        <f>D2864</f>
        <v>24205</v>
      </c>
      <c r="E2866" s="382"/>
      <c r="F2866" s="382"/>
      <c r="G2866" s="382">
        <f>G2864</f>
        <v>0</v>
      </c>
      <c r="H2866" s="382"/>
    </row>
    <row r="2867" spans="1:8" ht="30" customHeight="1">
      <c r="A2867" s="382"/>
      <c r="B2867" s="382"/>
      <c r="C2867" s="382"/>
      <c r="D2867" s="382"/>
      <c r="E2867" s="382"/>
      <c r="F2867" s="382"/>
      <c r="G2867" s="382"/>
      <c r="H2867" s="382"/>
    </row>
    <row r="2868" spans="1:8" ht="30" customHeight="1">
      <c r="A2868" s="382">
        <v>7</v>
      </c>
      <c r="B2868" s="382" t="s">
        <v>908</v>
      </c>
      <c r="C2868" s="382">
        <f>C2866</f>
        <v>1100</v>
      </c>
      <c r="D2868" s="382">
        <f>D2866</f>
        <v>24205</v>
      </c>
      <c r="E2868" s="382"/>
      <c r="F2868" s="382"/>
      <c r="G2868" s="382">
        <f>G2866</f>
        <v>0</v>
      </c>
      <c r="H2868" s="382"/>
    </row>
    <row r="2869" spans="1:8" ht="30" customHeight="1">
      <c r="A2869" s="382"/>
      <c r="B2869" s="382"/>
      <c r="C2869" s="382"/>
      <c r="D2869" s="382"/>
      <c r="E2869" s="382"/>
      <c r="F2869" s="382"/>
      <c r="G2869" s="382"/>
      <c r="H2869" s="382"/>
    </row>
    <row r="2870" spans="1:8" ht="30" customHeight="1">
      <c r="A2870" s="382">
        <v>8</v>
      </c>
      <c r="B2870" s="382" t="s">
        <v>909</v>
      </c>
      <c r="C2870" s="382">
        <f>C2868</f>
        <v>1100</v>
      </c>
      <c r="D2870" s="382">
        <f>D2868</f>
        <v>24205</v>
      </c>
      <c r="E2870" s="382"/>
      <c r="F2870" s="382"/>
      <c r="G2870" s="382">
        <f>G2868</f>
        <v>0</v>
      </c>
      <c r="H2870" s="382"/>
    </row>
    <row r="2871" spans="1:8" ht="30" customHeight="1">
      <c r="A2871" s="382"/>
      <c r="B2871" s="382"/>
      <c r="C2871" s="382"/>
      <c r="D2871" s="382"/>
      <c r="E2871" s="382"/>
      <c r="F2871" s="382"/>
      <c r="G2871" s="382"/>
      <c r="H2871" s="382"/>
    </row>
    <row r="2872" spans="1:8" ht="30" customHeight="1">
      <c r="A2872" s="382">
        <v>9</v>
      </c>
      <c r="B2872" s="382" t="s">
        <v>910</v>
      </c>
      <c r="C2872" s="382">
        <v>1100</v>
      </c>
      <c r="D2872" s="382">
        <v>24635</v>
      </c>
      <c r="E2872" s="382"/>
      <c r="F2872" s="382"/>
      <c r="G2872" s="382">
        <v>0</v>
      </c>
      <c r="H2872" s="382"/>
    </row>
    <row r="2873" spans="1:8" ht="30" customHeight="1">
      <c r="A2873" s="382"/>
      <c r="B2873" s="382"/>
      <c r="C2873" s="382"/>
      <c r="D2873" s="382"/>
      <c r="E2873" s="382"/>
      <c r="F2873" s="382"/>
      <c r="G2873" s="382"/>
      <c r="H2873" s="382"/>
    </row>
    <row r="2874" spans="1:8" ht="30" customHeight="1">
      <c r="A2874" s="382">
        <v>10</v>
      </c>
      <c r="B2874" s="382" t="s">
        <v>911</v>
      </c>
      <c r="C2874" s="382">
        <f>C2872</f>
        <v>1100</v>
      </c>
      <c r="D2874" s="382">
        <f>D2872</f>
        <v>24635</v>
      </c>
      <c r="E2874" s="382"/>
      <c r="F2874" s="382"/>
      <c r="G2874" s="382">
        <v>2344</v>
      </c>
      <c r="H2874" s="382"/>
    </row>
    <row r="2875" spans="1:8" ht="30" customHeight="1">
      <c r="A2875" s="382"/>
      <c r="B2875" s="382"/>
      <c r="C2875" s="382"/>
      <c r="D2875" s="382"/>
      <c r="E2875" s="382"/>
      <c r="F2875" s="382"/>
      <c r="G2875" s="382"/>
      <c r="H2875" s="382"/>
    </row>
    <row r="2876" spans="1:8" ht="30" customHeight="1">
      <c r="A2876" s="382">
        <v>11</v>
      </c>
      <c r="B2876" s="382" t="s">
        <v>912</v>
      </c>
      <c r="C2876" s="382">
        <f>C2874</f>
        <v>1100</v>
      </c>
      <c r="D2876" s="382">
        <f>D2874</f>
        <v>24635</v>
      </c>
      <c r="E2876" s="382"/>
      <c r="F2876" s="382"/>
      <c r="G2876" s="382">
        <f>G2874</f>
        <v>2344</v>
      </c>
      <c r="H2876" s="382">
        <v>600</v>
      </c>
    </row>
    <row r="2877" spans="1:8" ht="30" customHeight="1">
      <c r="A2877" s="382"/>
      <c r="B2877" s="382"/>
      <c r="C2877" s="382"/>
      <c r="D2877" s="382"/>
      <c r="E2877" s="382"/>
      <c r="F2877" s="382"/>
      <c r="G2877" s="382"/>
      <c r="H2877" s="382"/>
    </row>
    <row r="2878" spans="1:8" ht="30" customHeight="1">
      <c r="A2878" s="382">
        <v>12</v>
      </c>
      <c r="B2878" s="382" t="s">
        <v>913</v>
      </c>
      <c r="C2878" s="382">
        <f>C2876</f>
        <v>1100</v>
      </c>
      <c r="D2878" s="382">
        <f>D2876</f>
        <v>24635</v>
      </c>
      <c r="E2878" s="382"/>
      <c r="F2878" s="382"/>
      <c r="G2878" s="382">
        <f>G2876</f>
        <v>2344</v>
      </c>
      <c r="H2878" s="382"/>
    </row>
    <row r="2879" spans="1:8" ht="30" customHeight="1">
      <c r="A2879" s="81"/>
      <c r="B2879" s="382"/>
      <c r="C2879" s="382"/>
      <c r="D2879" s="382"/>
      <c r="E2879" s="382"/>
      <c r="F2879" s="382"/>
      <c r="G2879" s="382"/>
      <c r="H2879" s="382"/>
    </row>
    <row r="2880" spans="1:8" ht="30" customHeight="1">
      <c r="A2880" s="81"/>
      <c r="B2880" s="390" t="s">
        <v>107</v>
      </c>
      <c r="C2880" s="382">
        <f t="shared" ref="C2880:H2880" si="81">SUM(C2856:C2879)</f>
        <v>11440</v>
      </c>
      <c r="D2880" s="382">
        <f t="shared" si="81"/>
        <v>287234</v>
      </c>
      <c r="E2880" s="382">
        <f t="shared" si="81"/>
        <v>0</v>
      </c>
      <c r="F2880" s="382">
        <f t="shared" si="81"/>
        <v>0</v>
      </c>
      <c r="G2880" s="382">
        <f t="shared" si="81"/>
        <v>7032</v>
      </c>
      <c r="H2880" s="382">
        <f t="shared" si="81"/>
        <v>1200</v>
      </c>
    </row>
    <row r="2881" spans="1:8" ht="30" customHeight="1">
      <c r="A2881" s="81"/>
      <c r="B2881" s="390"/>
      <c r="C2881" s="382"/>
      <c r="D2881" s="382"/>
      <c r="E2881" s="382"/>
      <c r="F2881" s="382"/>
      <c r="G2881" s="382"/>
      <c r="H2881" s="382"/>
    </row>
    <row r="2882" spans="1:8" ht="30" customHeight="1">
      <c r="A2882" s="81"/>
      <c r="B2882" s="390" t="s">
        <v>436</v>
      </c>
      <c r="C2882" s="382"/>
      <c r="D2882" s="382">
        <v>6908</v>
      </c>
      <c r="E2882" s="382"/>
      <c r="F2882" s="382"/>
      <c r="G2882" s="382">
        <v>5200</v>
      </c>
      <c r="H2882" s="382"/>
    </row>
    <row r="2883" spans="1:8" ht="30" customHeight="1">
      <c r="A2883" s="81"/>
      <c r="B2883" s="390"/>
      <c r="C2883" s="382"/>
      <c r="D2883" s="382"/>
      <c r="E2883" s="382"/>
      <c r="F2883" s="382"/>
      <c r="G2883" s="382"/>
      <c r="H2883" s="382"/>
    </row>
    <row r="2884" spans="1:8" ht="30" customHeight="1">
      <c r="A2884" s="81"/>
      <c r="B2884" s="390" t="s">
        <v>107</v>
      </c>
      <c r="C2884" s="382"/>
      <c r="D2884" s="382"/>
      <c r="E2884" s="382"/>
      <c r="F2884" s="382"/>
      <c r="G2884" s="382"/>
      <c r="H2884" s="382"/>
    </row>
    <row r="2885" spans="1:8" ht="30" customHeight="1">
      <c r="A2885" s="81"/>
      <c r="B2885" s="390"/>
      <c r="C2885" s="382"/>
      <c r="D2885" s="382"/>
      <c r="E2885" s="382"/>
      <c r="F2885" s="382"/>
      <c r="G2885" s="382"/>
      <c r="H2885" s="382"/>
    </row>
    <row r="2886" spans="1:8" ht="30" customHeight="1">
      <c r="A2886" s="81"/>
      <c r="B2886" s="390" t="s">
        <v>143</v>
      </c>
      <c r="C2886" s="382"/>
      <c r="D2886" s="382">
        <f>SUM(D2880:D2885)</f>
        <v>294142</v>
      </c>
      <c r="E2886" s="382"/>
      <c r="F2886" s="382"/>
      <c r="G2886" s="382">
        <f>SUM(G2880:G2885)</f>
        <v>12232</v>
      </c>
      <c r="H2886" s="382"/>
    </row>
    <row r="2887" spans="1:8" ht="30" customHeight="1">
      <c r="A2887" s="384" t="s">
        <v>898</v>
      </c>
      <c r="B2887" s="625" t="s">
        <v>955</v>
      </c>
      <c r="C2887" s="625"/>
      <c r="D2887" s="625"/>
      <c r="E2887" s="625"/>
      <c r="F2887" s="625"/>
      <c r="G2887" s="625"/>
      <c r="H2887" s="625"/>
    </row>
    <row r="2888" spans="1:8" ht="30" customHeight="1">
      <c r="A2888" s="386" t="s">
        <v>899</v>
      </c>
      <c r="B2888" s="387" t="s">
        <v>900</v>
      </c>
      <c r="C2888" s="387" t="s">
        <v>5</v>
      </c>
      <c r="D2888" s="387" t="s">
        <v>395</v>
      </c>
      <c r="E2888" s="387" t="s">
        <v>7</v>
      </c>
      <c r="F2888" s="387" t="s">
        <v>8</v>
      </c>
      <c r="G2888" s="387" t="s">
        <v>932</v>
      </c>
      <c r="H2888" s="387" t="s">
        <v>901</v>
      </c>
    </row>
    <row r="2889" spans="1:8" ht="30" customHeight="1">
      <c r="A2889" s="81"/>
      <c r="B2889" s="382"/>
      <c r="C2889" s="382"/>
      <c r="D2889" s="382"/>
      <c r="E2889" s="382"/>
      <c r="F2889" s="382"/>
      <c r="G2889" s="382"/>
      <c r="H2889" s="382"/>
    </row>
    <row r="2890" spans="1:8" ht="30" customHeight="1">
      <c r="A2890" s="382">
        <v>1</v>
      </c>
      <c r="B2890" s="389" t="s">
        <v>902</v>
      </c>
      <c r="C2890" s="382">
        <v>660</v>
      </c>
      <c r="D2890" s="382">
        <v>22025</v>
      </c>
      <c r="E2890" s="382"/>
      <c r="F2890" s="382"/>
      <c r="G2890" s="382"/>
      <c r="H2890" s="382"/>
    </row>
    <row r="2891" spans="1:8" ht="30" customHeight="1">
      <c r="A2891" s="382"/>
      <c r="B2891" s="382"/>
      <c r="C2891" s="382"/>
      <c r="D2891" s="382"/>
      <c r="E2891" s="382"/>
      <c r="F2891" s="382"/>
      <c r="G2891" s="382"/>
      <c r="H2891" s="382"/>
    </row>
    <row r="2892" spans="1:8" ht="30" customHeight="1">
      <c r="A2892" s="382">
        <v>2</v>
      </c>
      <c r="B2892" s="382" t="s">
        <v>903</v>
      </c>
      <c r="C2892" s="382">
        <f>C2890</f>
        <v>660</v>
      </c>
      <c r="D2892" s="382">
        <v>22431</v>
      </c>
      <c r="E2892" s="382"/>
      <c r="F2892" s="382"/>
      <c r="G2892" s="382">
        <f>G2890</f>
        <v>0</v>
      </c>
      <c r="H2892" s="382"/>
    </row>
    <row r="2893" spans="1:8" ht="30" customHeight="1">
      <c r="A2893" s="382"/>
      <c r="B2893" s="382"/>
      <c r="C2893" s="382"/>
      <c r="D2893" s="382"/>
      <c r="E2893" s="382"/>
      <c r="F2893" s="382"/>
      <c r="G2893" s="382"/>
      <c r="H2893" s="382"/>
    </row>
    <row r="2894" spans="1:8" ht="30" customHeight="1">
      <c r="A2894" s="382">
        <v>3</v>
      </c>
      <c r="B2894" s="382" t="s">
        <v>904</v>
      </c>
      <c r="C2894" s="382">
        <f>C2892</f>
        <v>660</v>
      </c>
      <c r="D2894" s="382">
        <f>D2892</f>
        <v>22431</v>
      </c>
      <c r="E2894" s="382"/>
      <c r="F2894" s="382"/>
      <c r="G2894" s="382">
        <f>G2892</f>
        <v>0</v>
      </c>
      <c r="H2894" s="382"/>
    </row>
    <row r="2895" spans="1:8" ht="30" customHeight="1">
      <c r="A2895" s="382"/>
      <c r="B2895" s="382"/>
      <c r="C2895" s="382"/>
      <c r="D2895" s="382"/>
      <c r="E2895" s="382"/>
      <c r="F2895" s="382"/>
      <c r="G2895" s="382"/>
      <c r="H2895" s="382"/>
    </row>
    <row r="2896" spans="1:8" ht="30" customHeight="1">
      <c r="A2896" s="382">
        <v>4</v>
      </c>
      <c r="B2896" s="382" t="s">
        <v>905</v>
      </c>
      <c r="C2896" s="382">
        <f>C2894</f>
        <v>660</v>
      </c>
      <c r="D2896" s="382">
        <f>D2894</f>
        <v>22431</v>
      </c>
      <c r="E2896" s="382"/>
      <c r="F2896" s="382"/>
      <c r="G2896" s="382">
        <f>G2894</f>
        <v>0</v>
      </c>
      <c r="H2896" s="382"/>
    </row>
    <row r="2897" spans="1:8" ht="30" customHeight="1">
      <c r="A2897" s="382"/>
      <c r="B2897" s="382"/>
      <c r="C2897" s="382"/>
      <c r="D2897" s="382"/>
      <c r="E2897" s="382"/>
      <c r="F2897" s="382"/>
      <c r="G2897" s="382"/>
      <c r="H2897" s="382"/>
    </row>
    <row r="2898" spans="1:8" ht="30" customHeight="1">
      <c r="A2898" s="382">
        <v>5</v>
      </c>
      <c r="B2898" s="382" t="s">
        <v>906</v>
      </c>
      <c r="C2898" s="382">
        <v>1100</v>
      </c>
      <c r="D2898" s="382">
        <v>23563</v>
      </c>
      <c r="E2898" s="382"/>
      <c r="F2898" s="382"/>
      <c r="G2898" s="382"/>
      <c r="H2898" s="382">
        <v>600</v>
      </c>
    </row>
    <row r="2899" spans="1:8" ht="30" customHeight="1">
      <c r="A2899" s="382"/>
      <c r="B2899" s="382"/>
      <c r="C2899" s="382"/>
      <c r="D2899" s="382"/>
      <c r="E2899" s="382"/>
      <c r="F2899" s="382"/>
      <c r="G2899" s="382"/>
      <c r="H2899" s="382"/>
    </row>
    <row r="2900" spans="1:8" ht="30" customHeight="1">
      <c r="A2900" s="382">
        <v>6</v>
      </c>
      <c r="B2900" s="382" t="s">
        <v>907</v>
      </c>
      <c r="C2900" s="382">
        <f>C2898</f>
        <v>1100</v>
      </c>
      <c r="D2900" s="382">
        <f>D2898</f>
        <v>23563</v>
      </c>
      <c r="E2900" s="382"/>
      <c r="F2900" s="382"/>
      <c r="G2900" s="382">
        <f>G2898</f>
        <v>0</v>
      </c>
      <c r="H2900" s="382"/>
    </row>
    <row r="2901" spans="1:8" ht="30" customHeight="1">
      <c r="A2901" s="382"/>
      <c r="B2901" s="382"/>
      <c r="C2901" s="382"/>
      <c r="D2901" s="382"/>
      <c r="E2901" s="382"/>
      <c r="F2901" s="382"/>
      <c r="G2901" s="382"/>
      <c r="H2901" s="382"/>
    </row>
    <row r="2902" spans="1:8" ht="30" customHeight="1">
      <c r="A2902" s="382">
        <v>7</v>
      </c>
      <c r="B2902" s="382" t="s">
        <v>908</v>
      </c>
      <c r="C2902" s="382">
        <f>C2900</f>
        <v>1100</v>
      </c>
      <c r="D2902" s="382">
        <f>D2900</f>
        <v>23563</v>
      </c>
      <c r="E2902" s="382"/>
      <c r="F2902" s="382"/>
      <c r="G2902" s="382">
        <f>G2900</f>
        <v>0</v>
      </c>
      <c r="H2902" s="382"/>
    </row>
    <row r="2903" spans="1:8" ht="30" customHeight="1">
      <c r="A2903" s="382"/>
      <c r="B2903" s="382"/>
      <c r="C2903" s="382"/>
      <c r="D2903" s="382"/>
      <c r="E2903" s="382"/>
      <c r="F2903" s="382"/>
      <c r="G2903" s="382"/>
      <c r="H2903" s="382"/>
    </row>
    <row r="2904" spans="1:8" ht="30" customHeight="1">
      <c r="A2904" s="382">
        <v>8</v>
      </c>
      <c r="B2904" s="382" t="s">
        <v>909</v>
      </c>
      <c r="C2904" s="382">
        <f>C2902</f>
        <v>1100</v>
      </c>
      <c r="D2904" s="382">
        <f>D2902</f>
        <v>23563</v>
      </c>
      <c r="E2904" s="382"/>
      <c r="F2904" s="382"/>
      <c r="G2904" s="382">
        <f>G2902</f>
        <v>0</v>
      </c>
      <c r="H2904" s="382"/>
    </row>
    <row r="2905" spans="1:8" ht="30" customHeight="1">
      <c r="A2905" s="382"/>
      <c r="B2905" s="382"/>
      <c r="C2905" s="382"/>
      <c r="D2905" s="382"/>
      <c r="E2905" s="382"/>
      <c r="F2905" s="382"/>
      <c r="G2905" s="382"/>
      <c r="H2905" s="382"/>
    </row>
    <row r="2906" spans="1:8" ht="30" customHeight="1">
      <c r="A2906" s="382">
        <v>9</v>
      </c>
      <c r="B2906" s="382" t="s">
        <v>910</v>
      </c>
      <c r="C2906" s="382">
        <v>1100</v>
      </c>
      <c r="D2906" s="382">
        <v>23981</v>
      </c>
      <c r="E2906" s="382"/>
      <c r="F2906" s="382"/>
      <c r="G2906" s="382">
        <v>0</v>
      </c>
      <c r="H2906" s="382"/>
    </row>
    <row r="2907" spans="1:8" ht="30" customHeight="1">
      <c r="A2907" s="382"/>
      <c r="B2907" s="382"/>
      <c r="C2907" s="382"/>
      <c r="D2907" s="382"/>
      <c r="E2907" s="382"/>
      <c r="F2907" s="382"/>
      <c r="G2907" s="382"/>
      <c r="H2907" s="382"/>
    </row>
    <row r="2908" spans="1:8" ht="30" customHeight="1">
      <c r="A2908" s="382">
        <v>10</v>
      </c>
      <c r="B2908" s="382" t="s">
        <v>911</v>
      </c>
      <c r="C2908" s="382">
        <f>C2906</f>
        <v>1100</v>
      </c>
      <c r="D2908" s="382">
        <f>D2906</f>
        <v>23981</v>
      </c>
      <c r="E2908" s="382"/>
      <c r="F2908" s="382"/>
      <c r="G2908" s="382">
        <v>2278</v>
      </c>
      <c r="H2908" s="382"/>
    </row>
    <row r="2909" spans="1:8" ht="30" customHeight="1">
      <c r="A2909" s="382"/>
      <c r="B2909" s="382"/>
      <c r="C2909" s="382"/>
      <c r="D2909" s="382"/>
      <c r="E2909" s="382"/>
      <c r="F2909" s="382"/>
      <c r="G2909" s="382"/>
      <c r="H2909" s="382"/>
    </row>
    <row r="2910" spans="1:8" ht="30" customHeight="1">
      <c r="A2910" s="382">
        <v>11</v>
      </c>
      <c r="B2910" s="382" t="s">
        <v>912</v>
      </c>
      <c r="C2910" s="382">
        <f>C2908</f>
        <v>1100</v>
      </c>
      <c r="D2910" s="382">
        <f>D2908</f>
        <v>23981</v>
      </c>
      <c r="E2910" s="382"/>
      <c r="F2910" s="382"/>
      <c r="G2910" s="382">
        <f>G2908</f>
        <v>2278</v>
      </c>
      <c r="H2910" s="382"/>
    </row>
    <row r="2911" spans="1:8" ht="30" customHeight="1">
      <c r="A2911" s="382"/>
      <c r="B2911" s="382"/>
      <c r="C2911" s="382"/>
      <c r="D2911" s="382"/>
      <c r="E2911" s="382"/>
      <c r="F2911" s="382"/>
      <c r="G2911" s="382"/>
      <c r="H2911" s="382"/>
    </row>
    <row r="2912" spans="1:8" ht="30" customHeight="1">
      <c r="A2912" s="382">
        <v>12</v>
      </c>
      <c r="B2912" s="382" t="s">
        <v>913</v>
      </c>
      <c r="C2912" s="382">
        <f>C2910</f>
        <v>1100</v>
      </c>
      <c r="D2912" s="382">
        <f>D2910</f>
        <v>23981</v>
      </c>
      <c r="E2912" s="382"/>
      <c r="F2912" s="382"/>
      <c r="G2912" s="382">
        <f>G2910</f>
        <v>2278</v>
      </c>
      <c r="H2912" s="382"/>
    </row>
    <row r="2913" spans="1:8" ht="30" customHeight="1">
      <c r="A2913" s="81"/>
      <c r="B2913" s="382"/>
      <c r="C2913" s="382"/>
      <c r="D2913" s="382"/>
      <c r="E2913" s="382"/>
      <c r="F2913" s="382"/>
      <c r="G2913" s="382"/>
      <c r="H2913" s="382"/>
    </row>
    <row r="2914" spans="1:8" ht="30" customHeight="1">
      <c r="A2914" s="81"/>
      <c r="B2914" s="390" t="s">
        <v>107</v>
      </c>
      <c r="C2914" s="382">
        <f t="shared" ref="C2914:H2914" si="82">SUM(C2890:C2913)</f>
        <v>11440</v>
      </c>
      <c r="D2914" s="382">
        <f t="shared" si="82"/>
        <v>279494</v>
      </c>
      <c r="E2914" s="382">
        <f t="shared" si="82"/>
        <v>0</v>
      </c>
      <c r="F2914" s="382">
        <f t="shared" si="82"/>
        <v>0</v>
      </c>
      <c r="G2914" s="382">
        <f t="shared" si="82"/>
        <v>6834</v>
      </c>
      <c r="H2914" s="382">
        <f t="shared" si="82"/>
        <v>600</v>
      </c>
    </row>
    <row r="2915" spans="1:8" ht="30" customHeight="1">
      <c r="A2915" s="81"/>
      <c r="B2915" s="390"/>
      <c r="C2915" s="382"/>
      <c r="D2915" s="382"/>
      <c r="E2915" s="382"/>
      <c r="F2915" s="382"/>
      <c r="G2915" s="382"/>
      <c r="H2915" s="382"/>
    </row>
    <row r="2916" spans="1:8" ht="30" customHeight="1">
      <c r="A2916" s="81"/>
      <c r="B2916" s="390" t="s">
        <v>436</v>
      </c>
      <c r="C2916" s="382"/>
      <c r="D2916" s="382">
        <v>6908</v>
      </c>
      <c r="E2916" s="382"/>
      <c r="F2916" s="382"/>
      <c r="G2916" s="382">
        <v>5200</v>
      </c>
      <c r="H2916" s="382"/>
    </row>
    <row r="2917" spans="1:8" ht="30" customHeight="1">
      <c r="A2917" s="81"/>
      <c r="B2917" s="390"/>
      <c r="C2917" s="382"/>
      <c r="D2917" s="382"/>
      <c r="E2917" s="382"/>
      <c r="F2917" s="382"/>
      <c r="G2917" s="382"/>
      <c r="H2917" s="382"/>
    </row>
    <row r="2918" spans="1:8" ht="30" customHeight="1">
      <c r="A2918" s="81"/>
      <c r="B2918" s="390" t="s">
        <v>107</v>
      </c>
      <c r="C2918" s="382"/>
      <c r="D2918" s="382"/>
      <c r="E2918" s="382"/>
      <c r="F2918" s="382"/>
      <c r="G2918" s="382"/>
      <c r="H2918" s="382"/>
    </row>
    <row r="2919" spans="1:8" ht="30" customHeight="1">
      <c r="A2919" s="81"/>
      <c r="B2919" s="390"/>
      <c r="C2919" s="382"/>
      <c r="D2919" s="382"/>
      <c r="E2919" s="382"/>
      <c r="F2919" s="382"/>
      <c r="G2919" s="382"/>
      <c r="H2919" s="382"/>
    </row>
    <row r="2920" spans="1:8" ht="30" customHeight="1">
      <c r="A2920" s="81"/>
      <c r="B2920" s="390" t="s">
        <v>143</v>
      </c>
      <c r="C2920" s="382"/>
      <c r="D2920" s="382">
        <f>SUM(D2914:D2919)</f>
        <v>286402</v>
      </c>
      <c r="E2920" s="382"/>
      <c r="F2920" s="382"/>
      <c r="G2920" s="382">
        <f>SUM(G2914:G2919)</f>
        <v>12034</v>
      </c>
      <c r="H2920" s="382"/>
    </row>
    <row r="2921" spans="1:8" ht="30" customHeight="1">
      <c r="A2921" s="384" t="s">
        <v>898</v>
      </c>
      <c r="B2921" s="625" t="s">
        <v>956</v>
      </c>
      <c r="C2921" s="625"/>
      <c r="D2921" s="625"/>
      <c r="E2921" s="625"/>
      <c r="F2921" s="625"/>
      <c r="G2921" s="625"/>
      <c r="H2921" s="625"/>
    </row>
    <row r="2922" spans="1:8" ht="30" customHeight="1">
      <c r="A2922" s="386" t="s">
        <v>899</v>
      </c>
      <c r="B2922" s="387" t="s">
        <v>900</v>
      </c>
      <c r="C2922" s="387" t="s">
        <v>5</v>
      </c>
      <c r="D2922" s="387" t="s">
        <v>395</v>
      </c>
      <c r="E2922" s="387" t="s">
        <v>7</v>
      </c>
      <c r="F2922" s="387" t="s">
        <v>8</v>
      </c>
      <c r="G2922" s="387" t="s">
        <v>932</v>
      </c>
      <c r="H2922" s="387" t="s">
        <v>901</v>
      </c>
    </row>
    <row r="2923" spans="1:8" ht="30" customHeight="1">
      <c r="A2923" s="81"/>
      <c r="B2923" s="382"/>
      <c r="C2923" s="382"/>
      <c r="D2923" s="382"/>
      <c r="E2923" s="382"/>
      <c r="F2923" s="382"/>
      <c r="G2923" s="382"/>
      <c r="H2923" s="382"/>
    </row>
    <row r="2924" spans="1:8" ht="30" customHeight="1">
      <c r="A2924" s="382">
        <v>1</v>
      </c>
      <c r="B2924" s="389" t="s">
        <v>902</v>
      </c>
      <c r="C2924" s="382">
        <v>660</v>
      </c>
      <c r="D2924" s="382">
        <v>20765</v>
      </c>
      <c r="E2924" s="382"/>
      <c r="F2924" s="382"/>
      <c r="G2924" s="382"/>
      <c r="H2924" s="382"/>
    </row>
    <row r="2925" spans="1:8" ht="30" customHeight="1">
      <c r="A2925" s="382"/>
      <c r="B2925" s="382"/>
      <c r="C2925" s="382"/>
      <c r="D2925" s="382"/>
      <c r="E2925" s="382"/>
      <c r="F2925" s="382"/>
      <c r="G2925" s="382"/>
      <c r="H2925" s="382"/>
    </row>
    <row r="2926" spans="1:8" ht="30" customHeight="1">
      <c r="A2926" s="382">
        <v>2</v>
      </c>
      <c r="B2926" s="382" t="s">
        <v>903</v>
      </c>
      <c r="C2926" s="382">
        <f>C2924</f>
        <v>660</v>
      </c>
      <c r="D2926" s="382">
        <v>21147</v>
      </c>
      <c r="E2926" s="382"/>
      <c r="F2926" s="382"/>
      <c r="G2926" s="382">
        <f>G2924</f>
        <v>0</v>
      </c>
      <c r="H2926" s="382"/>
    </row>
    <row r="2927" spans="1:8" ht="30" customHeight="1">
      <c r="A2927" s="382"/>
      <c r="B2927" s="382"/>
      <c r="C2927" s="382"/>
      <c r="D2927" s="382"/>
      <c r="E2927" s="382"/>
      <c r="F2927" s="382"/>
      <c r="G2927" s="382"/>
      <c r="H2927" s="382"/>
    </row>
    <row r="2928" spans="1:8" ht="30" customHeight="1">
      <c r="A2928" s="382">
        <v>3</v>
      </c>
      <c r="B2928" s="382" t="s">
        <v>904</v>
      </c>
      <c r="C2928" s="382">
        <f>C2926</f>
        <v>660</v>
      </c>
      <c r="D2928" s="382">
        <f>D2926</f>
        <v>21147</v>
      </c>
      <c r="E2928" s="382"/>
      <c r="F2928" s="382"/>
      <c r="G2928" s="382">
        <f>G2926</f>
        <v>0</v>
      </c>
      <c r="H2928" s="382"/>
    </row>
    <row r="2929" spans="1:8" ht="30" customHeight="1">
      <c r="A2929" s="382"/>
      <c r="B2929" s="382"/>
      <c r="C2929" s="382"/>
      <c r="D2929" s="382"/>
      <c r="E2929" s="382"/>
      <c r="F2929" s="382"/>
      <c r="G2929" s="382"/>
      <c r="H2929" s="382"/>
    </row>
    <row r="2930" spans="1:8" ht="30" customHeight="1">
      <c r="A2930" s="382">
        <v>4</v>
      </c>
      <c r="B2930" s="382" t="s">
        <v>905</v>
      </c>
      <c r="C2930" s="382">
        <f>C2928</f>
        <v>660</v>
      </c>
      <c r="D2930" s="382">
        <f>D2928</f>
        <v>21147</v>
      </c>
      <c r="E2930" s="382"/>
      <c r="F2930" s="382"/>
      <c r="G2930" s="382">
        <f>G2928</f>
        <v>0</v>
      </c>
      <c r="H2930" s="382"/>
    </row>
    <row r="2931" spans="1:8" ht="30" customHeight="1">
      <c r="A2931" s="382"/>
      <c r="B2931" s="382"/>
      <c r="C2931" s="382"/>
      <c r="D2931" s="382"/>
      <c r="E2931" s="382"/>
      <c r="F2931" s="382"/>
      <c r="G2931" s="382"/>
      <c r="H2931" s="382"/>
    </row>
    <row r="2932" spans="1:8" ht="30" customHeight="1">
      <c r="A2932" s="382">
        <v>5</v>
      </c>
      <c r="B2932" s="382" t="s">
        <v>906</v>
      </c>
      <c r="C2932" s="382">
        <v>1100</v>
      </c>
      <c r="D2932" s="382">
        <v>22279</v>
      </c>
      <c r="E2932" s="382"/>
      <c r="F2932" s="382"/>
      <c r="G2932" s="382"/>
      <c r="H2932" s="382">
        <v>600</v>
      </c>
    </row>
    <row r="2933" spans="1:8" ht="30" customHeight="1">
      <c r="A2933" s="382"/>
      <c r="B2933" s="382"/>
      <c r="C2933" s="382"/>
      <c r="D2933" s="382"/>
      <c r="E2933" s="382"/>
      <c r="F2933" s="382"/>
      <c r="G2933" s="382"/>
      <c r="H2933" s="382"/>
    </row>
    <row r="2934" spans="1:8" ht="30" customHeight="1">
      <c r="A2934" s="382">
        <v>6</v>
      </c>
      <c r="B2934" s="382" t="s">
        <v>907</v>
      </c>
      <c r="C2934" s="382">
        <f>C2932</f>
        <v>1100</v>
      </c>
      <c r="D2934" s="382">
        <f>D2932</f>
        <v>22279</v>
      </c>
      <c r="E2934" s="382"/>
      <c r="F2934" s="382"/>
      <c r="G2934" s="382">
        <f>G2932</f>
        <v>0</v>
      </c>
      <c r="H2934" s="382"/>
    </row>
    <row r="2935" spans="1:8" ht="30" customHeight="1">
      <c r="A2935" s="382"/>
      <c r="B2935" s="382"/>
      <c r="C2935" s="382"/>
      <c r="D2935" s="382"/>
      <c r="E2935" s="382"/>
      <c r="F2935" s="382"/>
      <c r="G2935" s="382"/>
      <c r="H2935" s="382"/>
    </row>
    <row r="2936" spans="1:8" ht="30" customHeight="1">
      <c r="A2936" s="382">
        <v>7</v>
      </c>
      <c r="B2936" s="382" t="s">
        <v>908</v>
      </c>
      <c r="C2936" s="382">
        <f>C2934</f>
        <v>1100</v>
      </c>
      <c r="D2936" s="382">
        <f>D2934</f>
        <v>22279</v>
      </c>
      <c r="E2936" s="382"/>
      <c r="F2936" s="382"/>
      <c r="G2936" s="382">
        <f>G2934</f>
        <v>0</v>
      </c>
      <c r="H2936" s="382"/>
    </row>
    <row r="2937" spans="1:8" ht="30" customHeight="1">
      <c r="A2937" s="382"/>
      <c r="B2937" s="382"/>
      <c r="C2937" s="382"/>
      <c r="D2937" s="382"/>
      <c r="E2937" s="382"/>
      <c r="F2937" s="382"/>
      <c r="G2937" s="382"/>
      <c r="H2937" s="382"/>
    </row>
    <row r="2938" spans="1:8" ht="30" customHeight="1">
      <c r="A2938" s="382">
        <v>8</v>
      </c>
      <c r="B2938" s="382" t="s">
        <v>909</v>
      </c>
      <c r="C2938" s="382">
        <f>C2936</f>
        <v>1100</v>
      </c>
      <c r="D2938" s="382">
        <f>D2936</f>
        <v>22279</v>
      </c>
      <c r="E2938" s="382"/>
      <c r="F2938" s="382"/>
      <c r="G2938" s="382">
        <f>G2936</f>
        <v>0</v>
      </c>
      <c r="H2938" s="382"/>
    </row>
    <row r="2939" spans="1:8" ht="30" customHeight="1">
      <c r="A2939" s="382"/>
      <c r="B2939" s="382"/>
      <c r="C2939" s="382"/>
      <c r="D2939" s="382"/>
      <c r="E2939" s="382"/>
      <c r="F2939" s="382"/>
      <c r="G2939" s="382"/>
      <c r="H2939" s="382"/>
    </row>
    <row r="2940" spans="1:8" ht="30" customHeight="1">
      <c r="A2940" s="382">
        <v>9</v>
      </c>
      <c r="B2940" s="382" t="s">
        <v>910</v>
      </c>
      <c r="C2940" s="382">
        <v>1100</v>
      </c>
      <c r="D2940" s="382">
        <v>22673</v>
      </c>
      <c r="E2940" s="382"/>
      <c r="F2940" s="382"/>
      <c r="G2940" s="382">
        <v>0</v>
      </c>
      <c r="H2940" s="382"/>
    </row>
    <row r="2941" spans="1:8" ht="30" customHeight="1">
      <c r="A2941" s="382"/>
      <c r="B2941" s="382"/>
      <c r="C2941" s="382"/>
      <c r="D2941" s="382"/>
      <c r="E2941" s="382"/>
      <c r="F2941" s="382"/>
      <c r="G2941" s="382"/>
      <c r="H2941" s="382"/>
    </row>
    <row r="2942" spans="1:8" ht="30" customHeight="1">
      <c r="A2942" s="382">
        <v>10</v>
      </c>
      <c r="B2942" s="382" t="s">
        <v>911</v>
      </c>
      <c r="C2942" s="382">
        <f>C2940</f>
        <v>1100</v>
      </c>
      <c r="D2942" s="382">
        <f>D2940</f>
        <v>22673</v>
      </c>
      <c r="E2942" s="382"/>
      <c r="F2942" s="382"/>
      <c r="G2942" s="382">
        <v>2147</v>
      </c>
      <c r="H2942" s="382"/>
    </row>
    <row r="2943" spans="1:8" ht="30" customHeight="1">
      <c r="A2943" s="382"/>
      <c r="B2943" s="382"/>
      <c r="C2943" s="382"/>
      <c r="D2943" s="382"/>
      <c r="E2943" s="382"/>
      <c r="F2943" s="382"/>
      <c r="G2943" s="382"/>
      <c r="H2943" s="382"/>
    </row>
    <row r="2944" spans="1:8" ht="30" customHeight="1">
      <c r="A2944" s="382">
        <v>11</v>
      </c>
      <c r="B2944" s="382" t="s">
        <v>912</v>
      </c>
      <c r="C2944" s="382">
        <f>C2942</f>
        <v>1100</v>
      </c>
      <c r="D2944" s="382">
        <f>D2942</f>
        <v>22673</v>
      </c>
      <c r="E2944" s="382"/>
      <c r="F2944" s="382"/>
      <c r="G2944" s="382">
        <f>G2942</f>
        <v>2147</v>
      </c>
      <c r="H2944" s="382"/>
    </row>
    <row r="2945" spans="1:8" ht="30" customHeight="1">
      <c r="A2945" s="382"/>
      <c r="B2945" s="382"/>
      <c r="C2945" s="382"/>
      <c r="D2945" s="382"/>
      <c r="E2945" s="382"/>
      <c r="F2945" s="382"/>
      <c r="G2945" s="382"/>
      <c r="H2945" s="382"/>
    </row>
    <row r="2946" spans="1:8" ht="30" customHeight="1">
      <c r="A2946" s="382">
        <v>12</v>
      </c>
      <c r="B2946" s="382" t="s">
        <v>913</v>
      </c>
      <c r="C2946" s="382">
        <f>C2944</f>
        <v>1100</v>
      </c>
      <c r="D2946" s="382">
        <f>D2944</f>
        <v>22673</v>
      </c>
      <c r="E2946" s="382"/>
      <c r="F2946" s="382"/>
      <c r="G2946" s="382">
        <f>G2944</f>
        <v>2147</v>
      </c>
      <c r="H2946" s="382"/>
    </row>
    <row r="2947" spans="1:8" ht="30" customHeight="1">
      <c r="A2947" s="81"/>
      <c r="B2947" s="382"/>
      <c r="C2947" s="382"/>
      <c r="D2947" s="382"/>
      <c r="E2947" s="382"/>
      <c r="F2947" s="382"/>
      <c r="G2947" s="382"/>
      <c r="H2947" s="382"/>
    </row>
    <row r="2948" spans="1:8" ht="30" customHeight="1">
      <c r="A2948" s="81"/>
      <c r="B2948" s="390" t="s">
        <v>107</v>
      </c>
      <c r="C2948" s="382">
        <f t="shared" ref="C2948:H2948" si="83">SUM(C2924:C2947)</f>
        <v>11440</v>
      </c>
      <c r="D2948" s="382">
        <f t="shared" si="83"/>
        <v>264014</v>
      </c>
      <c r="E2948" s="382">
        <f t="shared" si="83"/>
        <v>0</v>
      </c>
      <c r="F2948" s="382">
        <f t="shared" si="83"/>
        <v>0</v>
      </c>
      <c r="G2948" s="382">
        <f t="shared" si="83"/>
        <v>6441</v>
      </c>
      <c r="H2948" s="382">
        <f t="shared" si="83"/>
        <v>600</v>
      </c>
    </row>
    <row r="2949" spans="1:8" ht="30" customHeight="1">
      <c r="A2949" s="81"/>
      <c r="B2949" s="390"/>
      <c r="C2949" s="382"/>
      <c r="D2949" s="382"/>
      <c r="E2949" s="382"/>
      <c r="F2949" s="382"/>
      <c r="G2949" s="382"/>
      <c r="H2949" s="382"/>
    </row>
    <row r="2950" spans="1:8" ht="30" customHeight="1">
      <c r="A2950" s="81"/>
      <c r="B2950" s="390" t="s">
        <v>436</v>
      </c>
      <c r="C2950" s="382"/>
      <c r="D2950" s="382">
        <v>6908</v>
      </c>
      <c r="E2950" s="382"/>
      <c r="F2950" s="382"/>
      <c r="G2950" s="382">
        <v>5200</v>
      </c>
      <c r="H2950" s="382"/>
    </row>
    <row r="2951" spans="1:8" ht="30" customHeight="1">
      <c r="A2951" s="81"/>
      <c r="B2951" s="390"/>
      <c r="C2951" s="382"/>
      <c r="D2951" s="382"/>
      <c r="E2951" s="382"/>
      <c r="F2951" s="382"/>
      <c r="G2951" s="382"/>
      <c r="H2951" s="382"/>
    </row>
    <row r="2952" spans="1:8" ht="30" customHeight="1">
      <c r="A2952" s="81"/>
      <c r="B2952" s="390" t="s">
        <v>107</v>
      </c>
      <c r="C2952" s="382"/>
      <c r="D2952" s="382"/>
      <c r="E2952" s="382"/>
      <c r="F2952" s="382"/>
      <c r="G2952" s="382"/>
      <c r="H2952" s="382"/>
    </row>
    <row r="2953" spans="1:8" ht="30" customHeight="1">
      <c r="A2953" s="81"/>
      <c r="B2953" s="390"/>
      <c r="C2953" s="382"/>
      <c r="D2953" s="382"/>
      <c r="E2953" s="382"/>
      <c r="F2953" s="382"/>
      <c r="G2953" s="382"/>
      <c r="H2953" s="382"/>
    </row>
    <row r="2954" spans="1:8" ht="30" customHeight="1">
      <c r="A2954" s="81"/>
      <c r="B2954" s="390" t="s">
        <v>143</v>
      </c>
      <c r="C2954" s="382"/>
      <c r="D2954" s="382">
        <f>SUM(D2948:D2953)</f>
        <v>270922</v>
      </c>
      <c r="E2954" s="382"/>
      <c r="F2954" s="382"/>
      <c r="G2954" s="382">
        <f>SUM(G2948:G2953)</f>
        <v>11641</v>
      </c>
      <c r="H2954" s="382"/>
    </row>
    <row r="2955" spans="1:8" ht="30" customHeight="1">
      <c r="A2955" s="384" t="s">
        <v>898</v>
      </c>
      <c r="B2955" s="625" t="s">
        <v>957</v>
      </c>
      <c r="C2955" s="625"/>
      <c r="D2955" s="625"/>
      <c r="E2955" s="625"/>
      <c r="F2955" s="625"/>
      <c r="G2955" s="625"/>
      <c r="H2955" s="625"/>
    </row>
    <row r="2956" spans="1:8" ht="30" customHeight="1">
      <c r="A2956" s="386" t="s">
        <v>899</v>
      </c>
      <c r="B2956" s="387" t="s">
        <v>900</v>
      </c>
      <c r="C2956" s="387" t="s">
        <v>5</v>
      </c>
      <c r="D2956" s="387" t="s">
        <v>395</v>
      </c>
      <c r="E2956" s="387" t="s">
        <v>7</v>
      </c>
      <c r="F2956" s="387" t="s">
        <v>8</v>
      </c>
      <c r="G2956" s="387" t="s">
        <v>932</v>
      </c>
      <c r="H2956" s="387" t="s">
        <v>901</v>
      </c>
    </row>
    <row r="2957" spans="1:8" ht="30" customHeight="1">
      <c r="A2957" s="81"/>
      <c r="B2957" s="382"/>
      <c r="C2957" s="382"/>
      <c r="D2957" s="382"/>
      <c r="E2957" s="382"/>
      <c r="F2957" s="382"/>
      <c r="G2957" s="382"/>
      <c r="H2957" s="382"/>
    </row>
    <row r="2958" spans="1:8" ht="30" customHeight="1">
      <c r="A2958" s="382">
        <v>1</v>
      </c>
      <c r="B2958" s="389" t="s">
        <v>902</v>
      </c>
      <c r="C2958" s="382">
        <v>660</v>
      </c>
      <c r="D2958" s="382">
        <v>26855</v>
      </c>
      <c r="E2958" s="382"/>
      <c r="F2958" s="382"/>
      <c r="G2958" s="382"/>
      <c r="H2958" s="382"/>
    </row>
    <row r="2959" spans="1:8" ht="30" customHeight="1">
      <c r="A2959" s="382"/>
      <c r="B2959" s="382"/>
      <c r="C2959" s="382"/>
      <c r="D2959" s="382"/>
      <c r="E2959" s="382"/>
      <c r="F2959" s="382"/>
      <c r="G2959" s="382"/>
      <c r="H2959" s="382"/>
    </row>
    <row r="2960" spans="1:8" ht="30" customHeight="1">
      <c r="A2960" s="382">
        <v>2</v>
      </c>
      <c r="B2960" s="382" t="s">
        <v>903</v>
      </c>
      <c r="C2960" s="382">
        <f>C2958</f>
        <v>660</v>
      </c>
      <c r="D2960" s="382">
        <v>27353</v>
      </c>
      <c r="E2960" s="382"/>
      <c r="F2960" s="382"/>
      <c r="G2960" s="382">
        <f>G2958</f>
        <v>0</v>
      </c>
      <c r="H2960" s="382"/>
    </row>
    <row r="2961" spans="1:8" ht="30" customHeight="1">
      <c r="A2961" s="382"/>
      <c r="B2961" s="382"/>
      <c r="C2961" s="382"/>
      <c r="D2961" s="382"/>
      <c r="E2961" s="382"/>
      <c r="F2961" s="382"/>
      <c r="G2961" s="382"/>
      <c r="H2961" s="382"/>
    </row>
    <row r="2962" spans="1:8" ht="30" customHeight="1">
      <c r="A2962" s="382">
        <v>3</v>
      </c>
      <c r="B2962" s="382" t="s">
        <v>904</v>
      </c>
      <c r="C2962" s="382">
        <f>C2960</f>
        <v>660</v>
      </c>
      <c r="D2962" s="382">
        <f>D2960</f>
        <v>27353</v>
      </c>
      <c r="E2962" s="382"/>
      <c r="F2962" s="382"/>
      <c r="G2962" s="382">
        <f>G2960</f>
        <v>0</v>
      </c>
      <c r="H2962" s="382"/>
    </row>
    <row r="2963" spans="1:8" ht="30" customHeight="1">
      <c r="A2963" s="382"/>
      <c r="B2963" s="382"/>
      <c r="C2963" s="382"/>
      <c r="D2963" s="382"/>
      <c r="E2963" s="382"/>
      <c r="F2963" s="382"/>
      <c r="G2963" s="382"/>
      <c r="H2963" s="382"/>
    </row>
    <row r="2964" spans="1:8" ht="30" customHeight="1">
      <c r="A2964" s="382">
        <v>4</v>
      </c>
      <c r="B2964" s="382" t="s">
        <v>905</v>
      </c>
      <c r="C2964" s="382">
        <f>C2962</f>
        <v>660</v>
      </c>
      <c r="D2964" s="382">
        <f>D2962</f>
        <v>27353</v>
      </c>
      <c r="E2964" s="382"/>
      <c r="F2964" s="382"/>
      <c r="G2964" s="382">
        <f>G2962</f>
        <v>0</v>
      </c>
      <c r="H2964" s="382"/>
    </row>
    <row r="2965" spans="1:8" ht="30" customHeight="1">
      <c r="A2965" s="382"/>
      <c r="B2965" s="382"/>
      <c r="C2965" s="382"/>
      <c r="D2965" s="382"/>
      <c r="E2965" s="382"/>
      <c r="F2965" s="382"/>
      <c r="G2965" s="382"/>
      <c r="H2965" s="382"/>
    </row>
    <row r="2966" spans="1:8" ht="30" customHeight="1">
      <c r="A2966" s="382">
        <v>5</v>
      </c>
      <c r="B2966" s="382" t="s">
        <v>906</v>
      </c>
      <c r="C2966" s="382">
        <v>1100</v>
      </c>
      <c r="D2966" s="382">
        <v>28592</v>
      </c>
      <c r="E2966" s="382"/>
      <c r="F2966" s="382"/>
      <c r="G2966" s="382"/>
      <c r="H2966" s="382">
        <v>600</v>
      </c>
    </row>
    <row r="2967" spans="1:8" ht="30" customHeight="1">
      <c r="A2967" s="382"/>
      <c r="B2967" s="382"/>
      <c r="C2967" s="382"/>
      <c r="D2967" s="382"/>
      <c r="E2967" s="382"/>
      <c r="F2967" s="382"/>
      <c r="G2967" s="382"/>
      <c r="H2967" s="382"/>
    </row>
    <row r="2968" spans="1:8" ht="30" customHeight="1">
      <c r="A2968" s="382">
        <v>6</v>
      </c>
      <c r="B2968" s="382" t="s">
        <v>907</v>
      </c>
      <c r="C2968" s="382">
        <f>C2966</f>
        <v>1100</v>
      </c>
      <c r="D2968" s="382">
        <f>D2966</f>
        <v>28592</v>
      </c>
      <c r="E2968" s="382"/>
      <c r="F2968" s="382"/>
      <c r="G2968" s="382">
        <f>G2966</f>
        <v>0</v>
      </c>
      <c r="H2968" s="382"/>
    </row>
    <row r="2969" spans="1:8" ht="30" customHeight="1">
      <c r="A2969" s="382"/>
      <c r="B2969" s="382"/>
      <c r="C2969" s="382"/>
      <c r="D2969" s="382"/>
      <c r="E2969" s="382"/>
      <c r="F2969" s="382"/>
      <c r="G2969" s="382"/>
      <c r="H2969" s="382"/>
    </row>
    <row r="2970" spans="1:8" ht="30" customHeight="1">
      <c r="A2970" s="382">
        <v>7</v>
      </c>
      <c r="B2970" s="382" t="s">
        <v>908</v>
      </c>
      <c r="C2970" s="382">
        <f>C2968</f>
        <v>1100</v>
      </c>
      <c r="D2970" s="382">
        <v>28802</v>
      </c>
      <c r="E2970" s="382"/>
      <c r="F2970" s="382"/>
      <c r="G2970" s="382">
        <f>G2968</f>
        <v>0</v>
      </c>
      <c r="H2970" s="382"/>
    </row>
    <row r="2971" spans="1:8" ht="30" customHeight="1">
      <c r="A2971" s="382"/>
      <c r="B2971" s="382"/>
      <c r="C2971" s="382"/>
      <c r="D2971" s="382"/>
      <c r="E2971" s="382"/>
      <c r="F2971" s="382"/>
      <c r="G2971" s="382"/>
      <c r="H2971" s="382"/>
    </row>
    <row r="2972" spans="1:8" ht="30" customHeight="1">
      <c r="A2972" s="382">
        <v>8</v>
      </c>
      <c r="B2972" s="382" t="s">
        <v>909</v>
      </c>
      <c r="C2972" s="382">
        <f>C2970</f>
        <v>1100</v>
      </c>
      <c r="D2972" s="382">
        <f>D2970</f>
        <v>28802</v>
      </c>
      <c r="E2972" s="382"/>
      <c r="F2972" s="382"/>
      <c r="G2972" s="382">
        <f>G2970</f>
        <v>0</v>
      </c>
      <c r="H2972" s="382"/>
    </row>
    <row r="2973" spans="1:8" ht="30" customHeight="1">
      <c r="A2973" s="382"/>
      <c r="B2973" s="382"/>
      <c r="C2973" s="382"/>
      <c r="D2973" s="382"/>
      <c r="E2973" s="382"/>
      <c r="F2973" s="382"/>
      <c r="G2973" s="382"/>
      <c r="H2973" s="382"/>
    </row>
    <row r="2974" spans="1:8" ht="30" customHeight="1">
      <c r="A2974" s="382">
        <v>9</v>
      </c>
      <c r="B2974" s="382" t="s">
        <v>910</v>
      </c>
      <c r="C2974" s="382">
        <v>1100</v>
      </c>
      <c r="D2974" s="382">
        <v>29314</v>
      </c>
      <c r="E2974" s="382"/>
      <c r="F2974" s="382"/>
      <c r="G2974" s="382">
        <v>0</v>
      </c>
      <c r="H2974" s="382"/>
    </row>
    <row r="2975" spans="1:8" ht="30" customHeight="1">
      <c r="A2975" s="382"/>
      <c r="B2975" s="382"/>
      <c r="C2975" s="382"/>
      <c r="D2975" s="382"/>
      <c r="E2975" s="382"/>
      <c r="F2975" s="382"/>
      <c r="G2975" s="382"/>
      <c r="H2975" s="382"/>
    </row>
    <row r="2976" spans="1:8" ht="30" customHeight="1">
      <c r="A2976" s="382">
        <v>10</v>
      </c>
      <c r="B2976" s="382" t="s">
        <v>911</v>
      </c>
      <c r="C2976" s="382">
        <f>C2974</f>
        <v>1100</v>
      </c>
      <c r="D2976" s="382">
        <f>D2974</f>
        <v>29314</v>
      </c>
      <c r="E2976" s="382"/>
      <c r="F2976" s="382"/>
      <c r="G2976" s="382">
        <v>2790</v>
      </c>
      <c r="H2976" s="382"/>
    </row>
    <row r="2977" spans="1:8" ht="30" customHeight="1">
      <c r="A2977" s="382"/>
      <c r="B2977" s="382"/>
      <c r="C2977" s="382"/>
      <c r="D2977" s="382"/>
      <c r="E2977" s="382"/>
      <c r="F2977" s="382"/>
      <c r="G2977" s="382"/>
      <c r="H2977" s="382"/>
    </row>
    <row r="2978" spans="1:8" ht="30" customHeight="1">
      <c r="A2978" s="382">
        <v>11</v>
      </c>
      <c r="B2978" s="382" t="s">
        <v>912</v>
      </c>
      <c r="C2978" s="382">
        <f>C2976</f>
        <v>1100</v>
      </c>
      <c r="D2978" s="382">
        <f>D2976</f>
        <v>29314</v>
      </c>
      <c r="E2978" s="382"/>
      <c r="F2978" s="382"/>
      <c r="G2978" s="382">
        <f>G2976</f>
        <v>2790</v>
      </c>
      <c r="H2978" s="382">
        <v>600</v>
      </c>
    </row>
    <row r="2979" spans="1:8" ht="30" customHeight="1">
      <c r="A2979" s="382"/>
      <c r="B2979" s="382"/>
      <c r="C2979" s="382"/>
      <c r="D2979" s="382"/>
      <c r="E2979" s="382"/>
      <c r="F2979" s="382"/>
      <c r="G2979" s="382"/>
      <c r="H2979" s="382"/>
    </row>
    <row r="2980" spans="1:8" ht="30" customHeight="1">
      <c r="A2980" s="382">
        <v>12</v>
      </c>
      <c r="B2980" s="382" t="s">
        <v>913</v>
      </c>
      <c r="C2980" s="382">
        <f>C2978</f>
        <v>1100</v>
      </c>
      <c r="D2980" s="382">
        <f>D2978</f>
        <v>29314</v>
      </c>
      <c r="E2980" s="382"/>
      <c r="F2980" s="382"/>
      <c r="G2980" s="382">
        <f>G2978</f>
        <v>2790</v>
      </c>
      <c r="H2980" s="382"/>
    </row>
    <row r="2981" spans="1:8" ht="30" customHeight="1">
      <c r="A2981" s="81"/>
      <c r="B2981" s="382"/>
      <c r="C2981" s="382"/>
      <c r="D2981" s="382"/>
      <c r="E2981" s="382"/>
      <c r="F2981" s="382"/>
      <c r="G2981" s="382"/>
      <c r="H2981" s="382"/>
    </row>
    <row r="2982" spans="1:8" ht="30" customHeight="1">
      <c r="A2982" s="81"/>
      <c r="B2982" s="390" t="s">
        <v>107</v>
      </c>
      <c r="C2982" s="382">
        <f t="shared" ref="C2982:H2982" si="84">SUM(C2958:C2981)</f>
        <v>11440</v>
      </c>
      <c r="D2982" s="382">
        <f t="shared" si="84"/>
        <v>340958</v>
      </c>
      <c r="E2982" s="382">
        <f t="shared" si="84"/>
        <v>0</v>
      </c>
      <c r="F2982" s="382">
        <f t="shared" si="84"/>
        <v>0</v>
      </c>
      <c r="G2982" s="382">
        <f t="shared" si="84"/>
        <v>8370</v>
      </c>
      <c r="H2982" s="382">
        <f t="shared" si="84"/>
        <v>1200</v>
      </c>
    </row>
    <row r="2983" spans="1:8" ht="30" customHeight="1">
      <c r="A2983" s="81"/>
      <c r="B2983" s="390"/>
      <c r="C2983" s="382"/>
      <c r="D2983" s="382"/>
      <c r="E2983" s="382"/>
      <c r="F2983" s="382"/>
      <c r="G2983" s="382"/>
      <c r="H2983" s="382"/>
    </row>
    <row r="2984" spans="1:8" ht="30" customHeight="1">
      <c r="A2984" s="81"/>
      <c r="B2984" s="390" t="s">
        <v>436</v>
      </c>
      <c r="C2984" s="382"/>
      <c r="D2984" s="382">
        <v>6908</v>
      </c>
      <c r="E2984" s="382"/>
      <c r="F2984" s="382"/>
      <c r="G2984" s="382">
        <v>5200</v>
      </c>
      <c r="H2984" s="382"/>
    </row>
    <row r="2985" spans="1:8" ht="30" customHeight="1">
      <c r="A2985" s="81"/>
      <c r="B2985" s="390"/>
      <c r="C2985" s="382"/>
      <c r="D2985" s="382"/>
      <c r="E2985" s="382"/>
      <c r="F2985" s="382"/>
      <c r="G2985" s="382"/>
      <c r="H2985" s="382"/>
    </row>
    <row r="2986" spans="1:8" ht="30" customHeight="1">
      <c r="A2986" s="81"/>
      <c r="B2986" s="390" t="s">
        <v>107</v>
      </c>
      <c r="C2986" s="382"/>
      <c r="D2986" s="382"/>
      <c r="E2986" s="382"/>
      <c r="F2986" s="382"/>
      <c r="G2986" s="382"/>
      <c r="H2986" s="382"/>
    </row>
    <row r="2987" spans="1:8" ht="30" customHeight="1">
      <c r="A2987" s="81"/>
      <c r="B2987" s="390"/>
      <c r="C2987" s="382"/>
      <c r="D2987" s="382"/>
      <c r="E2987" s="382"/>
      <c r="F2987" s="382"/>
      <c r="G2987" s="382"/>
      <c r="H2987" s="382"/>
    </row>
    <row r="2988" spans="1:8" ht="30" customHeight="1">
      <c r="A2988" s="81"/>
      <c r="B2988" s="390" t="s">
        <v>143</v>
      </c>
      <c r="C2988" s="382"/>
      <c r="D2988" s="382">
        <f>SUM(D2982:D2987)</f>
        <v>347866</v>
      </c>
      <c r="E2988" s="382"/>
      <c r="F2988" s="382"/>
      <c r="G2988" s="382">
        <f>SUM(G2982:G2987)</f>
        <v>13570</v>
      </c>
      <c r="H2988" s="382"/>
    </row>
    <row r="2989" spans="1:8" ht="30" customHeight="1">
      <c r="A2989" s="384" t="s">
        <v>898</v>
      </c>
      <c r="B2989" s="625" t="s">
        <v>585</v>
      </c>
      <c r="C2989" s="625"/>
      <c r="D2989" s="625"/>
      <c r="E2989" s="625"/>
      <c r="F2989" s="625"/>
      <c r="G2989" s="625"/>
      <c r="H2989" s="625"/>
    </row>
    <row r="2990" spans="1:8" ht="30" customHeight="1">
      <c r="A2990" s="386" t="s">
        <v>899</v>
      </c>
      <c r="B2990" s="387" t="s">
        <v>900</v>
      </c>
      <c r="C2990" s="387" t="s">
        <v>5</v>
      </c>
      <c r="D2990" s="387" t="s">
        <v>395</v>
      </c>
      <c r="E2990" s="387" t="s">
        <v>7</v>
      </c>
      <c r="F2990" s="387" t="s">
        <v>8</v>
      </c>
      <c r="G2990" s="387" t="s">
        <v>932</v>
      </c>
      <c r="H2990" s="387" t="s">
        <v>901</v>
      </c>
    </row>
    <row r="2991" spans="1:8" ht="30" customHeight="1">
      <c r="A2991" s="81"/>
      <c r="B2991" s="382"/>
      <c r="C2991" s="382"/>
      <c r="D2991" s="382"/>
      <c r="E2991" s="382"/>
      <c r="F2991" s="382"/>
      <c r="G2991" s="382"/>
      <c r="H2991" s="382"/>
    </row>
    <row r="2992" spans="1:8" ht="30" customHeight="1">
      <c r="A2992" s="382">
        <v>1</v>
      </c>
      <c r="B2992" s="389" t="s">
        <v>902</v>
      </c>
      <c r="C2992" s="382">
        <v>660</v>
      </c>
      <c r="D2992" s="382">
        <v>26855</v>
      </c>
      <c r="E2992" s="382"/>
      <c r="F2992" s="382"/>
      <c r="G2992" s="382"/>
      <c r="H2992" s="382"/>
    </row>
    <row r="2993" spans="1:8" ht="30" customHeight="1">
      <c r="A2993" s="382"/>
      <c r="B2993" s="382"/>
      <c r="C2993" s="382"/>
      <c r="D2993" s="382"/>
      <c r="E2993" s="382"/>
      <c r="F2993" s="382"/>
      <c r="G2993" s="382"/>
      <c r="H2993" s="382"/>
    </row>
    <row r="2994" spans="1:8" ht="30" customHeight="1">
      <c r="A2994" s="382">
        <v>2</v>
      </c>
      <c r="B2994" s="382" t="s">
        <v>903</v>
      </c>
      <c r="C2994" s="382">
        <f>C2992</f>
        <v>660</v>
      </c>
      <c r="D2994" s="382">
        <v>27353</v>
      </c>
      <c r="E2994" s="382"/>
      <c r="F2994" s="382"/>
      <c r="G2994" s="382">
        <f>G2992</f>
        <v>0</v>
      </c>
      <c r="H2994" s="382"/>
    </row>
    <row r="2995" spans="1:8" ht="30" customHeight="1">
      <c r="A2995" s="382"/>
      <c r="B2995" s="382"/>
      <c r="C2995" s="382"/>
      <c r="D2995" s="382"/>
      <c r="E2995" s="382"/>
      <c r="F2995" s="382"/>
      <c r="G2995" s="382"/>
      <c r="H2995" s="382"/>
    </row>
    <row r="2996" spans="1:8" ht="30" customHeight="1">
      <c r="A2996" s="382">
        <v>3</v>
      </c>
      <c r="B2996" s="382" t="s">
        <v>904</v>
      </c>
      <c r="C2996" s="382">
        <f>C2994</f>
        <v>660</v>
      </c>
      <c r="D2996" s="382">
        <f>D2994</f>
        <v>27353</v>
      </c>
      <c r="E2996" s="382"/>
      <c r="F2996" s="382"/>
      <c r="G2996" s="382">
        <f>G2994</f>
        <v>0</v>
      </c>
      <c r="H2996" s="382"/>
    </row>
    <row r="2997" spans="1:8" ht="30" customHeight="1">
      <c r="A2997" s="382"/>
      <c r="B2997" s="382"/>
      <c r="C2997" s="382"/>
      <c r="D2997" s="382"/>
      <c r="E2997" s="382"/>
      <c r="F2997" s="382"/>
      <c r="G2997" s="382"/>
      <c r="H2997" s="382"/>
    </row>
    <row r="2998" spans="1:8" ht="30" customHeight="1">
      <c r="A2998" s="382">
        <v>4</v>
      </c>
      <c r="B2998" s="382" t="s">
        <v>905</v>
      </c>
      <c r="C2998" s="382">
        <f>C2996</f>
        <v>660</v>
      </c>
      <c r="D2998" s="382">
        <f>D2996</f>
        <v>27353</v>
      </c>
      <c r="E2998" s="382"/>
      <c r="F2998" s="382"/>
      <c r="G2998" s="382">
        <f>G2996</f>
        <v>0</v>
      </c>
      <c r="H2998" s="382"/>
    </row>
    <row r="2999" spans="1:8" ht="30" customHeight="1">
      <c r="A2999" s="382"/>
      <c r="B2999" s="382"/>
      <c r="C2999" s="382"/>
      <c r="D2999" s="382"/>
      <c r="E2999" s="382"/>
      <c r="F2999" s="382"/>
      <c r="G2999" s="382"/>
      <c r="H2999" s="382"/>
    </row>
    <row r="3000" spans="1:8" ht="30" customHeight="1">
      <c r="A3000" s="382">
        <v>5</v>
      </c>
      <c r="B3000" s="382" t="s">
        <v>906</v>
      </c>
      <c r="C3000" s="382">
        <v>1100</v>
      </c>
      <c r="D3000" s="382">
        <v>28592</v>
      </c>
      <c r="E3000" s="382"/>
      <c r="F3000" s="382"/>
      <c r="G3000" s="382"/>
      <c r="H3000" s="382">
        <v>600</v>
      </c>
    </row>
    <row r="3001" spans="1:8" ht="30" customHeight="1">
      <c r="A3001" s="382"/>
      <c r="B3001" s="382"/>
      <c r="C3001" s="382"/>
      <c r="D3001" s="382"/>
      <c r="E3001" s="382"/>
      <c r="F3001" s="382"/>
      <c r="G3001" s="382"/>
      <c r="H3001" s="382"/>
    </row>
    <row r="3002" spans="1:8" ht="30" customHeight="1">
      <c r="A3002" s="382">
        <v>6</v>
      </c>
      <c r="B3002" s="382" t="s">
        <v>907</v>
      </c>
      <c r="C3002" s="382">
        <f>C3000</f>
        <v>1100</v>
      </c>
      <c r="D3002" s="382">
        <f>D3000</f>
        <v>28592</v>
      </c>
      <c r="E3002" s="382"/>
      <c r="F3002" s="382"/>
      <c r="G3002" s="382">
        <f>G3000</f>
        <v>0</v>
      </c>
      <c r="H3002" s="382"/>
    </row>
    <row r="3003" spans="1:8" ht="30" customHeight="1">
      <c r="A3003" s="382"/>
      <c r="B3003" s="382"/>
      <c r="C3003" s="382"/>
      <c r="D3003" s="382"/>
      <c r="E3003" s="382"/>
      <c r="F3003" s="382"/>
      <c r="G3003" s="382"/>
      <c r="H3003" s="382"/>
    </row>
    <row r="3004" spans="1:8" ht="30" customHeight="1">
      <c r="A3004" s="382">
        <v>7</v>
      </c>
      <c r="B3004" s="382" t="s">
        <v>908</v>
      </c>
      <c r="C3004" s="382">
        <f>C3002</f>
        <v>1100</v>
      </c>
      <c r="D3004" s="382">
        <f>D3002</f>
        <v>28592</v>
      </c>
      <c r="E3004" s="382"/>
      <c r="F3004" s="382"/>
      <c r="G3004" s="382">
        <f>G3002</f>
        <v>0</v>
      </c>
      <c r="H3004" s="382"/>
    </row>
    <row r="3005" spans="1:8" ht="30" customHeight="1">
      <c r="A3005" s="382"/>
      <c r="B3005" s="382"/>
      <c r="C3005" s="382"/>
      <c r="D3005" s="382"/>
      <c r="E3005" s="382"/>
      <c r="F3005" s="382"/>
      <c r="G3005" s="382"/>
      <c r="H3005" s="382"/>
    </row>
    <row r="3006" spans="1:8" ht="30" customHeight="1">
      <c r="A3006" s="382">
        <v>8</v>
      </c>
      <c r="B3006" s="382" t="s">
        <v>909</v>
      </c>
      <c r="C3006" s="382">
        <f>C3004</f>
        <v>1100</v>
      </c>
      <c r="D3006" s="382">
        <f>D3004</f>
        <v>28592</v>
      </c>
      <c r="E3006" s="382"/>
      <c r="F3006" s="382"/>
      <c r="G3006" s="382">
        <f>G3004</f>
        <v>0</v>
      </c>
      <c r="H3006" s="382"/>
    </row>
    <row r="3007" spans="1:8" ht="30" customHeight="1">
      <c r="A3007" s="382"/>
      <c r="B3007" s="382"/>
      <c r="C3007" s="382"/>
      <c r="D3007" s="382"/>
      <c r="E3007" s="382"/>
      <c r="F3007" s="382"/>
      <c r="G3007" s="382"/>
      <c r="H3007" s="382"/>
    </row>
    <row r="3008" spans="1:8" ht="30" customHeight="1">
      <c r="A3008" s="382">
        <v>9</v>
      </c>
      <c r="B3008" s="382" t="s">
        <v>910</v>
      </c>
      <c r="C3008" s="382">
        <v>1100</v>
      </c>
      <c r="D3008" s="382">
        <v>29104</v>
      </c>
      <c r="E3008" s="382"/>
      <c r="F3008" s="382"/>
      <c r="G3008" s="382">
        <v>0</v>
      </c>
      <c r="H3008" s="382"/>
    </row>
    <row r="3009" spans="1:8" ht="30" customHeight="1">
      <c r="A3009" s="382"/>
      <c r="B3009" s="382"/>
      <c r="C3009" s="382"/>
      <c r="D3009" s="382"/>
      <c r="E3009" s="382"/>
      <c r="F3009" s="382"/>
      <c r="G3009" s="382"/>
      <c r="H3009" s="382"/>
    </row>
    <row r="3010" spans="1:8" ht="30" customHeight="1">
      <c r="A3010" s="382">
        <v>10</v>
      </c>
      <c r="B3010" s="382" t="s">
        <v>911</v>
      </c>
      <c r="C3010" s="382">
        <f>C3008</f>
        <v>1100</v>
      </c>
      <c r="D3010" s="382">
        <f>D3008</f>
        <v>29104</v>
      </c>
      <c r="E3010" s="382"/>
      <c r="F3010" s="382"/>
      <c r="G3010" s="382">
        <v>2790</v>
      </c>
      <c r="H3010" s="382"/>
    </row>
    <row r="3011" spans="1:8" ht="30" customHeight="1">
      <c r="A3011" s="382"/>
      <c r="B3011" s="382"/>
      <c r="C3011" s="382"/>
      <c r="D3011" s="382"/>
      <c r="E3011" s="382"/>
      <c r="F3011" s="382"/>
      <c r="G3011" s="382"/>
      <c r="H3011" s="382"/>
    </row>
    <row r="3012" spans="1:8" ht="30" customHeight="1">
      <c r="A3012" s="382">
        <v>11</v>
      </c>
      <c r="B3012" s="382" t="s">
        <v>912</v>
      </c>
      <c r="C3012" s="382">
        <f>C3010</f>
        <v>1100</v>
      </c>
      <c r="D3012" s="382">
        <f>D3010</f>
        <v>29104</v>
      </c>
      <c r="E3012" s="382"/>
      <c r="F3012" s="382"/>
      <c r="G3012" s="382">
        <f>G3010</f>
        <v>2790</v>
      </c>
      <c r="H3012" s="382">
        <v>600</v>
      </c>
    </row>
    <row r="3013" spans="1:8" ht="30" customHeight="1">
      <c r="A3013" s="382"/>
      <c r="B3013" s="382"/>
      <c r="C3013" s="382"/>
      <c r="D3013" s="382"/>
      <c r="E3013" s="382"/>
      <c r="F3013" s="382"/>
      <c r="G3013" s="382"/>
      <c r="H3013" s="382"/>
    </row>
    <row r="3014" spans="1:8" ht="30" customHeight="1">
      <c r="A3014" s="382">
        <v>12</v>
      </c>
      <c r="B3014" s="382" t="s">
        <v>913</v>
      </c>
      <c r="C3014" s="382">
        <f>C3012</f>
        <v>1100</v>
      </c>
      <c r="D3014" s="382">
        <f>D3012</f>
        <v>29104</v>
      </c>
      <c r="E3014" s="382"/>
      <c r="F3014" s="382"/>
      <c r="G3014" s="382">
        <f>G3012</f>
        <v>2790</v>
      </c>
      <c r="H3014" s="382"/>
    </row>
    <row r="3015" spans="1:8" ht="30" customHeight="1">
      <c r="A3015" s="81"/>
      <c r="B3015" s="382"/>
      <c r="C3015" s="382"/>
      <c r="D3015" s="382"/>
      <c r="E3015" s="382"/>
      <c r="F3015" s="382"/>
      <c r="G3015" s="382"/>
      <c r="H3015" s="382"/>
    </row>
    <row r="3016" spans="1:8" ht="30" customHeight="1">
      <c r="A3016" s="81"/>
      <c r="B3016" s="390" t="s">
        <v>107</v>
      </c>
      <c r="C3016" s="382">
        <f t="shared" ref="C3016:H3016" si="85">SUM(C2992:C3015)</f>
        <v>11440</v>
      </c>
      <c r="D3016" s="382">
        <f t="shared" si="85"/>
        <v>339698</v>
      </c>
      <c r="E3016" s="382">
        <f t="shared" si="85"/>
        <v>0</v>
      </c>
      <c r="F3016" s="382">
        <f t="shared" si="85"/>
        <v>0</v>
      </c>
      <c r="G3016" s="382">
        <f t="shared" si="85"/>
        <v>8370</v>
      </c>
      <c r="H3016" s="382">
        <f t="shared" si="85"/>
        <v>1200</v>
      </c>
    </row>
    <row r="3017" spans="1:8" ht="30" customHeight="1">
      <c r="A3017" s="81"/>
      <c r="B3017" s="390"/>
      <c r="C3017" s="382"/>
      <c r="D3017" s="382"/>
      <c r="E3017" s="382"/>
      <c r="F3017" s="382"/>
      <c r="G3017" s="382"/>
      <c r="H3017" s="382"/>
    </row>
    <row r="3018" spans="1:8" ht="30" customHeight="1">
      <c r="A3018" s="81"/>
      <c r="B3018" s="390" t="s">
        <v>436</v>
      </c>
      <c r="C3018" s="382"/>
      <c r="D3018" s="382">
        <v>6908</v>
      </c>
      <c r="E3018" s="382"/>
      <c r="F3018" s="382"/>
      <c r="G3018" s="382">
        <v>5200</v>
      </c>
      <c r="H3018" s="382"/>
    </row>
    <row r="3019" spans="1:8" ht="30" customHeight="1">
      <c r="A3019" s="81"/>
      <c r="B3019" s="390"/>
      <c r="C3019" s="382"/>
      <c r="D3019" s="382"/>
      <c r="E3019" s="382"/>
      <c r="F3019" s="382"/>
      <c r="G3019" s="382"/>
      <c r="H3019" s="382"/>
    </row>
    <row r="3020" spans="1:8" ht="30" customHeight="1">
      <c r="A3020" s="81"/>
      <c r="B3020" s="390" t="s">
        <v>107</v>
      </c>
      <c r="C3020" s="382"/>
      <c r="D3020" s="382"/>
      <c r="E3020" s="382"/>
      <c r="F3020" s="382"/>
      <c r="G3020" s="382"/>
      <c r="H3020" s="382"/>
    </row>
    <row r="3021" spans="1:8" ht="30" customHeight="1">
      <c r="A3021" s="81"/>
      <c r="B3021" s="390"/>
      <c r="C3021" s="382"/>
      <c r="D3021" s="382"/>
      <c r="E3021" s="382"/>
      <c r="F3021" s="382"/>
      <c r="G3021" s="382"/>
      <c r="H3021" s="382"/>
    </row>
    <row r="3022" spans="1:8" ht="30" customHeight="1">
      <c r="A3022" s="81"/>
      <c r="B3022" s="390" t="s">
        <v>143</v>
      </c>
      <c r="C3022" s="382"/>
      <c r="D3022" s="382">
        <f>SUM(D3016:D3021)</f>
        <v>346606</v>
      </c>
      <c r="E3022" s="382"/>
      <c r="F3022" s="382"/>
      <c r="G3022" s="382">
        <f>SUM(G3016:G3021)</f>
        <v>13570</v>
      </c>
      <c r="H3022" s="382"/>
    </row>
    <row r="3023" spans="1:8" ht="30" customHeight="1">
      <c r="A3023" s="384" t="s">
        <v>898</v>
      </c>
      <c r="B3023" s="625" t="s">
        <v>958</v>
      </c>
      <c r="C3023" s="625"/>
      <c r="D3023" s="625"/>
      <c r="E3023" s="625"/>
      <c r="F3023" s="625"/>
      <c r="G3023" s="625"/>
      <c r="H3023" s="625"/>
    </row>
    <row r="3024" spans="1:8" ht="30" customHeight="1">
      <c r="A3024" s="386" t="s">
        <v>899</v>
      </c>
      <c r="B3024" s="387" t="s">
        <v>900</v>
      </c>
      <c r="C3024" s="387" t="s">
        <v>5</v>
      </c>
      <c r="D3024" s="387" t="s">
        <v>395</v>
      </c>
      <c r="E3024" s="387" t="s">
        <v>7</v>
      </c>
      <c r="F3024" s="387" t="s">
        <v>8</v>
      </c>
      <c r="G3024" s="387" t="s">
        <v>932</v>
      </c>
      <c r="H3024" s="387" t="s">
        <v>901</v>
      </c>
    </row>
    <row r="3025" spans="1:8" ht="30" customHeight="1">
      <c r="A3025" s="81"/>
      <c r="B3025" s="382"/>
      <c r="C3025" s="382"/>
      <c r="D3025" s="382"/>
      <c r="E3025" s="382"/>
      <c r="F3025" s="382"/>
      <c r="G3025" s="382"/>
      <c r="H3025" s="382"/>
    </row>
    <row r="3026" spans="1:8" ht="30" customHeight="1">
      <c r="A3026" s="382">
        <v>1</v>
      </c>
      <c r="B3026" s="389" t="s">
        <v>902</v>
      </c>
      <c r="C3026" s="382">
        <v>660</v>
      </c>
      <c r="D3026" s="382">
        <v>26855</v>
      </c>
      <c r="E3026" s="382"/>
      <c r="F3026" s="382"/>
      <c r="G3026" s="382"/>
      <c r="H3026" s="382"/>
    </row>
    <row r="3027" spans="1:8" ht="30" customHeight="1">
      <c r="A3027" s="382"/>
      <c r="B3027" s="382"/>
      <c r="C3027" s="382"/>
      <c r="D3027" s="382"/>
      <c r="E3027" s="382"/>
      <c r="F3027" s="382"/>
      <c r="G3027" s="382"/>
      <c r="H3027" s="382"/>
    </row>
    <row r="3028" spans="1:8" ht="30" customHeight="1">
      <c r="A3028" s="382">
        <v>2</v>
      </c>
      <c r="B3028" s="382" t="s">
        <v>903</v>
      </c>
      <c r="C3028" s="382">
        <f>C3026</f>
        <v>660</v>
      </c>
      <c r="D3028" s="382">
        <v>27353</v>
      </c>
      <c r="E3028" s="382"/>
      <c r="F3028" s="382"/>
      <c r="G3028" s="382">
        <f>G3026</f>
        <v>0</v>
      </c>
      <c r="H3028" s="382"/>
    </row>
    <row r="3029" spans="1:8" ht="30" customHeight="1">
      <c r="A3029" s="382"/>
      <c r="B3029" s="382"/>
      <c r="C3029" s="382"/>
      <c r="D3029" s="382"/>
      <c r="E3029" s="382"/>
      <c r="F3029" s="382"/>
      <c r="G3029" s="382"/>
      <c r="H3029" s="382"/>
    </row>
    <row r="3030" spans="1:8" ht="30" customHeight="1">
      <c r="A3030" s="382">
        <v>3</v>
      </c>
      <c r="B3030" s="382" t="s">
        <v>904</v>
      </c>
      <c r="C3030" s="382">
        <f>C3028</f>
        <v>660</v>
      </c>
      <c r="D3030" s="382">
        <f>D3028</f>
        <v>27353</v>
      </c>
      <c r="E3030" s="382"/>
      <c r="F3030" s="382"/>
      <c r="G3030" s="382">
        <f>G3028</f>
        <v>0</v>
      </c>
      <c r="H3030" s="382"/>
    </row>
    <row r="3031" spans="1:8" ht="30" customHeight="1">
      <c r="A3031" s="382"/>
      <c r="B3031" s="382"/>
      <c r="C3031" s="382"/>
      <c r="D3031" s="382"/>
      <c r="E3031" s="382"/>
      <c r="F3031" s="382"/>
      <c r="G3031" s="382"/>
      <c r="H3031" s="382"/>
    </row>
    <row r="3032" spans="1:8" ht="30" customHeight="1">
      <c r="A3032" s="382">
        <v>4</v>
      </c>
      <c r="B3032" s="382" t="s">
        <v>905</v>
      </c>
      <c r="C3032" s="382">
        <f>C3030</f>
        <v>660</v>
      </c>
      <c r="D3032" s="382">
        <f>D3030</f>
        <v>27353</v>
      </c>
      <c r="E3032" s="382"/>
      <c r="F3032" s="382"/>
      <c r="G3032" s="382">
        <f>G3030</f>
        <v>0</v>
      </c>
      <c r="H3032" s="382"/>
    </row>
    <row r="3033" spans="1:8" ht="30" customHeight="1">
      <c r="A3033" s="382"/>
      <c r="B3033" s="382"/>
      <c r="C3033" s="382"/>
      <c r="D3033" s="382"/>
      <c r="E3033" s="382"/>
      <c r="F3033" s="382"/>
      <c r="G3033" s="382"/>
      <c r="H3033" s="382"/>
    </row>
    <row r="3034" spans="1:8" ht="30" customHeight="1">
      <c r="A3034" s="382">
        <v>5</v>
      </c>
      <c r="B3034" s="382" t="s">
        <v>906</v>
      </c>
      <c r="C3034" s="382">
        <v>1100</v>
      </c>
      <c r="D3034" s="382">
        <v>28592</v>
      </c>
      <c r="E3034" s="382"/>
      <c r="F3034" s="382"/>
      <c r="G3034" s="382"/>
      <c r="H3034" s="382">
        <v>600</v>
      </c>
    </row>
    <row r="3035" spans="1:8" ht="30" customHeight="1">
      <c r="A3035" s="382"/>
      <c r="B3035" s="382"/>
      <c r="C3035" s="382"/>
      <c r="D3035" s="382"/>
      <c r="E3035" s="382"/>
      <c r="F3035" s="382"/>
      <c r="G3035" s="382"/>
      <c r="H3035" s="382"/>
    </row>
    <row r="3036" spans="1:8" ht="30" customHeight="1">
      <c r="A3036" s="382">
        <v>6</v>
      </c>
      <c r="B3036" s="382" t="s">
        <v>907</v>
      </c>
      <c r="C3036" s="382">
        <f>C3034</f>
        <v>1100</v>
      </c>
      <c r="D3036" s="382">
        <f>D3034</f>
        <v>28592</v>
      </c>
      <c r="E3036" s="382"/>
      <c r="F3036" s="382"/>
      <c r="G3036" s="382">
        <f>G3034</f>
        <v>0</v>
      </c>
      <c r="H3036" s="382"/>
    </row>
    <row r="3037" spans="1:8" ht="30" customHeight="1">
      <c r="A3037" s="382"/>
      <c r="B3037" s="382"/>
      <c r="C3037" s="382"/>
      <c r="D3037" s="382"/>
      <c r="E3037" s="382"/>
      <c r="F3037" s="382"/>
      <c r="G3037" s="382"/>
      <c r="H3037" s="382"/>
    </row>
    <row r="3038" spans="1:8" ht="30" customHeight="1">
      <c r="A3038" s="382">
        <v>7</v>
      </c>
      <c r="B3038" s="382" t="s">
        <v>908</v>
      </c>
      <c r="C3038" s="382">
        <f>C3036</f>
        <v>1100</v>
      </c>
      <c r="D3038" s="382">
        <f>D3036</f>
        <v>28592</v>
      </c>
      <c r="E3038" s="382"/>
      <c r="F3038" s="382"/>
      <c r="G3038" s="382">
        <f>G3036</f>
        <v>0</v>
      </c>
      <c r="H3038" s="382"/>
    </row>
    <row r="3039" spans="1:8" ht="30" customHeight="1">
      <c r="A3039" s="382"/>
      <c r="B3039" s="382"/>
      <c r="C3039" s="382"/>
      <c r="D3039" s="382"/>
      <c r="E3039" s="382"/>
      <c r="F3039" s="382"/>
      <c r="G3039" s="382"/>
      <c r="H3039" s="382"/>
    </row>
    <row r="3040" spans="1:8" ht="30" customHeight="1">
      <c r="A3040" s="382">
        <v>8</v>
      </c>
      <c r="B3040" s="382" t="s">
        <v>909</v>
      </c>
      <c r="C3040" s="382">
        <f>C3038</f>
        <v>1100</v>
      </c>
      <c r="D3040" s="382">
        <f>D3038</f>
        <v>28592</v>
      </c>
      <c r="E3040" s="382"/>
      <c r="F3040" s="382"/>
      <c r="G3040" s="382">
        <f>G3038</f>
        <v>0</v>
      </c>
      <c r="H3040" s="382"/>
    </row>
    <row r="3041" spans="1:8" ht="30" customHeight="1">
      <c r="A3041" s="382"/>
      <c r="B3041" s="382"/>
      <c r="C3041" s="382"/>
      <c r="D3041" s="382"/>
      <c r="E3041" s="382"/>
      <c r="F3041" s="382"/>
      <c r="G3041" s="382"/>
      <c r="H3041" s="382"/>
    </row>
    <row r="3042" spans="1:8" ht="30" customHeight="1">
      <c r="A3042" s="382">
        <v>9</v>
      </c>
      <c r="B3042" s="382" t="s">
        <v>910</v>
      </c>
      <c r="C3042" s="382">
        <v>1100</v>
      </c>
      <c r="D3042" s="382">
        <v>29104</v>
      </c>
      <c r="E3042" s="382"/>
      <c r="F3042" s="382"/>
      <c r="G3042" s="382">
        <v>0</v>
      </c>
      <c r="H3042" s="382"/>
    </row>
    <row r="3043" spans="1:8" ht="30" customHeight="1">
      <c r="A3043" s="382"/>
      <c r="B3043" s="382"/>
      <c r="C3043" s="382"/>
      <c r="D3043" s="382"/>
      <c r="E3043" s="382"/>
      <c r="F3043" s="382"/>
      <c r="G3043" s="382"/>
      <c r="H3043" s="382"/>
    </row>
    <row r="3044" spans="1:8" ht="30" customHeight="1">
      <c r="A3044" s="382">
        <v>10</v>
      </c>
      <c r="B3044" s="382" t="s">
        <v>911</v>
      </c>
      <c r="C3044" s="382">
        <f>C3042</f>
        <v>1100</v>
      </c>
      <c r="D3044" s="382">
        <f>D3042</f>
        <v>29104</v>
      </c>
      <c r="E3044" s="382"/>
      <c r="F3044" s="382"/>
      <c r="G3044" s="382">
        <v>2790</v>
      </c>
      <c r="H3044" s="382"/>
    </row>
    <row r="3045" spans="1:8" ht="30" customHeight="1">
      <c r="A3045" s="382"/>
      <c r="B3045" s="382"/>
      <c r="C3045" s="382"/>
      <c r="D3045" s="382"/>
      <c r="E3045" s="382"/>
      <c r="F3045" s="382"/>
      <c r="G3045" s="382"/>
      <c r="H3045" s="382"/>
    </row>
    <row r="3046" spans="1:8" ht="30" customHeight="1">
      <c r="A3046" s="382">
        <v>11</v>
      </c>
      <c r="B3046" s="382" t="s">
        <v>912</v>
      </c>
      <c r="C3046" s="382">
        <f>C3044</f>
        <v>1100</v>
      </c>
      <c r="D3046" s="382">
        <f>D3044</f>
        <v>29104</v>
      </c>
      <c r="E3046" s="382"/>
      <c r="F3046" s="382"/>
      <c r="G3046" s="382">
        <f>G3044</f>
        <v>2790</v>
      </c>
      <c r="H3046" s="382">
        <v>600</v>
      </c>
    </row>
    <row r="3047" spans="1:8" ht="30" customHeight="1">
      <c r="A3047" s="382"/>
      <c r="B3047" s="382"/>
      <c r="C3047" s="382"/>
      <c r="D3047" s="382"/>
      <c r="E3047" s="382"/>
      <c r="F3047" s="382"/>
      <c r="G3047" s="382"/>
      <c r="H3047" s="382"/>
    </row>
    <row r="3048" spans="1:8" ht="30" customHeight="1">
      <c r="A3048" s="382">
        <v>12</v>
      </c>
      <c r="B3048" s="382" t="s">
        <v>913</v>
      </c>
      <c r="C3048" s="382">
        <f>C3046</f>
        <v>1100</v>
      </c>
      <c r="D3048" s="382">
        <f>D3046</f>
        <v>29104</v>
      </c>
      <c r="E3048" s="382"/>
      <c r="F3048" s="382"/>
      <c r="G3048" s="382">
        <f>G3046</f>
        <v>2790</v>
      </c>
      <c r="H3048" s="382"/>
    </row>
    <row r="3049" spans="1:8" ht="30" customHeight="1">
      <c r="A3049" s="81"/>
      <c r="B3049" s="382"/>
      <c r="C3049" s="382"/>
      <c r="D3049" s="382"/>
      <c r="E3049" s="382"/>
      <c r="F3049" s="382"/>
      <c r="G3049" s="382"/>
      <c r="H3049" s="382"/>
    </row>
    <row r="3050" spans="1:8" ht="30" customHeight="1">
      <c r="A3050" s="81"/>
      <c r="B3050" s="390" t="s">
        <v>107</v>
      </c>
      <c r="C3050" s="382">
        <f t="shared" ref="C3050:H3050" si="86">SUM(C3026:C3049)</f>
        <v>11440</v>
      </c>
      <c r="D3050" s="382">
        <f t="shared" si="86"/>
        <v>339698</v>
      </c>
      <c r="E3050" s="382">
        <f t="shared" si="86"/>
        <v>0</v>
      </c>
      <c r="F3050" s="382">
        <f t="shared" si="86"/>
        <v>0</v>
      </c>
      <c r="G3050" s="382">
        <f t="shared" si="86"/>
        <v>8370</v>
      </c>
      <c r="H3050" s="382">
        <f t="shared" si="86"/>
        <v>1200</v>
      </c>
    </row>
    <row r="3051" spans="1:8" ht="30" customHeight="1">
      <c r="A3051" s="81"/>
      <c r="B3051" s="390"/>
      <c r="C3051" s="382"/>
      <c r="D3051" s="382"/>
      <c r="E3051" s="382"/>
      <c r="F3051" s="382"/>
      <c r="G3051" s="382"/>
      <c r="H3051" s="382"/>
    </row>
    <row r="3052" spans="1:8" ht="30" customHeight="1">
      <c r="A3052" s="81"/>
      <c r="B3052" s="390" t="s">
        <v>436</v>
      </c>
      <c r="C3052" s="382"/>
      <c r="D3052" s="382">
        <v>6908</v>
      </c>
      <c r="E3052" s="382"/>
      <c r="F3052" s="382"/>
      <c r="G3052" s="382">
        <v>5200</v>
      </c>
      <c r="H3052" s="382"/>
    </row>
    <row r="3053" spans="1:8" ht="30" customHeight="1">
      <c r="A3053" s="81"/>
      <c r="B3053" s="390"/>
      <c r="C3053" s="382"/>
      <c r="D3053" s="382"/>
      <c r="E3053" s="382"/>
      <c r="F3053" s="382"/>
      <c r="G3053" s="382"/>
      <c r="H3053" s="382"/>
    </row>
    <row r="3054" spans="1:8" ht="30" customHeight="1">
      <c r="A3054" s="81"/>
      <c r="B3054" s="390" t="s">
        <v>107</v>
      </c>
      <c r="C3054" s="382"/>
      <c r="D3054" s="382"/>
      <c r="E3054" s="382"/>
      <c r="F3054" s="382"/>
      <c r="G3054" s="382"/>
      <c r="H3054" s="382"/>
    </row>
    <row r="3055" spans="1:8" ht="30" customHeight="1">
      <c r="A3055" s="81"/>
      <c r="B3055" s="390"/>
      <c r="C3055" s="382"/>
      <c r="D3055" s="382"/>
      <c r="E3055" s="382"/>
      <c r="F3055" s="382"/>
      <c r="G3055" s="382"/>
      <c r="H3055" s="382"/>
    </row>
    <row r="3056" spans="1:8" ht="30" customHeight="1">
      <c r="A3056" s="81"/>
      <c r="B3056" s="390" t="s">
        <v>143</v>
      </c>
      <c r="C3056" s="382"/>
      <c r="D3056" s="382">
        <f>SUM(D3050:D3055)</f>
        <v>346606</v>
      </c>
      <c r="E3056" s="382"/>
      <c r="F3056" s="382"/>
      <c r="G3056" s="382">
        <f>SUM(G3050:G3055)</f>
        <v>13570</v>
      </c>
      <c r="H3056" s="382"/>
    </row>
    <row r="3057" spans="1:8" ht="30" customHeight="1">
      <c r="A3057" s="384" t="s">
        <v>898</v>
      </c>
      <c r="B3057" s="625" t="s">
        <v>959</v>
      </c>
      <c r="C3057" s="625"/>
      <c r="D3057" s="625"/>
      <c r="E3057" s="625"/>
      <c r="F3057" s="625"/>
      <c r="G3057" s="625"/>
      <c r="H3057" s="625"/>
    </row>
    <row r="3058" spans="1:8" ht="30" customHeight="1">
      <c r="A3058" s="386" t="s">
        <v>899</v>
      </c>
      <c r="B3058" s="387" t="s">
        <v>900</v>
      </c>
      <c r="C3058" s="387" t="s">
        <v>5</v>
      </c>
      <c r="D3058" s="387" t="s">
        <v>395</v>
      </c>
      <c r="E3058" s="387" t="s">
        <v>7</v>
      </c>
      <c r="F3058" s="387" t="s">
        <v>8</v>
      </c>
      <c r="G3058" s="387" t="s">
        <v>932</v>
      </c>
      <c r="H3058" s="387" t="s">
        <v>901</v>
      </c>
    </row>
    <row r="3059" spans="1:8" ht="30" customHeight="1">
      <c r="A3059" s="81"/>
      <c r="B3059" s="382"/>
      <c r="C3059" s="382"/>
      <c r="D3059" s="382"/>
      <c r="E3059" s="382"/>
      <c r="F3059" s="382"/>
      <c r="G3059" s="382"/>
      <c r="H3059" s="382"/>
    </row>
    <row r="3060" spans="1:8" ht="30" customHeight="1">
      <c r="A3060" s="382">
        <v>1</v>
      </c>
      <c r="B3060" s="389" t="s">
        <v>902</v>
      </c>
      <c r="C3060" s="382">
        <v>660</v>
      </c>
      <c r="D3060" s="382">
        <v>26855</v>
      </c>
      <c r="E3060" s="382"/>
      <c r="F3060" s="382"/>
      <c r="G3060" s="382"/>
      <c r="H3060" s="382"/>
    </row>
    <row r="3061" spans="1:8" ht="30" customHeight="1">
      <c r="A3061" s="382"/>
      <c r="B3061" s="382"/>
      <c r="C3061" s="382"/>
      <c r="D3061" s="382"/>
      <c r="E3061" s="382"/>
      <c r="F3061" s="382"/>
      <c r="G3061" s="382"/>
      <c r="H3061" s="382"/>
    </row>
    <row r="3062" spans="1:8" ht="30" customHeight="1">
      <c r="A3062" s="382">
        <v>2</v>
      </c>
      <c r="B3062" s="382" t="s">
        <v>903</v>
      </c>
      <c r="C3062" s="382">
        <f>C3060</f>
        <v>660</v>
      </c>
      <c r="D3062" s="382">
        <v>27353</v>
      </c>
      <c r="E3062" s="382"/>
      <c r="F3062" s="382"/>
      <c r="G3062" s="382">
        <f>G3060</f>
        <v>0</v>
      </c>
      <c r="H3062" s="382"/>
    </row>
    <row r="3063" spans="1:8" ht="30" customHeight="1">
      <c r="A3063" s="382"/>
      <c r="B3063" s="382"/>
      <c r="C3063" s="382"/>
      <c r="D3063" s="382"/>
      <c r="E3063" s="382"/>
      <c r="F3063" s="382"/>
      <c r="G3063" s="382"/>
      <c r="H3063" s="382"/>
    </row>
    <row r="3064" spans="1:8" ht="30" customHeight="1">
      <c r="A3064" s="382">
        <v>3</v>
      </c>
      <c r="B3064" s="382" t="s">
        <v>904</v>
      </c>
      <c r="C3064" s="382">
        <f>C3062</f>
        <v>660</v>
      </c>
      <c r="D3064" s="382">
        <f>D3062</f>
        <v>27353</v>
      </c>
      <c r="E3064" s="382"/>
      <c r="F3064" s="382"/>
      <c r="G3064" s="382">
        <f>G3062</f>
        <v>0</v>
      </c>
      <c r="H3064" s="382"/>
    </row>
    <row r="3065" spans="1:8" ht="30" customHeight="1">
      <c r="A3065" s="382"/>
      <c r="B3065" s="382"/>
      <c r="C3065" s="382"/>
      <c r="D3065" s="382"/>
      <c r="E3065" s="382"/>
      <c r="F3065" s="382"/>
      <c r="G3065" s="382"/>
      <c r="H3065" s="382"/>
    </row>
    <row r="3066" spans="1:8" ht="30" customHeight="1">
      <c r="A3066" s="382">
        <v>4</v>
      </c>
      <c r="B3066" s="382" t="s">
        <v>905</v>
      </c>
      <c r="C3066" s="382">
        <f>C3064</f>
        <v>660</v>
      </c>
      <c r="D3066" s="382">
        <f>D3064</f>
        <v>27353</v>
      </c>
      <c r="E3066" s="382"/>
      <c r="F3066" s="382"/>
      <c r="G3066" s="382">
        <f>G3064</f>
        <v>0</v>
      </c>
      <c r="H3066" s="382"/>
    </row>
    <row r="3067" spans="1:8" ht="30" customHeight="1">
      <c r="A3067" s="382"/>
      <c r="B3067" s="382"/>
      <c r="C3067" s="382"/>
      <c r="D3067" s="382"/>
      <c r="E3067" s="382"/>
      <c r="F3067" s="382"/>
      <c r="G3067" s="382"/>
      <c r="H3067" s="382"/>
    </row>
    <row r="3068" spans="1:8" ht="30" customHeight="1">
      <c r="A3068" s="382">
        <v>5</v>
      </c>
      <c r="B3068" s="382" t="s">
        <v>906</v>
      </c>
      <c r="C3068" s="382">
        <v>1100</v>
      </c>
      <c r="D3068" s="382">
        <v>28592</v>
      </c>
      <c r="E3068" s="382"/>
      <c r="F3068" s="382"/>
      <c r="G3068" s="382"/>
      <c r="H3068" s="382">
        <v>600</v>
      </c>
    </row>
    <row r="3069" spans="1:8" ht="30" customHeight="1">
      <c r="A3069" s="382"/>
      <c r="B3069" s="382"/>
      <c r="C3069" s="382"/>
      <c r="D3069" s="382"/>
      <c r="E3069" s="382"/>
      <c r="F3069" s="382"/>
      <c r="G3069" s="382"/>
      <c r="H3069" s="382"/>
    </row>
    <row r="3070" spans="1:8" ht="30" customHeight="1">
      <c r="A3070" s="382">
        <v>6</v>
      </c>
      <c r="B3070" s="382" t="s">
        <v>907</v>
      </c>
      <c r="C3070" s="382">
        <f>C3068</f>
        <v>1100</v>
      </c>
      <c r="D3070" s="382">
        <f>D3068</f>
        <v>28592</v>
      </c>
      <c r="E3070" s="382"/>
      <c r="F3070" s="382"/>
      <c r="G3070" s="382">
        <f>G3068</f>
        <v>0</v>
      </c>
      <c r="H3070" s="382"/>
    </row>
    <row r="3071" spans="1:8" ht="30" customHeight="1">
      <c r="A3071" s="382"/>
      <c r="B3071" s="382"/>
      <c r="C3071" s="382"/>
      <c r="D3071" s="382"/>
      <c r="E3071" s="382"/>
      <c r="F3071" s="382"/>
      <c r="G3071" s="382"/>
      <c r="H3071" s="382"/>
    </row>
    <row r="3072" spans="1:8" ht="30" customHeight="1">
      <c r="A3072" s="382">
        <v>7</v>
      </c>
      <c r="B3072" s="382" t="s">
        <v>908</v>
      </c>
      <c r="C3072" s="382">
        <f>C3070</f>
        <v>1100</v>
      </c>
      <c r="D3072" s="382">
        <f>D3070</f>
        <v>28592</v>
      </c>
      <c r="E3072" s="382"/>
      <c r="F3072" s="382"/>
      <c r="G3072" s="382">
        <f>G3070</f>
        <v>0</v>
      </c>
      <c r="H3072" s="382"/>
    </row>
    <row r="3073" spans="1:8" ht="30" customHeight="1">
      <c r="A3073" s="382"/>
      <c r="B3073" s="382"/>
      <c r="C3073" s="382"/>
      <c r="D3073" s="382"/>
      <c r="E3073" s="382"/>
      <c r="F3073" s="382"/>
      <c r="G3073" s="382"/>
      <c r="H3073" s="382"/>
    </row>
    <row r="3074" spans="1:8" ht="30" customHeight="1">
      <c r="A3074" s="382">
        <v>8</v>
      </c>
      <c r="B3074" s="382" t="s">
        <v>909</v>
      </c>
      <c r="C3074" s="382">
        <f>C3072</f>
        <v>1100</v>
      </c>
      <c r="D3074" s="382">
        <f>D3072</f>
        <v>28592</v>
      </c>
      <c r="E3074" s="382"/>
      <c r="F3074" s="382"/>
      <c r="G3074" s="382">
        <f>G3072</f>
        <v>0</v>
      </c>
      <c r="H3074" s="382"/>
    </row>
    <row r="3075" spans="1:8" ht="30" customHeight="1">
      <c r="A3075" s="382"/>
      <c r="B3075" s="382"/>
      <c r="C3075" s="382"/>
      <c r="D3075" s="382"/>
      <c r="E3075" s="382"/>
      <c r="F3075" s="382"/>
      <c r="G3075" s="382"/>
      <c r="H3075" s="382"/>
    </row>
    <row r="3076" spans="1:8" ht="30" customHeight="1">
      <c r="A3076" s="382">
        <v>9</v>
      </c>
      <c r="B3076" s="382" t="s">
        <v>910</v>
      </c>
      <c r="C3076" s="382">
        <v>1100</v>
      </c>
      <c r="D3076" s="382">
        <v>29104</v>
      </c>
      <c r="E3076" s="382"/>
      <c r="F3076" s="382"/>
      <c r="G3076" s="382">
        <v>0</v>
      </c>
      <c r="H3076" s="382"/>
    </row>
    <row r="3077" spans="1:8" ht="30" customHeight="1">
      <c r="A3077" s="382"/>
      <c r="B3077" s="382"/>
      <c r="C3077" s="382"/>
      <c r="D3077" s="382"/>
      <c r="E3077" s="382"/>
      <c r="F3077" s="382"/>
      <c r="G3077" s="382"/>
      <c r="H3077" s="382"/>
    </row>
    <row r="3078" spans="1:8" ht="30" customHeight="1">
      <c r="A3078" s="382">
        <v>10</v>
      </c>
      <c r="B3078" s="382" t="s">
        <v>911</v>
      </c>
      <c r="C3078" s="382">
        <f>C3076</f>
        <v>1100</v>
      </c>
      <c r="D3078" s="382">
        <f>D3076</f>
        <v>29104</v>
      </c>
      <c r="E3078" s="382"/>
      <c r="F3078" s="382"/>
      <c r="G3078" s="382">
        <v>2790</v>
      </c>
      <c r="H3078" s="382"/>
    </row>
    <row r="3079" spans="1:8" ht="30" customHeight="1">
      <c r="A3079" s="382"/>
      <c r="B3079" s="382"/>
      <c r="C3079" s="382"/>
      <c r="D3079" s="382"/>
      <c r="E3079" s="382"/>
      <c r="F3079" s="382"/>
      <c r="G3079" s="382"/>
      <c r="H3079" s="382"/>
    </row>
    <row r="3080" spans="1:8" ht="30" customHeight="1">
      <c r="A3080" s="382">
        <v>11</v>
      </c>
      <c r="B3080" s="382" t="s">
        <v>912</v>
      </c>
      <c r="C3080" s="382">
        <f>C3078</f>
        <v>1100</v>
      </c>
      <c r="D3080" s="382">
        <f>D3078</f>
        <v>29104</v>
      </c>
      <c r="E3080" s="382"/>
      <c r="F3080" s="382"/>
      <c r="G3080" s="382">
        <f>G3078</f>
        <v>2790</v>
      </c>
      <c r="H3080" s="382">
        <v>600</v>
      </c>
    </row>
    <row r="3081" spans="1:8" ht="30" customHeight="1">
      <c r="A3081" s="382"/>
      <c r="B3081" s="382"/>
      <c r="C3081" s="382"/>
      <c r="D3081" s="382"/>
      <c r="E3081" s="382"/>
      <c r="F3081" s="382"/>
      <c r="G3081" s="382"/>
      <c r="H3081" s="382"/>
    </row>
    <row r="3082" spans="1:8" ht="30" customHeight="1">
      <c r="A3082" s="382">
        <v>12</v>
      </c>
      <c r="B3082" s="382" t="s">
        <v>913</v>
      </c>
      <c r="C3082" s="382">
        <f>C3080</f>
        <v>1100</v>
      </c>
      <c r="D3082" s="382">
        <f>D3080</f>
        <v>29104</v>
      </c>
      <c r="E3082" s="382"/>
      <c r="F3082" s="382"/>
      <c r="G3082" s="382">
        <f>G3080</f>
        <v>2790</v>
      </c>
      <c r="H3082" s="382"/>
    </row>
    <row r="3083" spans="1:8" ht="30" customHeight="1">
      <c r="A3083" s="81"/>
      <c r="B3083" s="382"/>
      <c r="C3083" s="382"/>
      <c r="D3083" s="382"/>
      <c r="E3083" s="382"/>
      <c r="F3083" s="382"/>
      <c r="G3083" s="382"/>
      <c r="H3083" s="382"/>
    </row>
    <row r="3084" spans="1:8" ht="30" customHeight="1">
      <c r="A3084" s="81"/>
      <c r="B3084" s="390" t="s">
        <v>107</v>
      </c>
      <c r="C3084" s="382">
        <f t="shared" ref="C3084:H3084" si="87">SUM(C3060:C3083)</f>
        <v>11440</v>
      </c>
      <c r="D3084" s="382">
        <f t="shared" si="87"/>
        <v>339698</v>
      </c>
      <c r="E3084" s="382">
        <f t="shared" si="87"/>
        <v>0</v>
      </c>
      <c r="F3084" s="382">
        <f t="shared" si="87"/>
        <v>0</v>
      </c>
      <c r="G3084" s="382">
        <f t="shared" si="87"/>
        <v>8370</v>
      </c>
      <c r="H3084" s="382">
        <f t="shared" si="87"/>
        <v>1200</v>
      </c>
    </row>
    <row r="3085" spans="1:8" ht="30" customHeight="1">
      <c r="A3085" s="81"/>
      <c r="B3085" s="390"/>
      <c r="C3085" s="382"/>
      <c r="D3085" s="382"/>
      <c r="E3085" s="382"/>
      <c r="F3085" s="382"/>
      <c r="G3085" s="382"/>
      <c r="H3085" s="382"/>
    </row>
    <row r="3086" spans="1:8" ht="30" customHeight="1">
      <c r="A3086" s="81"/>
      <c r="B3086" s="390" t="s">
        <v>436</v>
      </c>
      <c r="C3086" s="382"/>
      <c r="D3086" s="382">
        <v>6908</v>
      </c>
      <c r="E3086" s="382"/>
      <c r="F3086" s="382"/>
      <c r="G3086" s="382">
        <v>5200</v>
      </c>
      <c r="H3086" s="382"/>
    </row>
    <row r="3087" spans="1:8" ht="30" customHeight="1">
      <c r="A3087" s="81"/>
      <c r="B3087" s="390"/>
      <c r="C3087" s="382"/>
      <c r="D3087" s="382"/>
      <c r="E3087" s="382"/>
      <c r="F3087" s="382"/>
      <c r="G3087" s="382"/>
      <c r="H3087" s="382"/>
    </row>
    <row r="3088" spans="1:8" ht="30" customHeight="1">
      <c r="A3088" s="81"/>
      <c r="B3088" s="390" t="s">
        <v>107</v>
      </c>
      <c r="C3088" s="382"/>
      <c r="D3088" s="382"/>
      <c r="E3088" s="382"/>
      <c r="F3088" s="382"/>
      <c r="G3088" s="382"/>
      <c r="H3088" s="382"/>
    </row>
    <row r="3089" spans="1:8" ht="30" customHeight="1">
      <c r="A3089" s="81"/>
      <c r="B3089" s="390"/>
      <c r="C3089" s="382"/>
      <c r="D3089" s="382"/>
      <c r="E3089" s="382"/>
      <c r="F3089" s="382"/>
      <c r="G3089" s="382"/>
      <c r="H3089" s="382"/>
    </row>
    <row r="3090" spans="1:8" ht="30" customHeight="1">
      <c r="A3090" s="81"/>
      <c r="B3090" s="390" t="s">
        <v>143</v>
      </c>
      <c r="C3090" s="382"/>
      <c r="D3090" s="382">
        <f>SUM(D3084:D3089)</f>
        <v>346606</v>
      </c>
      <c r="E3090" s="382"/>
      <c r="F3090" s="382"/>
      <c r="G3090" s="382">
        <f>SUM(G3084:G3089)</f>
        <v>13570</v>
      </c>
      <c r="H3090" s="382"/>
    </row>
    <row r="3091" spans="1:8" ht="30" customHeight="1">
      <c r="A3091" s="384" t="s">
        <v>898</v>
      </c>
      <c r="B3091" s="625" t="s">
        <v>960</v>
      </c>
      <c r="C3091" s="625"/>
      <c r="D3091" s="625"/>
      <c r="E3091" s="625"/>
      <c r="F3091" s="625"/>
      <c r="G3091" s="625"/>
      <c r="H3091" s="625"/>
    </row>
    <row r="3092" spans="1:8" ht="30" customHeight="1">
      <c r="A3092" s="386" t="s">
        <v>899</v>
      </c>
      <c r="B3092" s="387" t="s">
        <v>900</v>
      </c>
      <c r="C3092" s="387" t="s">
        <v>5</v>
      </c>
      <c r="D3092" s="387" t="s">
        <v>395</v>
      </c>
      <c r="E3092" s="387" t="s">
        <v>7</v>
      </c>
      <c r="F3092" s="387" t="s">
        <v>8</v>
      </c>
      <c r="G3092" s="387" t="s">
        <v>932</v>
      </c>
      <c r="H3092" s="387" t="s">
        <v>901</v>
      </c>
    </row>
    <row r="3093" spans="1:8" ht="30" customHeight="1">
      <c r="A3093" s="81"/>
      <c r="B3093" s="382"/>
      <c r="C3093" s="382"/>
      <c r="D3093" s="382"/>
      <c r="E3093" s="382"/>
      <c r="F3093" s="382"/>
      <c r="G3093" s="382"/>
      <c r="H3093" s="382"/>
    </row>
    <row r="3094" spans="1:8" ht="30" customHeight="1">
      <c r="A3094" s="382">
        <v>1</v>
      </c>
      <c r="B3094" s="389" t="s">
        <v>902</v>
      </c>
      <c r="C3094" s="382">
        <v>660</v>
      </c>
      <c r="D3094" s="382">
        <v>26855</v>
      </c>
      <c r="E3094" s="382"/>
      <c r="F3094" s="382"/>
      <c r="G3094" s="382"/>
      <c r="H3094" s="382"/>
    </row>
    <row r="3095" spans="1:8" ht="30" customHeight="1">
      <c r="A3095" s="382"/>
      <c r="B3095" s="382"/>
      <c r="C3095" s="382"/>
      <c r="D3095" s="382"/>
      <c r="E3095" s="382"/>
      <c r="F3095" s="382"/>
      <c r="G3095" s="382"/>
      <c r="H3095" s="382"/>
    </row>
    <row r="3096" spans="1:8" ht="30" customHeight="1">
      <c r="A3096" s="382">
        <v>2</v>
      </c>
      <c r="B3096" s="382" t="s">
        <v>903</v>
      </c>
      <c r="C3096" s="382">
        <f>C3094</f>
        <v>660</v>
      </c>
      <c r="D3096" s="382">
        <v>27353</v>
      </c>
      <c r="E3096" s="382"/>
      <c r="F3096" s="382"/>
      <c r="G3096" s="382">
        <f>G3094</f>
        <v>0</v>
      </c>
      <c r="H3096" s="382"/>
    </row>
    <row r="3097" spans="1:8" ht="30" customHeight="1">
      <c r="A3097" s="382"/>
      <c r="B3097" s="382"/>
      <c r="C3097" s="382"/>
      <c r="D3097" s="382"/>
      <c r="E3097" s="382"/>
      <c r="F3097" s="382"/>
      <c r="G3097" s="382"/>
      <c r="H3097" s="382"/>
    </row>
    <row r="3098" spans="1:8" ht="30" customHeight="1">
      <c r="A3098" s="382">
        <v>3</v>
      </c>
      <c r="B3098" s="382" t="s">
        <v>904</v>
      </c>
      <c r="C3098" s="382">
        <f>C3096</f>
        <v>660</v>
      </c>
      <c r="D3098" s="382">
        <f>D3096</f>
        <v>27353</v>
      </c>
      <c r="E3098" s="382"/>
      <c r="F3098" s="382"/>
      <c r="G3098" s="382">
        <f>G3096</f>
        <v>0</v>
      </c>
      <c r="H3098" s="382"/>
    </row>
    <row r="3099" spans="1:8" ht="30" customHeight="1">
      <c r="A3099" s="382"/>
      <c r="B3099" s="382"/>
      <c r="C3099" s="382"/>
      <c r="D3099" s="382"/>
      <c r="E3099" s="382"/>
      <c r="F3099" s="382"/>
      <c r="G3099" s="382"/>
      <c r="H3099" s="382"/>
    </row>
    <row r="3100" spans="1:8" ht="30" customHeight="1">
      <c r="A3100" s="382">
        <v>4</v>
      </c>
      <c r="B3100" s="382" t="s">
        <v>905</v>
      </c>
      <c r="C3100" s="382">
        <f>C3098</f>
        <v>660</v>
      </c>
      <c r="D3100" s="382">
        <f>D3098</f>
        <v>27353</v>
      </c>
      <c r="E3100" s="382"/>
      <c r="F3100" s="382"/>
      <c r="G3100" s="382">
        <f>G3098</f>
        <v>0</v>
      </c>
      <c r="H3100" s="382"/>
    </row>
    <row r="3101" spans="1:8" ht="30" customHeight="1">
      <c r="A3101" s="382"/>
      <c r="B3101" s="382"/>
      <c r="C3101" s="382"/>
      <c r="D3101" s="382"/>
      <c r="E3101" s="382"/>
      <c r="F3101" s="382"/>
      <c r="G3101" s="382"/>
      <c r="H3101" s="382"/>
    </row>
    <row r="3102" spans="1:8" ht="30" customHeight="1">
      <c r="A3102" s="382">
        <v>5</v>
      </c>
      <c r="B3102" s="382" t="s">
        <v>906</v>
      </c>
      <c r="C3102" s="382">
        <v>1100</v>
      </c>
      <c r="D3102" s="382">
        <v>28592</v>
      </c>
      <c r="E3102" s="382"/>
      <c r="F3102" s="382"/>
      <c r="G3102" s="382"/>
      <c r="H3102" s="382">
        <v>600</v>
      </c>
    </row>
    <row r="3103" spans="1:8" ht="30" customHeight="1">
      <c r="A3103" s="382"/>
      <c r="B3103" s="382"/>
      <c r="C3103" s="382"/>
      <c r="D3103" s="382"/>
      <c r="E3103" s="382"/>
      <c r="F3103" s="382"/>
      <c r="G3103" s="382"/>
      <c r="H3103" s="382"/>
    </row>
    <row r="3104" spans="1:8" ht="30" customHeight="1">
      <c r="A3104" s="382">
        <v>6</v>
      </c>
      <c r="B3104" s="382" t="s">
        <v>907</v>
      </c>
      <c r="C3104" s="382">
        <f>C3102</f>
        <v>1100</v>
      </c>
      <c r="D3104" s="382">
        <f>D3102</f>
        <v>28592</v>
      </c>
      <c r="E3104" s="382"/>
      <c r="F3104" s="382"/>
      <c r="G3104" s="382">
        <f>G3102</f>
        <v>0</v>
      </c>
      <c r="H3104" s="382"/>
    </row>
    <row r="3105" spans="1:8" ht="30" customHeight="1">
      <c r="A3105" s="382"/>
      <c r="B3105" s="382"/>
      <c r="C3105" s="382"/>
      <c r="D3105" s="382"/>
      <c r="E3105" s="382"/>
      <c r="F3105" s="382"/>
      <c r="G3105" s="382"/>
      <c r="H3105" s="382"/>
    </row>
    <row r="3106" spans="1:8" ht="30" customHeight="1">
      <c r="A3106" s="382">
        <v>7</v>
      </c>
      <c r="B3106" s="382" t="s">
        <v>908</v>
      </c>
      <c r="C3106" s="382">
        <f>C3104</f>
        <v>1100</v>
      </c>
      <c r="D3106" s="382">
        <f>D3104</f>
        <v>28592</v>
      </c>
      <c r="E3106" s="382"/>
      <c r="F3106" s="382"/>
      <c r="G3106" s="382">
        <f>G3104</f>
        <v>0</v>
      </c>
      <c r="H3106" s="382"/>
    </row>
    <row r="3107" spans="1:8" ht="30" customHeight="1">
      <c r="A3107" s="382"/>
      <c r="B3107" s="382"/>
      <c r="C3107" s="382"/>
      <c r="D3107" s="382"/>
      <c r="E3107" s="382"/>
      <c r="F3107" s="382"/>
      <c r="G3107" s="382"/>
      <c r="H3107" s="382"/>
    </row>
    <row r="3108" spans="1:8" ht="30" customHeight="1">
      <c r="A3108" s="382">
        <v>8</v>
      </c>
      <c r="B3108" s="382" t="s">
        <v>909</v>
      </c>
      <c r="C3108" s="382">
        <f>C3106</f>
        <v>1100</v>
      </c>
      <c r="D3108" s="382">
        <f>D3106</f>
        <v>28592</v>
      </c>
      <c r="E3108" s="382"/>
      <c r="F3108" s="382"/>
      <c r="G3108" s="382">
        <f>G3106</f>
        <v>0</v>
      </c>
      <c r="H3108" s="382"/>
    </row>
    <row r="3109" spans="1:8" ht="30" customHeight="1">
      <c r="A3109" s="382"/>
      <c r="B3109" s="382"/>
      <c r="C3109" s="382"/>
      <c r="D3109" s="382"/>
      <c r="E3109" s="382"/>
      <c r="F3109" s="382"/>
      <c r="G3109" s="382"/>
      <c r="H3109" s="382"/>
    </row>
    <row r="3110" spans="1:8" ht="30" customHeight="1">
      <c r="A3110" s="382">
        <v>9</v>
      </c>
      <c r="B3110" s="382" t="s">
        <v>910</v>
      </c>
      <c r="C3110" s="382">
        <v>1100</v>
      </c>
      <c r="D3110" s="382">
        <v>29104</v>
      </c>
      <c r="E3110" s="382"/>
      <c r="F3110" s="382"/>
      <c r="G3110" s="382">
        <v>0</v>
      </c>
      <c r="H3110" s="382"/>
    </row>
    <row r="3111" spans="1:8" ht="30" customHeight="1">
      <c r="A3111" s="382"/>
      <c r="B3111" s="382"/>
      <c r="C3111" s="382"/>
      <c r="D3111" s="382"/>
      <c r="E3111" s="382"/>
      <c r="F3111" s="382"/>
      <c r="G3111" s="382"/>
      <c r="H3111" s="382"/>
    </row>
    <row r="3112" spans="1:8" ht="30" customHeight="1">
      <c r="A3112" s="382">
        <v>10</v>
      </c>
      <c r="B3112" s="382" t="s">
        <v>911</v>
      </c>
      <c r="C3112" s="382">
        <f>C3110</f>
        <v>1100</v>
      </c>
      <c r="D3112" s="382">
        <f>D3110</f>
        <v>29104</v>
      </c>
      <c r="E3112" s="382"/>
      <c r="F3112" s="382"/>
      <c r="G3112" s="382">
        <v>2790</v>
      </c>
      <c r="H3112" s="382"/>
    </row>
    <row r="3113" spans="1:8" ht="30" customHeight="1">
      <c r="A3113" s="382"/>
      <c r="B3113" s="382"/>
      <c r="C3113" s="382"/>
      <c r="D3113" s="382"/>
      <c r="E3113" s="382"/>
      <c r="F3113" s="382"/>
      <c r="G3113" s="382"/>
      <c r="H3113" s="382"/>
    </row>
    <row r="3114" spans="1:8" ht="30" customHeight="1">
      <c r="A3114" s="382">
        <v>11</v>
      </c>
      <c r="B3114" s="382" t="s">
        <v>912</v>
      </c>
      <c r="C3114" s="382">
        <f>C3112</f>
        <v>1100</v>
      </c>
      <c r="D3114" s="382">
        <f>D3112</f>
        <v>29104</v>
      </c>
      <c r="E3114" s="382"/>
      <c r="F3114" s="382"/>
      <c r="G3114" s="382">
        <f>G3112</f>
        <v>2790</v>
      </c>
      <c r="H3114" s="382">
        <v>600</v>
      </c>
    </row>
    <row r="3115" spans="1:8" ht="30" customHeight="1">
      <c r="A3115" s="382"/>
      <c r="B3115" s="382"/>
      <c r="C3115" s="382"/>
      <c r="D3115" s="382"/>
      <c r="E3115" s="382"/>
      <c r="F3115" s="382"/>
      <c r="G3115" s="382"/>
      <c r="H3115" s="382"/>
    </row>
    <row r="3116" spans="1:8" ht="30" customHeight="1">
      <c r="A3116" s="382">
        <v>12</v>
      </c>
      <c r="B3116" s="382" t="s">
        <v>913</v>
      </c>
      <c r="C3116" s="382">
        <f>C3114</f>
        <v>1100</v>
      </c>
      <c r="D3116" s="382">
        <f>D3114</f>
        <v>29104</v>
      </c>
      <c r="E3116" s="382"/>
      <c r="F3116" s="382"/>
      <c r="G3116" s="382">
        <f>G3114</f>
        <v>2790</v>
      </c>
      <c r="H3116" s="382"/>
    </row>
    <row r="3117" spans="1:8" ht="30" customHeight="1">
      <c r="A3117" s="81"/>
      <c r="B3117" s="382"/>
      <c r="C3117" s="382"/>
      <c r="D3117" s="382"/>
      <c r="E3117" s="382"/>
      <c r="F3117" s="382"/>
      <c r="G3117" s="382"/>
      <c r="H3117" s="382"/>
    </row>
    <row r="3118" spans="1:8" ht="30" customHeight="1">
      <c r="A3118" s="81"/>
      <c r="B3118" s="390" t="s">
        <v>107</v>
      </c>
      <c r="C3118" s="382">
        <f t="shared" ref="C3118:H3118" si="88">SUM(C3094:C3117)</f>
        <v>11440</v>
      </c>
      <c r="D3118" s="382">
        <f t="shared" si="88"/>
        <v>339698</v>
      </c>
      <c r="E3118" s="382">
        <f t="shared" si="88"/>
        <v>0</v>
      </c>
      <c r="F3118" s="382">
        <f t="shared" si="88"/>
        <v>0</v>
      </c>
      <c r="G3118" s="382">
        <f t="shared" si="88"/>
        <v>8370</v>
      </c>
      <c r="H3118" s="382">
        <f t="shared" si="88"/>
        <v>1200</v>
      </c>
    </row>
    <row r="3119" spans="1:8" ht="30" customHeight="1">
      <c r="A3119" s="81"/>
      <c r="B3119" s="390"/>
      <c r="C3119" s="382"/>
      <c r="D3119" s="382"/>
      <c r="E3119" s="382"/>
      <c r="F3119" s="382"/>
      <c r="G3119" s="382"/>
      <c r="H3119" s="382"/>
    </row>
    <row r="3120" spans="1:8" ht="30" customHeight="1">
      <c r="A3120" s="81"/>
      <c r="B3120" s="390" t="s">
        <v>436</v>
      </c>
      <c r="C3120" s="382"/>
      <c r="D3120" s="382">
        <v>6908</v>
      </c>
      <c r="E3120" s="382"/>
      <c r="F3120" s="382"/>
      <c r="G3120" s="382">
        <v>5200</v>
      </c>
      <c r="H3120" s="382"/>
    </row>
    <row r="3121" spans="1:8" ht="30" customHeight="1">
      <c r="A3121" s="81"/>
      <c r="B3121" s="390"/>
      <c r="C3121" s="382"/>
      <c r="D3121" s="382"/>
      <c r="E3121" s="382"/>
      <c r="F3121" s="382"/>
      <c r="G3121" s="382"/>
      <c r="H3121" s="382"/>
    </row>
    <row r="3122" spans="1:8" ht="30" customHeight="1">
      <c r="A3122" s="81"/>
      <c r="B3122" s="390" t="s">
        <v>107</v>
      </c>
      <c r="C3122" s="382"/>
      <c r="D3122" s="382"/>
      <c r="E3122" s="382"/>
      <c r="F3122" s="382"/>
      <c r="G3122" s="382"/>
      <c r="H3122" s="382"/>
    </row>
    <row r="3123" spans="1:8" ht="30" customHeight="1">
      <c r="A3123" s="81"/>
      <c r="B3123" s="390"/>
      <c r="C3123" s="382"/>
      <c r="D3123" s="382"/>
      <c r="E3123" s="382"/>
      <c r="F3123" s="382"/>
      <c r="G3123" s="382"/>
      <c r="H3123" s="382"/>
    </row>
    <row r="3124" spans="1:8" ht="30" customHeight="1">
      <c r="A3124" s="81"/>
      <c r="B3124" s="390" t="s">
        <v>143</v>
      </c>
      <c r="C3124" s="382"/>
      <c r="D3124" s="382">
        <f>SUM(D3118:D3123)</f>
        <v>346606</v>
      </c>
      <c r="E3124" s="382"/>
      <c r="F3124" s="382"/>
      <c r="G3124" s="382">
        <f>SUM(G3118:G3123)</f>
        <v>13570</v>
      </c>
      <c r="H3124" s="382"/>
    </row>
    <row r="3125" spans="1:8" ht="30" customHeight="1">
      <c r="A3125" s="384" t="s">
        <v>898</v>
      </c>
      <c r="B3125" s="625" t="s">
        <v>961</v>
      </c>
      <c r="C3125" s="625"/>
      <c r="D3125" s="625"/>
      <c r="E3125" s="625"/>
      <c r="F3125" s="625"/>
      <c r="G3125" s="625"/>
      <c r="H3125" s="625"/>
    </row>
    <row r="3126" spans="1:8" ht="30" customHeight="1">
      <c r="A3126" s="386" t="s">
        <v>899</v>
      </c>
      <c r="B3126" s="387" t="s">
        <v>900</v>
      </c>
      <c r="C3126" s="387" t="s">
        <v>5</v>
      </c>
      <c r="D3126" s="387" t="s">
        <v>395</v>
      </c>
      <c r="E3126" s="387" t="s">
        <v>7</v>
      </c>
      <c r="F3126" s="387" t="s">
        <v>8</v>
      </c>
      <c r="G3126" s="387" t="s">
        <v>932</v>
      </c>
      <c r="H3126" s="387" t="s">
        <v>901</v>
      </c>
    </row>
    <row r="3127" spans="1:8" ht="30" customHeight="1">
      <c r="A3127" s="81"/>
      <c r="B3127" s="382"/>
      <c r="C3127" s="382"/>
      <c r="D3127" s="382"/>
      <c r="E3127" s="382"/>
      <c r="F3127" s="382"/>
      <c r="G3127" s="382"/>
      <c r="H3127" s="382"/>
    </row>
    <row r="3128" spans="1:8" ht="30" customHeight="1">
      <c r="A3128" s="382">
        <v>1</v>
      </c>
      <c r="B3128" s="389" t="s">
        <v>902</v>
      </c>
      <c r="C3128" s="382">
        <v>660</v>
      </c>
      <c r="D3128" s="382">
        <v>26855</v>
      </c>
      <c r="E3128" s="382"/>
      <c r="F3128" s="382"/>
      <c r="G3128" s="382"/>
      <c r="H3128" s="382"/>
    </row>
    <row r="3129" spans="1:8" ht="30" customHeight="1">
      <c r="A3129" s="382"/>
      <c r="B3129" s="382"/>
      <c r="C3129" s="382"/>
      <c r="D3129" s="382"/>
      <c r="E3129" s="382"/>
      <c r="F3129" s="382"/>
      <c r="G3129" s="382"/>
      <c r="H3129" s="382"/>
    </row>
    <row r="3130" spans="1:8" ht="30" customHeight="1">
      <c r="A3130" s="382">
        <v>2</v>
      </c>
      <c r="B3130" s="382" t="s">
        <v>903</v>
      </c>
      <c r="C3130" s="382">
        <f>C3128</f>
        <v>660</v>
      </c>
      <c r="D3130" s="382">
        <v>27353</v>
      </c>
      <c r="E3130" s="382"/>
      <c r="F3130" s="382"/>
      <c r="G3130" s="382">
        <f>G3128</f>
        <v>0</v>
      </c>
      <c r="H3130" s="382"/>
    </row>
    <row r="3131" spans="1:8" ht="30" customHeight="1">
      <c r="A3131" s="382"/>
      <c r="B3131" s="382"/>
      <c r="C3131" s="382"/>
      <c r="D3131" s="382"/>
      <c r="E3131" s="382"/>
      <c r="F3131" s="382"/>
      <c r="G3131" s="382"/>
      <c r="H3131" s="382"/>
    </row>
    <row r="3132" spans="1:8" ht="30" customHeight="1">
      <c r="A3132" s="382">
        <v>3</v>
      </c>
      <c r="B3132" s="382" t="s">
        <v>904</v>
      </c>
      <c r="C3132" s="382">
        <f>C3130</f>
        <v>660</v>
      </c>
      <c r="D3132" s="382">
        <f>D3130</f>
        <v>27353</v>
      </c>
      <c r="E3132" s="382"/>
      <c r="F3132" s="382"/>
      <c r="G3132" s="382">
        <f>G3130</f>
        <v>0</v>
      </c>
      <c r="H3132" s="382"/>
    </row>
    <row r="3133" spans="1:8" ht="30" customHeight="1">
      <c r="A3133" s="382"/>
      <c r="B3133" s="382"/>
      <c r="C3133" s="382"/>
      <c r="D3133" s="382"/>
      <c r="E3133" s="382"/>
      <c r="F3133" s="382"/>
      <c r="G3133" s="382"/>
      <c r="H3133" s="382"/>
    </row>
    <row r="3134" spans="1:8" ht="30" customHeight="1">
      <c r="A3134" s="382">
        <v>4</v>
      </c>
      <c r="B3134" s="382" t="s">
        <v>905</v>
      </c>
      <c r="C3134" s="382">
        <f>C3132</f>
        <v>660</v>
      </c>
      <c r="D3134" s="382">
        <f>D3132</f>
        <v>27353</v>
      </c>
      <c r="E3134" s="382"/>
      <c r="F3134" s="382"/>
      <c r="G3134" s="382">
        <f>G3132</f>
        <v>0</v>
      </c>
      <c r="H3134" s="382"/>
    </row>
    <row r="3135" spans="1:8" ht="30" customHeight="1">
      <c r="A3135" s="382"/>
      <c r="B3135" s="382"/>
      <c r="C3135" s="382"/>
      <c r="D3135" s="382"/>
      <c r="E3135" s="382"/>
      <c r="F3135" s="382"/>
      <c r="G3135" s="382"/>
      <c r="H3135" s="382"/>
    </row>
    <row r="3136" spans="1:8" ht="30" customHeight="1">
      <c r="A3136" s="382">
        <v>5</v>
      </c>
      <c r="B3136" s="382" t="s">
        <v>906</v>
      </c>
      <c r="C3136" s="382">
        <v>1100</v>
      </c>
      <c r="D3136" s="382">
        <v>28592</v>
      </c>
      <c r="E3136" s="382"/>
      <c r="F3136" s="382"/>
      <c r="G3136" s="382"/>
      <c r="H3136" s="382">
        <v>600</v>
      </c>
    </row>
    <row r="3137" spans="1:8" ht="30" customHeight="1">
      <c r="A3137" s="382"/>
      <c r="B3137" s="382"/>
      <c r="C3137" s="382"/>
      <c r="D3137" s="382"/>
      <c r="E3137" s="382"/>
      <c r="F3137" s="382"/>
      <c r="G3137" s="382"/>
      <c r="H3137" s="382"/>
    </row>
    <row r="3138" spans="1:8" ht="30" customHeight="1">
      <c r="A3138" s="382">
        <v>6</v>
      </c>
      <c r="B3138" s="382" t="s">
        <v>907</v>
      </c>
      <c r="C3138" s="382">
        <f>C3136</f>
        <v>1100</v>
      </c>
      <c r="D3138" s="382">
        <f>D3136</f>
        <v>28592</v>
      </c>
      <c r="E3138" s="382"/>
      <c r="F3138" s="382"/>
      <c r="G3138" s="382">
        <f>G3136</f>
        <v>0</v>
      </c>
      <c r="H3138" s="382"/>
    </row>
    <row r="3139" spans="1:8" ht="30" customHeight="1">
      <c r="A3139" s="382"/>
      <c r="B3139" s="382"/>
      <c r="C3139" s="382"/>
      <c r="D3139" s="382"/>
      <c r="E3139" s="382"/>
      <c r="F3139" s="382"/>
      <c r="G3139" s="382"/>
      <c r="H3139" s="382"/>
    </row>
    <row r="3140" spans="1:8" ht="30" customHeight="1">
      <c r="A3140" s="382">
        <v>7</v>
      </c>
      <c r="B3140" s="382" t="s">
        <v>908</v>
      </c>
      <c r="C3140" s="382">
        <f>C3138</f>
        <v>1100</v>
      </c>
      <c r="D3140" s="382">
        <f>D3138</f>
        <v>28592</v>
      </c>
      <c r="E3140" s="382"/>
      <c r="F3140" s="382"/>
      <c r="G3140" s="382">
        <f>G3138</f>
        <v>0</v>
      </c>
      <c r="H3140" s="382"/>
    </row>
    <row r="3141" spans="1:8" ht="30" customHeight="1">
      <c r="A3141" s="382"/>
      <c r="B3141" s="382"/>
      <c r="C3141" s="382"/>
      <c r="D3141" s="382"/>
      <c r="E3141" s="382"/>
      <c r="F3141" s="382"/>
      <c r="G3141" s="382"/>
      <c r="H3141" s="382"/>
    </row>
    <row r="3142" spans="1:8" ht="30" customHeight="1">
      <c r="A3142" s="382">
        <v>8</v>
      </c>
      <c r="B3142" s="382" t="s">
        <v>909</v>
      </c>
      <c r="C3142" s="382">
        <f>C3140</f>
        <v>1100</v>
      </c>
      <c r="D3142" s="382">
        <f>D3140</f>
        <v>28592</v>
      </c>
      <c r="E3142" s="382"/>
      <c r="F3142" s="382"/>
      <c r="G3142" s="382">
        <f>G3140</f>
        <v>0</v>
      </c>
      <c r="H3142" s="382"/>
    </row>
    <row r="3143" spans="1:8" ht="30" customHeight="1">
      <c r="A3143" s="382"/>
      <c r="B3143" s="382"/>
      <c r="C3143" s="382"/>
      <c r="D3143" s="382"/>
      <c r="E3143" s="382"/>
      <c r="F3143" s="382"/>
      <c r="G3143" s="382"/>
      <c r="H3143" s="382"/>
    </row>
    <row r="3144" spans="1:8" ht="30" customHeight="1">
      <c r="A3144" s="382">
        <v>9</v>
      </c>
      <c r="B3144" s="382" t="s">
        <v>910</v>
      </c>
      <c r="C3144" s="382">
        <v>1100</v>
      </c>
      <c r="D3144" s="382">
        <v>29104</v>
      </c>
      <c r="E3144" s="382"/>
      <c r="F3144" s="382"/>
      <c r="G3144" s="382">
        <v>0</v>
      </c>
      <c r="H3144" s="382"/>
    </row>
    <row r="3145" spans="1:8" ht="30" customHeight="1">
      <c r="A3145" s="382"/>
      <c r="B3145" s="382"/>
      <c r="C3145" s="382"/>
      <c r="D3145" s="382"/>
      <c r="E3145" s="382"/>
      <c r="F3145" s="382"/>
      <c r="G3145" s="382"/>
      <c r="H3145" s="382"/>
    </row>
    <row r="3146" spans="1:8" ht="30" customHeight="1">
      <c r="A3146" s="382">
        <v>10</v>
      </c>
      <c r="B3146" s="382" t="s">
        <v>911</v>
      </c>
      <c r="C3146" s="382">
        <f>C3144</f>
        <v>1100</v>
      </c>
      <c r="D3146" s="382">
        <f>D3144</f>
        <v>29104</v>
      </c>
      <c r="E3146" s="382"/>
      <c r="F3146" s="382"/>
      <c r="G3146" s="382">
        <v>2790</v>
      </c>
      <c r="H3146" s="382"/>
    </row>
    <row r="3147" spans="1:8" ht="30" customHeight="1">
      <c r="A3147" s="382"/>
      <c r="B3147" s="382"/>
      <c r="C3147" s="382"/>
      <c r="D3147" s="382"/>
      <c r="E3147" s="382"/>
      <c r="F3147" s="382"/>
      <c r="G3147" s="382"/>
      <c r="H3147" s="382"/>
    </row>
    <row r="3148" spans="1:8" ht="30" customHeight="1">
      <c r="A3148" s="382">
        <v>11</v>
      </c>
      <c r="B3148" s="382" t="s">
        <v>912</v>
      </c>
      <c r="C3148" s="382">
        <f>C3146</f>
        <v>1100</v>
      </c>
      <c r="D3148" s="382">
        <f>D3146</f>
        <v>29104</v>
      </c>
      <c r="E3148" s="382"/>
      <c r="F3148" s="382"/>
      <c r="G3148" s="382">
        <f>G3146</f>
        <v>2790</v>
      </c>
      <c r="H3148" s="382">
        <v>600</v>
      </c>
    </row>
    <row r="3149" spans="1:8" ht="30" customHeight="1">
      <c r="A3149" s="382"/>
      <c r="B3149" s="382"/>
      <c r="C3149" s="382"/>
      <c r="D3149" s="382"/>
      <c r="E3149" s="382"/>
      <c r="F3149" s="382"/>
      <c r="G3149" s="382"/>
      <c r="H3149" s="382"/>
    </row>
    <row r="3150" spans="1:8" ht="30" customHeight="1">
      <c r="A3150" s="382">
        <v>12</v>
      </c>
      <c r="B3150" s="382" t="s">
        <v>913</v>
      </c>
      <c r="C3150" s="382">
        <f>C3148</f>
        <v>1100</v>
      </c>
      <c r="D3150" s="382">
        <f>D3148</f>
        <v>29104</v>
      </c>
      <c r="E3150" s="382"/>
      <c r="F3150" s="382"/>
      <c r="G3150" s="382">
        <f>G3148</f>
        <v>2790</v>
      </c>
      <c r="H3150" s="382"/>
    </row>
    <row r="3151" spans="1:8" ht="30" customHeight="1">
      <c r="A3151" s="81"/>
      <c r="B3151" s="382"/>
      <c r="C3151" s="382"/>
      <c r="D3151" s="382"/>
      <c r="E3151" s="382"/>
      <c r="F3151" s="382"/>
      <c r="G3151" s="382"/>
      <c r="H3151" s="382"/>
    </row>
    <row r="3152" spans="1:8" ht="30" customHeight="1">
      <c r="A3152" s="81"/>
      <c r="B3152" s="390" t="s">
        <v>107</v>
      </c>
      <c r="C3152" s="382">
        <f t="shared" ref="C3152:H3152" si="89">SUM(C3128:C3151)</f>
        <v>11440</v>
      </c>
      <c r="D3152" s="382">
        <f t="shared" si="89"/>
        <v>339698</v>
      </c>
      <c r="E3152" s="382">
        <f t="shared" si="89"/>
        <v>0</v>
      </c>
      <c r="F3152" s="382">
        <f t="shared" si="89"/>
        <v>0</v>
      </c>
      <c r="G3152" s="382">
        <f t="shared" si="89"/>
        <v>8370</v>
      </c>
      <c r="H3152" s="382">
        <f t="shared" si="89"/>
        <v>1200</v>
      </c>
    </row>
    <row r="3153" spans="1:8" ht="30" customHeight="1">
      <c r="A3153" s="81"/>
      <c r="B3153" s="390"/>
      <c r="C3153" s="382"/>
      <c r="D3153" s="382"/>
      <c r="E3153" s="382"/>
      <c r="F3153" s="382"/>
      <c r="G3153" s="382"/>
      <c r="H3153" s="382"/>
    </row>
    <row r="3154" spans="1:8" ht="30" customHeight="1">
      <c r="A3154" s="81"/>
      <c r="B3154" s="390" t="s">
        <v>436</v>
      </c>
      <c r="C3154" s="382"/>
      <c r="D3154" s="382">
        <v>6908</v>
      </c>
      <c r="E3154" s="382"/>
      <c r="F3154" s="382"/>
      <c r="G3154" s="382">
        <v>5200</v>
      </c>
      <c r="H3154" s="382"/>
    </row>
    <row r="3155" spans="1:8" ht="30" customHeight="1">
      <c r="A3155" s="81"/>
      <c r="B3155" s="390"/>
      <c r="C3155" s="382"/>
      <c r="D3155" s="382"/>
      <c r="E3155" s="382"/>
      <c r="F3155" s="382"/>
      <c r="G3155" s="382"/>
      <c r="H3155" s="382"/>
    </row>
    <row r="3156" spans="1:8" ht="30" customHeight="1">
      <c r="A3156" s="81"/>
      <c r="B3156" s="390" t="s">
        <v>107</v>
      </c>
      <c r="C3156" s="382"/>
      <c r="D3156" s="382"/>
      <c r="E3156" s="382"/>
      <c r="F3156" s="382"/>
      <c r="G3156" s="382"/>
      <c r="H3156" s="382"/>
    </row>
    <row r="3157" spans="1:8" ht="30" customHeight="1">
      <c r="A3157" s="81"/>
      <c r="B3157" s="390"/>
      <c r="C3157" s="382"/>
      <c r="D3157" s="382"/>
      <c r="E3157" s="382"/>
      <c r="F3157" s="382"/>
      <c r="G3157" s="382"/>
      <c r="H3157" s="382"/>
    </row>
    <row r="3158" spans="1:8" ht="30" customHeight="1">
      <c r="A3158" s="81"/>
      <c r="B3158" s="390" t="s">
        <v>143</v>
      </c>
      <c r="C3158" s="382"/>
      <c r="D3158" s="382">
        <f>SUM(D3152:D3157)</f>
        <v>346606</v>
      </c>
      <c r="E3158" s="382"/>
      <c r="F3158" s="382"/>
      <c r="G3158" s="382">
        <f>SUM(G3152:G3157)</f>
        <v>13570</v>
      </c>
      <c r="H3158" s="382"/>
    </row>
    <row r="3159" spans="1:8" ht="30" customHeight="1">
      <c r="A3159" s="384" t="s">
        <v>898</v>
      </c>
      <c r="B3159" s="625" t="s">
        <v>962</v>
      </c>
      <c r="C3159" s="625"/>
      <c r="D3159" s="625"/>
      <c r="E3159" s="625"/>
      <c r="F3159" s="625"/>
      <c r="G3159" s="625"/>
      <c r="H3159" s="625"/>
    </row>
    <row r="3160" spans="1:8" ht="30" customHeight="1">
      <c r="A3160" s="386" t="s">
        <v>899</v>
      </c>
      <c r="B3160" s="387" t="s">
        <v>900</v>
      </c>
      <c r="C3160" s="387" t="s">
        <v>5</v>
      </c>
      <c r="D3160" s="387" t="s">
        <v>395</v>
      </c>
      <c r="E3160" s="387" t="s">
        <v>7</v>
      </c>
      <c r="F3160" s="387" t="s">
        <v>8</v>
      </c>
      <c r="G3160" s="387" t="s">
        <v>932</v>
      </c>
      <c r="H3160" s="387" t="s">
        <v>901</v>
      </c>
    </row>
    <row r="3161" spans="1:8" ht="30" customHeight="1">
      <c r="A3161" s="81"/>
      <c r="B3161" s="382"/>
      <c r="C3161" s="382"/>
      <c r="D3161" s="382"/>
      <c r="E3161" s="382"/>
      <c r="F3161" s="382"/>
      <c r="G3161" s="382"/>
      <c r="H3161" s="382"/>
    </row>
    <row r="3162" spans="1:8" ht="30" customHeight="1">
      <c r="A3162" s="382">
        <v>1</v>
      </c>
      <c r="B3162" s="389" t="s">
        <v>902</v>
      </c>
      <c r="C3162" s="382">
        <v>660</v>
      </c>
      <c r="D3162" s="382">
        <v>26855</v>
      </c>
      <c r="E3162" s="382"/>
      <c r="F3162" s="382"/>
      <c r="G3162" s="382"/>
      <c r="H3162" s="382"/>
    </row>
    <row r="3163" spans="1:8" ht="30" customHeight="1">
      <c r="A3163" s="382"/>
      <c r="B3163" s="382"/>
      <c r="C3163" s="382"/>
      <c r="D3163" s="382"/>
      <c r="E3163" s="382"/>
      <c r="F3163" s="382"/>
      <c r="G3163" s="382"/>
      <c r="H3163" s="382"/>
    </row>
    <row r="3164" spans="1:8" ht="30" customHeight="1">
      <c r="A3164" s="382">
        <v>2</v>
      </c>
      <c r="B3164" s="382" t="s">
        <v>903</v>
      </c>
      <c r="C3164" s="382">
        <f>C3162</f>
        <v>660</v>
      </c>
      <c r="D3164" s="382">
        <v>27353</v>
      </c>
      <c r="E3164" s="382"/>
      <c r="F3164" s="382"/>
      <c r="G3164" s="382">
        <f>G3162</f>
        <v>0</v>
      </c>
      <c r="H3164" s="382"/>
    </row>
    <row r="3165" spans="1:8" ht="30" customHeight="1">
      <c r="A3165" s="382"/>
      <c r="B3165" s="382"/>
      <c r="C3165" s="382"/>
      <c r="D3165" s="382"/>
      <c r="E3165" s="382"/>
      <c r="F3165" s="382"/>
      <c r="G3165" s="382"/>
      <c r="H3165" s="382"/>
    </row>
    <row r="3166" spans="1:8" ht="30" customHeight="1">
      <c r="A3166" s="382">
        <v>3</v>
      </c>
      <c r="B3166" s="382" t="s">
        <v>904</v>
      </c>
      <c r="C3166" s="382">
        <f>C3164</f>
        <v>660</v>
      </c>
      <c r="D3166" s="382">
        <f>D3164</f>
        <v>27353</v>
      </c>
      <c r="E3166" s="382"/>
      <c r="F3166" s="382"/>
      <c r="G3166" s="382">
        <f>G3164</f>
        <v>0</v>
      </c>
      <c r="H3166" s="382"/>
    </row>
    <row r="3167" spans="1:8" ht="30" customHeight="1">
      <c r="A3167" s="382"/>
      <c r="B3167" s="382"/>
      <c r="C3167" s="382"/>
      <c r="D3167" s="382"/>
      <c r="E3167" s="382"/>
      <c r="F3167" s="382"/>
      <c r="G3167" s="382"/>
      <c r="H3167" s="382"/>
    </row>
    <row r="3168" spans="1:8" ht="30" customHeight="1">
      <c r="A3168" s="382">
        <v>4</v>
      </c>
      <c r="B3168" s="382" t="s">
        <v>905</v>
      </c>
      <c r="C3168" s="382">
        <f>C3166</f>
        <v>660</v>
      </c>
      <c r="D3168" s="382">
        <f>D3166</f>
        <v>27353</v>
      </c>
      <c r="E3168" s="382"/>
      <c r="F3168" s="382"/>
      <c r="G3168" s="382">
        <f>G3166</f>
        <v>0</v>
      </c>
      <c r="H3168" s="382"/>
    </row>
    <row r="3169" spans="1:8" ht="30" customHeight="1">
      <c r="A3169" s="382"/>
      <c r="B3169" s="382"/>
      <c r="C3169" s="382"/>
      <c r="D3169" s="382"/>
      <c r="E3169" s="382"/>
      <c r="F3169" s="382"/>
      <c r="G3169" s="382"/>
      <c r="H3169" s="382"/>
    </row>
    <row r="3170" spans="1:8" ht="30" customHeight="1">
      <c r="A3170" s="382">
        <v>5</v>
      </c>
      <c r="B3170" s="382" t="s">
        <v>906</v>
      </c>
      <c r="C3170" s="382">
        <v>1100</v>
      </c>
      <c r="D3170" s="382">
        <v>28592</v>
      </c>
      <c r="E3170" s="382"/>
      <c r="F3170" s="382"/>
      <c r="G3170" s="382">
        <v>0</v>
      </c>
      <c r="H3170" s="382">
        <v>600</v>
      </c>
    </row>
    <row r="3171" spans="1:8" ht="30" customHeight="1">
      <c r="A3171" s="382"/>
      <c r="B3171" s="382"/>
      <c r="C3171" s="382"/>
      <c r="D3171" s="382"/>
      <c r="E3171" s="382"/>
      <c r="F3171" s="382"/>
      <c r="G3171" s="382"/>
      <c r="H3171" s="382"/>
    </row>
    <row r="3172" spans="1:8" ht="30" customHeight="1">
      <c r="A3172" s="382">
        <v>6</v>
      </c>
      <c r="B3172" s="382" t="s">
        <v>907</v>
      </c>
      <c r="C3172" s="382">
        <f>C3170</f>
        <v>1100</v>
      </c>
      <c r="D3172" s="382">
        <f>D3170</f>
        <v>28592</v>
      </c>
      <c r="E3172" s="382"/>
      <c r="F3172" s="382"/>
      <c r="G3172" s="382">
        <f>G3170</f>
        <v>0</v>
      </c>
      <c r="H3172" s="382"/>
    </row>
    <row r="3173" spans="1:8" ht="30" customHeight="1">
      <c r="A3173" s="382"/>
      <c r="B3173" s="382"/>
      <c r="C3173" s="382"/>
      <c r="D3173" s="382"/>
      <c r="E3173" s="382"/>
      <c r="F3173" s="382"/>
      <c r="G3173" s="382"/>
      <c r="H3173" s="382"/>
    </row>
    <row r="3174" spans="1:8" ht="30" customHeight="1">
      <c r="A3174" s="382">
        <v>7</v>
      </c>
      <c r="B3174" s="382" t="s">
        <v>908</v>
      </c>
      <c r="C3174" s="382">
        <f>C3172</f>
        <v>1100</v>
      </c>
      <c r="D3174" s="382">
        <f>D3172</f>
        <v>28592</v>
      </c>
      <c r="E3174" s="382"/>
      <c r="F3174" s="382"/>
      <c r="G3174" s="382">
        <f>G3172</f>
        <v>0</v>
      </c>
      <c r="H3174" s="382"/>
    </row>
    <row r="3175" spans="1:8" ht="30" customHeight="1">
      <c r="A3175" s="382"/>
      <c r="B3175" s="382"/>
      <c r="C3175" s="382"/>
      <c r="D3175" s="382"/>
      <c r="E3175" s="382"/>
      <c r="F3175" s="382"/>
      <c r="G3175" s="382"/>
      <c r="H3175" s="382"/>
    </row>
    <row r="3176" spans="1:8" ht="30" customHeight="1">
      <c r="A3176" s="382">
        <v>8</v>
      </c>
      <c r="B3176" s="382" t="s">
        <v>909</v>
      </c>
      <c r="C3176" s="382">
        <f>C3174</f>
        <v>1100</v>
      </c>
      <c r="D3176" s="382">
        <f>D3174</f>
        <v>28592</v>
      </c>
      <c r="E3176" s="382"/>
      <c r="F3176" s="382"/>
      <c r="G3176" s="382">
        <f>G3174</f>
        <v>0</v>
      </c>
      <c r="H3176" s="382"/>
    </row>
    <row r="3177" spans="1:8" ht="30" customHeight="1">
      <c r="A3177" s="382"/>
      <c r="B3177" s="382"/>
      <c r="C3177" s="382"/>
      <c r="D3177" s="382"/>
      <c r="E3177" s="382"/>
      <c r="F3177" s="382"/>
      <c r="G3177" s="382"/>
      <c r="H3177" s="382"/>
    </row>
    <row r="3178" spans="1:8" ht="30" customHeight="1">
      <c r="A3178" s="382">
        <v>9</v>
      </c>
      <c r="B3178" s="382" t="s">
        <v>910</v>
      </c>
      <c r="C3178" s="382">
        <v>1100</v>
      </c>
      <c r="D3178" s="382">
        <v>29104</v>
      </c>
      <c r="E3178" s="382"/>
      <c r="F3178" s="382"/>
      <c r="G3178" s="382">
        <v>0</v>
      </c>
      <c r="H3178" s="382"/>
    </row>
    <row r="3179" spans="1:8" ht="30" customHeight="1">
      <c r="A3179" s="382"/>
      <c r="B3179" s="382"/>
      <c r="C3179" s="382"/>
      <c r="D3179" s="382"/>
      <c r="E3179" s="382"/>
      <c r="F3179" s="382"/>
      <c r="G3179" s="382"/>
      <c r="H3179" s="382"/>
    </row>
    <row r="3180" spans="1:8" ht="30" customHeight="1">
      <c r="A3180" s="382">
        <v>10</v>
      </c>
      <c r="B3180" s="382" t="s">
        <v>911</v>
      </c>
      <c r="C3180" s="382">
        <f>C3178</f>
        <v>1100</v>
      </c>
      <c r="D3180" s="382">
        <f>D3178</f>
        <v>29104</v>
      </c>
      <c r="E3180" s="382"/>
      <c r="F3180" s="382"/>
      <c r="G3180" s="382">
        <v>2790</v>
      </c>
      <c r="H3180" s="382"/>
    </row>
    <row r="3181" spans="1:8" ht="30" customHeight="1">
      <c r="A3181" s="382"/>
      <c r="B3181" s="382"/>
      <c r="C3181" s="382"/>
      <c r="D3181" s="382"/>
      <c r="E3181" s="382"/>
      <c r="F3181" s="382"/>
      <c r="G3181" s="382"/>
      <c r="H3181" s="382"/>
    </row>
    <row r="3182" spans="1:8" ht="30" customHeight="1">
      <c r="A3182" s="382">
        <v>11</v>
      </c>
      <c r="B3182" s="382" t="s">
        <v>912</v>
      </c>
      <c r="C3182" s="382">
        <f>C3180</f>
        <v>1100</v>
      </c>
      <c r="D3182" s="382">
        <f>D3180</f>
        <v>29104</v>
      </c>
      <c r="E3182" s="382"/>
      <c r="F3182" s="382"/>
      <c r="G3182" s="382">
        <f>G3180</f>
        <v>2790</v>
      </c>
      <c r="H3182" s="382">
        <v>600</v>
      </c>
    </row>
    <row r="3183" spans="1:8" ht="30" customHeight="1">
      <c r="A3183" s="382"/>
      <c r="B3183" s="382"/>
      <c r="C3183" s="382"/>
      <c r="D3183" s="382"/>
      <c r="E3183" s="382"/>
      <c r="F3183" s="382"/>
      <c r="G3183" s="382"/>
      <c r="H3183" s="382"/>
    </row>
    <row r="3184" spans="1:8" ht="30" customHeight="1">
      <c r="A3184" s="382">
        <v>12</v>
      </c>
      <c r="B3184" s="382" t="s">
        <v>913</v>
      </c>
      <c r="C3184" s="382">
        <f>C3182</f>
        <v>1100</v>
      </c>
      <c r="D3184" s="382">
        <f>D3182</f>
        <v>29104</v>
      </c>
      <c r="E3184" s="382"/>
      <c r="F3184" s="382"/>
      <c r="G3184" s="382">
        <f>G3182</f>
        <v>2790</v>
      </c>
      <c r="H3184" s="382"/>
    </row>
    <row r="3185" spans="1:8" ht="30" customHeight="1">
      <c r="A3185" s="81"/>
      <c r="B3185" s="382"/>
      <c r="C3185" s="382"/>
      <c r="D3185" s="382"/>
      <c r="E3185" s="382"/>
      <c r="F3185" s="382"/>
      <c r="G3185" s="382"/>
      <c r="H3185" s="382"/>
    </row>
    <row r="3186" spans="1:8" ht="30" customHeight="1">
      <c r="A3186" s="81"/>
      <c r="B3186" s="390" t="s">
        <v>107</v>
      </c>
      <c r="C3186" s="382">
        <f t="shared" ref="C3186:H3186" si="90">SUM(C3162:C3185)</f>
        <v>11440</v>
      </c>
      <c r="D3186" s="382">
        <f t="shared" si="90"/>
        <v>339698</v>
      </c>
      <c r="E3186" s="382">
        <f t="shared" si="90"/>
        <v>0</v>
      </c>
      <c r="F3186" s="382">
        <f t="shared" si="90"/>
        <v>0</v>
      </c>
      <c r="G3186" s="382">
        <f t="shared" si="90"/>
        <v>8370</v>
      </c>
      <c r="H3186" s="382">
        <f t="shared" si="90"/>
        <v>1200</v>
      </c>
    </row>
    <row r="3187" spans="1:8" ht="30" customHeight="1">
      <c r="A3187" s="81"/>
      <c r="B3187" s="390"/>
      <c r="C3187" s="382"/>
      <c r="D3187" s="382"/>
      <c r="E3187" s="382"/>
      <c r="F3187" s="382"/>
      <c r="G3187" s="382"/>
      <c r="H3187" s="382"/>
    </row>
    <row r="3188" spans="1:8" ht="30" customHeight="1">
      <c r="A3188" s="81"/>
      <c r="B3188" s="390" t="s">
        <v>436</v>
      </c>
      <c r="C3188" s="382"/>
      <c r="D3188" s="382">
        <v>6908</v>
      </c>
      <c r="E3188" s="382"/>
      <c r="F3188" s="382"/>
      <c r="G3188" s="382">
        <v>5200</v>
      </c>
      <c r="H3188" s="382"/>
    </row>
    <row r="3189" spans="1:8" ht="30" customHeight="1">
      <c r="A3189" s="81"/>
      <c r="B3189" s="390"/>
      <c r="C3189" s="382"/>
      <c r="D3189" s="382"/>
      <c r="E3189" s="382"/>
      <c r="F3189" s="382"/>
      <c r="G3189" s="382"/>
      <c r="H3189" s="382"/>
    </row>
    <row r="3190" spans="1:8" ht="30" customHeight="1">
      <c r="A3190" s="81"/>
      <c r="B3190" s="390" t="s">
        <v>107</v>
      </c>
      <c r="C3190" s="382"/>
      <c r="D3190" s="382"/>
      <c r="E3190" s="382"/>
      <c r="F3190" s="382"/>
      <c r="G3190" s="382"/>
      <c r="H3190" s="382"/>
    </row>
    <row r="3191" spans="1:8" ht="30" customHeight="1">
      <c r="A3191" s="81"/>
      <c r="B3191" s="390"/>
      <c r="C3191" s="382"/>
      <c r="D3191" s="382"/>
      <c r="E3191" s="382"/>
      <c r="F3191" s="382"/>
      <c r="G3191" s="382"/>
      <c r="H3191" s="382"/>
    </row>
    <row r="3192" spans="1:8" ht="30" customHeight="1">
      <c r="A3192" s="81"/>
      <c r="B3192" s="390" t="s">
        <v>143</v>
      </c>
      <c r="C3192" s="382"/>
      <c r="D3192" s="382">
        <f>SUM(D3186:D3191)</f>
        <v>346606</v>
      </c>
      <c r="E3192" s="382"/>
      <c r="F3192" s="382"/>
      <c r="G3192" s="382">
        <f>SUM(G3186:G3191)</f>
        <v>13570</v>
      </c>
      <c r="H3192" s="382"/>
    </row>
    <row r="3193" spans="1:8" ht="30" customHeight="1">
      <c r="A3193" s="384" t="s">
        <v>898</v>
      </c>
      <c r="B3193" s="625" t="s">
        <v>963</v>
      </c>
      <c r="C3193" s="625"/>
      <c r="D3193" s="625"/>
      <c r="E3193" s="625"/>
      <c r="F3193" s="625"/>
      <c r="G3193" s="625"/>
      <c r="H3193" s="625"/>
    </row>
    <row r="3194" spans="1:8" ht="30" customHeight="1">
      <c r="A3194" s="386" t="s">
        <v>899</v>
      </c>
      <c r="B3194" s="387" t="s">
        <v>900</v>
      </c>
      <c r="C3194" s="387" t="s">
        <v>5</v>
      </c>
      <c r="D3194" s="387" t="s">
        <v>395</v>
      </c>
      <c r="E3194" s="387" t="s">
        <v>7</v>
      </c>
      <c r="F3194" s="387" t="s">
        <v>8</v>
      </c>
      <c r="G3194" s="387" t="s">
        <v>932</v>
      </c>
      <c r="H3194" s="387" t="s">
        <v>901</v>
      </c>
    </row>
    <row r="3195" spans="1:8" ht="30" customHeight="1">
      <c r="A3195" s="81"/>
      <c r="B3195" s="382"/>
      <c r="C3195" s="382"/>
      <c r="D3195" s="382"/>
      <c r="E3195" s="382"/>
      <c r="F3195" s="382"/>
      <c r="G3195" s="382"/>
      <c r="H3195" s="382"/>
    </row>
    <row r="3196" spans="1:8" ht="30" customHeight="1">
      <c r="A3196" s="382">
        <v>1</v>
      </c>
      <c r="B3196" s="389" t="s">
        <v>902</v>
      </c>
      <c r="C3196" s="382">
        <v>660</v>
      </c>
      <c r="D3196" s="382">
        <v>26855</v>
      </c>
      <c r="E3196" s="382"/>
      <c r="F3196" s="382"/>
      <c r="G3196" s="382">
        <v>0</v>
      </c>
      <c r="H3196" s="382"/>
    </row>
    <row r="3197" spans="1:8" ht="30" customHeight="1">
      <c r="A3197" s="382"/>
      <c r="B3197" s="382"/>
      <c r="C3197" s="382"/>
      <c r="D3197" s="382"/>
      <c r="E3197" s="382"/>
      <c r="F3197" s="382"/>
      <c r="G3197" s="382"/>
      <c r="H3197" s="382"/>
    </row>
    <row r="3198" spans="1:8" ht="30" customHeight="1">
      <c r="A3198" s="382">
        <v>2</v>
      </c>
      <c r="B3198" s="382" t="s">
        <v>903</v>
      </c>
      <c r="C3198" s="382">
        <f>C3196</f>
        <v>660</v>
      </c>
      <c r="D3198" s="382">
        <v>27353</v>
      </c>
      <c r="E3198" s="382"/>
      <c r="F3198" s="382"/>
      <c r="G3198" s="382">
        <f>G3196</f>
        <v>0</v>
      </c>
      <c r="H3198" s="382"/>
    </row>
    <row r="3199" spans="1:8" ht="30" customHeight="1">
      <c r="A3199" s="382"/>
      <c r="B3199" s="382"/>
      <c r="C3199" s="382"/>
      <c r="D3199" s="382"/>
      <c r="E3199" s="382"/>
      <c r="F3199" s="382"/>
      <c r="G3199" s="382"/>
      <c r="H3199" s="382"/>
    </row>
    <row r="3200" spans="1:8" ht="30" customHeight="1">
      <c r="A3200" s="382">
        <v>3</v>
      </c>
      <c r="B3200" s="382" t="s">
        <v>904</v>
      </c>
      <c r="C3200" s="382">
        <f>C3198</f>
        <v>660</v>
      </c>
      <c r="D3200" s="382">
        <f>D3198</f>
        <v>27353</v>
      </c>
      <c r="E3200" s="382"/>
      <c r="F3200" s="382"/>
      <c r="G3200" s="382">
        <f>G3198</f>
        <v>0</v>
      </c>
      <c r="H3200" s="382"/>
    </row>
    <row r="3201" spans="1:8" ht="30" customHeight="1">
      <c r="A3201" s="382"/>
      <c r="B3201" s="382"/>
      <c r="C3201" s="382"/>
      <c r="D3201" s="382"/>
      <c r="E3201" s="382"/>
      <c r="F3201" s="382"/>
      <c r="G3201" s="382"/>
      <c r="H3201" s="382"/>
    </row>
    <row r="3202" spans="1:8" ht="30" customHeight="1">
      <c r="A3202" s="382">
        <v>4</v>
      </c>
      <c r="B3202" s="382" t="s">
        <v>905</v>
      </c>
      <c r="C3202" s="382">
        <f>C3200</f>
        <v>660</v>
      </c>
      <c r="D3202" s="382">
        <f>D3200</f>
        <v>27353</v>
      </c>
      <c r="E3202" s="382"/>
      <c r="F3202" s="382"/>
      <c r="G3202" s="382">
        <f>G3200</f>
        <v>0</v>
      </c>
      <c r="H3202" s="382"/>
    </row>
    <row r="3203" spans="1:8" ht="30" customHeight="1">
      <c r="A3203" s="382"/>
      <c r="B3203" s="382"/>
      <c r="C3203" s="382"/>
      <c r="D3203" s="382"/>
      <c r="E3203" s="382"/>
      <c r="F3203" s="382"/>
      <c r="G3203" s="382"/>
      <c r="H3203" s="382"/>
    </row>
    <row r="3204" spans="1:8" ht="30" customHeight="1">
      <c r="A3204" s="382">
        <v>5</v>
      </c>
      <c r="B3204" s="382" t="s">
        <v>906</v>
      </c>
      <c r="C3204" s="382">
        <v>1100</v>
      </c>
      <c r="D3204" s="382">
        <v>28592</v>
      </c>
      <c r="E3204" s="382"/>
      <c r="F3204" s="382"/>
      <c r="G3204" s="382">
        <v>0</v>
      </c>
      <c r="H3204" s="382">
        <v>600</v>
      </c>
    </row>
    <row r="3205" spans="1:8" ht="30" customHeight="1">
      <c r="A3205" s="382"/>
      <c r="B3205" s="382"/>
      <c r="C3205" s="382"/>
      <c r="D3205" s="382"/>
      <c r="E3205" s="382"/>
      <c r="F3205" s="382"/>
      <c r="G3205" s="382"/>
      <c r="H3205" s="382"/>
    </row>
    <row r="3206" spans="1:8" ht="30" customHeight="1">
      <c r="A3206" s="382">
        <v>6</v>
      </c>
      <c r="B3206" s="382" t="s">
        <v>907</v>
      </c>
      <c r="C3206" s="382">
        <f>C3204</f>
        <v>1100</v>
      </c>
      <c r="D3206" s="382">
        <f>D3204</f>
        <v>28592</v>
      </c>
      <c r="E3206" s="382"/>
      <c r="F3206" s="382"/>
      <c r="G3206" s="382">
        <f>G3204</f>
        <v>0</v>
      </c>
      <c r="H3206" s="382"/>
    </row>
    <row r="3207" spans="1:8" ht="30" customHeight="1">
      <c r="A3207" s="382"/>
      <c r="B3207" s="382"/>
      <c r="C3207" s="382"/>
      <c r="D3207" s="382"/>
      <c r="E3207" s="382"/>
      <c r="F3207" s="382"/>
      <c r="G3207" s="382"/>
      <c r="H3207" s="382"/>
    </row>
    <row r="3208" spans="1:8" ht="30" customHeight="1">
      <c r="A3208" s="382">
        <v>7</v>
      </c>
      <c r="B3208" s="382" t="s">
        <v>908</v>
      </c>
      <c r="C3208" s="382">
        <f>C3206</f>
        <v>1100</v>
      </c>
      <c r="D3208" s="382">
        <f>D3206</f>
        <v>28592</v>
      </c>
      <c r="E3208" s="382"/>
      <c r="F3208" s="382"/>
      <c r="G3208" s="382">
        <f>G3206</f>
        <v>0</v>
      </c>
      <c r="H3208" s="382"/>
    </row>
    <row r="3209" spans="1:8" ht="30" customHeight="1">
      <c r="A3209" s="382"/>
      <c r="B3209" s="382"/>
      <c r="C3209" s="382"/>
      <c r="D3209" s="382"/>
      <c r="E3209" s="382"/>
      <c r="F3209" s="382"/>
      <c r="G3209" s="382"/>
      <c r="H3209" s="382"/>
    </row>
    <row r="3210" spans="1:8" ht="30" customHeight="1">
      <c r="A3210" s="382">
        <v>8</v>
      </c>
      <c r="B3210" s="382" t="s">
        <v>909</v>
      </c>
      <c r="C3210" s="382">
        <f>C3208</f>
        <v>1100</v>
      </c>
      <c r="D3210" s="382">
        <f>D3208</f>
        <v>28592</v>
      </c>
      <c r="E3210" s="382"/>
      <c r="F3210" s="382"/>
      <c r="G3210" s="382">
        <f>G3208</f>
        <v>0</v>
      </c>
      <c r="H3210" s="382"/>
    </row>
    <row r="3211" spans="1:8" ht="30" customHeight="1">
      <c r="A3211" s="382"/>
      <c r="B3211" s="382"/>
      <c r="C3211" s="382"/>
      <c r="D3211" s="382"/>
      <c r="E3211" s="382"/>
      <c r="F3211" s="382"/>
      <c r="G3211" s="382"/>
      <c r="H3211" s="382"/>
    </row>
    <row r="3212" spans="1:8" ht="30" customHeight="1">
      <c r="A3212" s="382">
        <v>9</v>
      </c>
      <c r="B3212" s="382" t="s">
        <v>910</v>
      </c>
      <c r="C3212" s="382">
        <v>1100</v>
      </c>
      <c r="D3212" s="382">
        <v>29104</v>
      </c>
      <c r="E3212" s="382"/>
      <c r="F3212" s="382"/>
      <c r="G3212" s="382">
        <v>0</v>
      </c>
      <c r="H3212" s="382"/>
    </row>
    <row r="3213" spans="1:8" ht="30" customHeight="1">
      <c r="A3213" s="382"/>
      <c r="B3213" s="382"/>
      <c r="C3213" s="382"/>
      <c r="D3213" s="382"/>
      <c r="E3213" s="382"/>
      <c r="F3213" s="382"/>
      <c r="G3213" s="382"/>
      <c r="H3213" s="382"/>
    </row>
    <row r="3214" spans="1:8" ht="30" customHeight="1">
      <c r="A3214" s="382">
        <v>10</v>
      </c>
      <c r="B3214" s="382" t="s">
        <v>911</v>
      </c>
      <c r="C3214" s="382">
        <f>C3212</f>
        <v>1100</v>
      </c>
      <c r="D3214" s="382">
        <f>D3212</f>
        <v>29104</v>
      </c>
      <c r="E3214" s="382"/>
      <c r="F3214" s="382"/>
      <c r="G3214" s="382">
        <v>2790</v>
      </c>
      <c r="H3214" s="382"/>
    </row>
    <row r="3215" spans="1:8" ht="30" customHeight="1">
      <c r="A3215" s="382"/>
      <c r="B3215" s="382"/>
      <c r="C3215" s="382"/>
      <c r="D3215" s="382"/>
      <c r="E3215" s="382"/>
      <c r="F3215" s="382"/>
      <c r="G3215" s="382"/>
      <c r="H3215" s="382"/>
    </row>
    <row r="3216" spans="1:8" ht="30" customHeight="1">
      <c r="A3216" s="382">
        <v>11</v>
      </c>
      <c r="B3216" s="382" t="s">
        <v>912</v>
      </c>
      <c r="C3216" s="382">
        <f>C3214</f>
        <v>1100</v>
      </c>
      <c r="D3216" s="382">
        <f>D3214</f>
        <v>29104</v>
      </c>
      <c r="E3216" s="382"/>
      <c r="F3216" s="382"/>
      <c r="G3216" s="382">
        <f>G3214</f>
        <v>2790</v>
      </c>
      <c r="H3216" s="382">
        <v>600</v>
      </c>
    </row>
    <row r="3217" spans="1:8" ht="30" customHeight="1">
      <c r="A3217" s="382"/>
      <c r="B3217" s="382"/>
      <c r="C3217" s="382"/>
      <c r="D3217" s="382"/>
      <c r="E3217" s="382"/>
      <c r="F3217" s="382"/>
      <c r="G3217" s="382"/>
      <c r="H3217" s="382"/>
    </row>
    <row r="3218" spans="1:8" ht="30" customHeight="1">
      <c r="A3218" s="382">
        <v>12</v>
      </c>
      <c r="B3218" s="382" t="s">
        <v>913</v>
      </c>
      <c r="C3218" s="382">
        <f>C3216</f>
        <v>1100</v>
      </c>
      <c r="D3218" s="382">
        <f>D3216</f>
        <v>29104</v>
      </c>
      <c r="E3218" s="382"/>
      <c r="F3218" s="382"/>
      <c r="G3218" s="382">
        <f>G3216</f>
        <v>2790</v>
      </c>
      <c r="H3218" s="382"/>
    </row>
    <row r="3219" spans="1:8" ht="30" customHeight="1">
      <c r="A3219" s="81"/>
      <c r="B3219" s="382"/>
      <c r="C3219" s="382"/>
      <c r="D3219" s="382"/>
      <c r="E3219" s="382"/>
      <c r="F3219" s="382"/>
      <c r="G3219" s="382"/>
      <c r="H3219" s="382"/>
    </row>
    <row r="3220" spans="1:8" ht="30" customHeight="1">
      <c r="A3220" s="81"/>
      <c r="B3220" s="390" t="s">
        <v>107</v>
      </c>
      <c r="C3220" s="382">
        <f t="shared" ref="C3220:H3220" si="91">SUM(C3196:C3219)</f>
        <v>11440</v>
      </c>
      <c r="D3220" s="382">
        <f t="shared" si="91"/>
        <v>339698</v>
      </c>
      <c r="E3220" s="382">
        <f t="shared" si="91"/>
        <v>0</v>
      </c>
      <c r="F3220" s="382">
        <f t="shared" si="91"/>
        <v>0</v>
      </c>
      <c r="G3220" s="382">
        <f t="shared" si="91"/>
        <v>8370</v>
      </c>
      <c r="H3220" s="382">
        <f t="shared" si="91"/>
        <v>1200</v>
      </c>
    </row>
    <row r="3221" spans="1:8" ht="30" customHeight="1">
      <c r="A3221" s="81"/>
      <c r="B3221" s="390"/>
      <c r="C3221" s="382"/>
      <c r="D3221" s="382"/>
      <c r="E3221" s="382"/>
      <c r="F3221" s="382"/>
      <c r="G3221" s="382"/>
      <c r="H3221" s="382"/>
    </row>
    <row r="3222" spans="1:8" ht="30" customHeight="1">
      <c r="A3222" s="81"/>
      <c r="B3222" s="390" t="s">
        <v>436</v>
      </c>
      <c r="C3222" s="382"/>
      <c r="D3222" s="382">
        <v>6908</v>
      </c>
      <c r="E3222" s="382"/>
      <c r="F3222" s="382"/>
      <c r="G3222" s="382">
        <v>5200</v>
      </c>
      <c r="H3222" s="382"/>
    </row>
    <row r="3223" spans="1:8" ht="30" customHeight="1">
      <c r="A3223" s="81"/>
      <c r="B3223" s="390"/>
      <c r="C3223" s="382"/>
      <c r="D3223" s="382"/>
      <c r="E3223" s="382"/>
      <c r="F3223" s="382"/>
      <c r="G3223" s="382"/>
      <c r="H3223" s="382"/>
    </row>
    <row r="3224" spans="1:8" ht="30" customHeight="1">
      <c r="A3224" s="81"/>
      <c r="B3224" s="390" t="s">
        <v>107</v>
      </c>
      <c r="C3224" s="382"/>
      <c r="D3224" s="382"/>
      <c r="E3224" s="382"/>
      <c r="F3224" s="382"/>
      <c r="G3224" s="382"/>
      <c r="H3224" s="382"/>
    </row>
    <row r="3225" spans="1:8" ht="30" customHeight="1">
      <c r="A3225" s="81"/>
      <c r="B3225" s="390"/>
      <c r="C3225" s="382"/>
      <c r="D3225" s="382"/>
      <c r="E3225" s="382"/>
      <c r="F3225" s="382"/>
      <c r="G3225" s="382"/>
      <c r="H3225" s="382"/>
    </row>
    <row r="3226" spans="1:8" ht="30" customHeight="1">
      <c r="A3226" s="81"/>
      <c r="B3226" s="390" t="s">
        <v>143</v>
      </c>
      <c r="C3226" s="382"/>
      <c r="D3226" s="382">
        <f>SUM(D3220:D3225)</f>
        <v>346606</v>
      </c>
      <c r="E3226" s="382"/>
      <c r="F3226" s="382"/>
      <c r="G3226" s="382">
        <f>SUM(G3220:G3225)</f>
        <v>13570</v>
      </c>
      <c r="H3226" s="382"/>
    </row>
    <row r="3227" spans="1:8" ht="30" customHeight="1">
      <c r="A3227" s="384" t="s">
        <v>898</v>
      </c>
      <c r="B3227" s="625" t="s">
        <v>964</v>
      </c>
      <c r="C3227" s="625"/>
      <c r="D3227" s="625"/>
      <c r="E3227" s="625"/>
      <c r="F3227" s="625"/>
      <c r="G3227" s="625"/>
      <c r="H3227" s="625"/>
    </row>
    <row r="3228" spans="1:8" ht="30" customHeight="1">
      <c r="A3228" s="386" t="s">
        <v>899</v>
      </c>
      <c r="B3228" s="387" t="s">
        <v>900</v>
      </c>
      <c r="C3228" s="387" t="s">
        <v>5</v>
      </c>
      <c r="D3228" s="387" t="s">
        <v>395</v>
      </c>
      <c r="E3228" s="387" t="s">
        <v>7</v>
      </c>
      <c r="F3228" s="387" t="s">
        <v>8</v>
      </c>
      <c r="G3228" s="387" t="s">
        <v>932</v>
      </c>
      <c r="H3228" s="387" t="s">
        <v>901</v>
      </c>
    </row>
    <row r="3229" spans="1:8" ht="30" customHeight="1">
      <c r="A3229" s="81"/>
      <c r="B3229" s="382"/>
      <c r="C3229" s="382"/>
      <c r="D3229" s="382"/>
      <c r="E3229" s="382"/>
      <c r="F3229" s="382"/>
      <c r="G3229" s="382"/>
      <c r="H3229" s="382"/>
    </row>
    <row r="3230" spans="1:8" ht="30" customHeight="1">
      <c r="A3230" s="382">
        <v>1</v>
      </c>
      <c r="B3230" s="389" t="s">
        <v>902</v>
      </c>
      <c r="C3230" s="382">
        <v>660</v>
      </c>
      <c r="D3230" s="382">
        <v>26855</v>
      </c>
      <c r="E3230" s="382"/>
      <c r="F3230" s="382"/>
      <c r="G3230" s="382"/>
      <c r="H3230" s="382"/>
    </row>
    <row r="3231" spans="1:8" ht="30" customHeight="1">
      <c r="A3231" s="382"/>
      <c r="B3231" s="382"/>
      <c r="C3231" s="382"/>
      <c r="D3231" s="382"/>
      <c r="E3231" s="382"/>
      <c r="F3231" s="382"/>
      <c r="G3231" s="382"/>
      <c r="H3231" s="382"/>
    </row>
    <row r="3232" spans="1:8" ht="30" customHeight="1">
      <c r="A3232" s="382">
        <v>2</v>
      </c>
      <c r="B3232" s="382" t="s">
        <v>903</v>
      </c>
      <c r="C3232" s="382">
        <f>C3230</f>
        <v>660</v>
      </c>
      <c r="D3232" s="382">
        <v>27353</v>
      </c>
      <c r="E3232" s="382"/>
      <c r="F3232" s="382"/>
      <c r="G3232" s="382">
        <f>G3230</f>
        <v>0</v>
      </c>
      <c r="H3232" s="382"/>
    </row>
    <row r="3233" spans="1:8" ht="30" customHeight="1">
      <c r="A3233" s="382"/>
      <c r="B3233" s="382"/>
      <c r="C3233" s="382"/>
      <c r="D3233" s="382"/>
      <c r="E3233" s="382"/>
      <c r="F3233" s="382"/>
      <c r="G3233" s="382"/>
      <c r="H3233" s="382"/>
    </row>
    <row r="3234" spans="1:8" ht="30" customHeight="1">
      <c r="A3234" s="382">
        <v>3</v>
      </c>
      <c r="B3234" s="382" t="s">
        <v>904</v>
      </c>
      <c r="C3234" s="382">
        <f>C3232</f>
        <v>660</v>
      </c>
      <c r="D3234" s="382">
        <f>D3232</f>
        <v>27353</v>
      </c>
      <c r="E3234" s="382"/>
      <c r="F3234" s="382"/>
      <c r="G3234" s="382">
        <f>G3232</f>
        <v>0</v>
      </c>
      <c r="H3234" s="382"/>
    </row>
    <row r="3235" spans="1:8" ht="30" customHeight="1">
      <c r="A3235" s="382"/>
      <c r="B3235" s="382"/>
      <c r="C3235" s="382"/>
      <c r="D3235" s="382"/>
      <c r="E3235" s="382"/>
      <c r="F3235" s="382"/>
      <c r="G3235" s="382"/>
      <c r="H3235" s="382"/>
    </row>
    <row r="3236" spans="1:8" ht="30" customHeight="1">
      <c r="A3236" s="382">
        <v>4</v>
      </c>
      <c r="B3236" s="382" t="s">
        <v>905</v>
      </c>
      <c r="C3236" s="382">
        <f>C3234</f>
        <v>660</v>
      </c>
      <c r="D3236" s="382">
        <f>D3234</f>
        <v>27353</v>
      </c>
      <c r="E3236" s="382"/>
      <c r="F3236" s="382"/>
      <c r="G3236" s="382">
        <f>G3234</f>
        <v>0</v>
      </c>
      <c r="H3236" s="382"/>
    </row>
    <row r="3237" spans="1:8" ht="30" customHeight="1">
      <c r="A3237" s="382"/>
      <c r="B3237" s="382"/>
      <c r="C3237" s="382"/>
      <c r="D3237" s="382"/>
      <c r="E3237" s="382"/>
      <c r="F3237" s="382"/>
      <c r="G3237" s="382"/>
      <c r="H3237" s="382"/>
    </row>
    <row r="3238" spans="1:8" ht="30" customHeight="1">
      <c r="A3238" s="382">
        <v>5</v>
      </c>
      <c r="B3238" s="382" t="s">
        <v>906</v>
      </c>
      <c r="C3238" s="382">
        <v>1100</v>
      </c>
      <c r="D3238" s="382">
        <v>28592</v>
      </c>
      <c r="E3238" s="382"/>
      <c r="F3238" s="382"/>
      <c r="G3238" s="382"/>
      <c r="H3238" s="382">
        <v>600</v>
      </c>
    </row>
    <row r="3239" spans="1:8" ht="30" customHeight="1">
      <c r="A3239" s="382"/>
      <c r="B3239" s="382"/>
      <c r="C3239" s="382"/>
      <c r="D3239" s="382"/>
      <c r="E3239" s="382"/>
      <c r="F3239" s="382"/>
      <c r="G3239" s="382"/>
      <c r="H3239" s="382"/>
    </row>
    <row r="3240" spans="1:8" ht="30" customHeight="1">
      <c r="A3240" s="382">
        <v>6</v>
      </c>
      <c r="B3240" s="382" t="s">
        <v>907</v>
      </c>
      <c r="C3240" s="382">
        <f>C3238</f>
        <v>1100</v>
      </c>
      <c r="D3240" s="382">
        <f>D3238</f>
        <v>28592</v>
      </c>
      <c r="E3240" s="382"/>
      <c r="F3240" s="382"/>
      <c r="G3240" s="382">
        <f>G3238</f>
        <v>0</v>
      </c>
      <c r="H3240" s="382"/>
    </row>
    <row r="3241" spans="1:8" ht="30" customHeight="1">
      <c r="A3241" s="382"/>
      <c r="B3241" s="382"/>
      <c r="C3241" s="382"/>
      <c r="D3241" s="382"/>
      <c r="E3241" s="382"/>
      <c r="F3241" s="382"/>
      <c r="G3241" s="382"/>
      <c r="H3241" s="382"/>
    </row>
    <row r="3242" spans="1:8" ht="30" customHeight="1">
      <c r="A3242" s="382">
        <v>7</v>
      </c>
      <c r="B3242" s="382" t="s">
        <v>908</v>
      </c>
      <c r="C3242" s="382">
        <f>C3240</f>
        <v>1100</v>
      </c>
      <c r="D3242" s="382">
        <f>D3240</f>
        <v>28592</v>
      </c>
      <c r="E3242" s="382"/>
      <c r="F3242" s="382"/>
      <c r="G3242" s="382">
        <f>G3240</f>
        <v>0</v>
      </c>
      <c r="H3242" s="382"/>
    </row>
    <row r="3243" spans="1:8" ht="30" customHeight="1">
      <c r="A3243" s="382"/>
      <c r="B3243" s="382"/>
      <c r="C3243" s="382"/>
      <c r="D3243" s="382"/>
      <c r="E3243" s="382"/>
      <c r="F3243" s="382"/>
      <c r="G3243" s="382"/>
      <c r="H3243" s="382"/>
    </row>
    <row r="3244" spans="1:8" ht="30" customHeight="1">
      <c r="A3244" s="382">
        <v>8</v>
      </c>
      <c r="B3244" s="382" t="s">
        <v>909</v>
      </c>
      <c r="C3244" s="382">
        <f>C3242</f>
        <v>1100</v>
      </c>
      <c r="D3244" s="382">
        <f>D3242</f>
        <v>28592</v>
      </c>
      <c r="E3244" s="382"/>
      <c r="F3244" s="382"/>
      <c r="G3244" s="382">
        <f>G3242</f>
        <v>0</v>
      </c>
      <c r="H3244" s="382"/>
    </row>
    <row r="3245" spans="1:8" ht="30" customHeight="1">
      <c r="A3245" s="382"/>
      <c r="B3245" s="382"/>
      <c r="C3245" s="382"/>
      <c r="D3245" s="382"/>
      <c r="E3245" s="382"/>
      <c r="F3245" s="382"/>
      <c r="G3245" s="382"/>
      <c r="H3245" s="382"/>
    </row>
    <row r="3246" spans="1:8" ht="30" customHeight="1">
      <c r="A3246" s="382">
        <v>9</v>
      </c>
      <c r="B3246" s="382" t="s">
        <v>910</v>
      </c>
      <c r="C3246" s="382">
        <v>1100</v>
      </c>
      <c r="D3246" s="382">
        <v>29104</v>
      </c>
      <c r="E3246" s="382"/>
      <c r="F3246" s="382"/>
      <c r="G3246" s="382">
        <v>0</v>
      </c>
      <c r="H3246" s="382"/>
    </row>
    <row r="3247" spans="1:8" ht="30" customHeight="1">
      <c r="A3247" s="382"/>
      <c r="B3247" s="382"/>
      <c r="C3247" s="382"/>
      <c r="D3247" s="382"/>
      <c r="E3247" s="382"/>
      <c r="F3247" s="382"/>
      <c r="G3247" s="382"/>
      <c r="H3247" s="382"/>
    </row>
    <row r="3248" spans="1:8" ht="30" customHeight="1">
      <c r="A3248" s="382">
        <v>10</v>
      </c>
      <c r="B3248" s="382" t="s">
        <v>911</v>
      </c>
      <c r="C3248" s="382">
        <f>C3246</f>
        <v>1100</v>
      </c>
      <c r="D3248" s="382">
        <f>D3246</f>
        <v>29104</v>
      </c>
      <c r="E3248" s="382"/>
      <c r="F3248" s="382"/>
      <c r="G3248" s="382">
        <v>2790</v>
      </c>
      <c r="H3248" s="382"/>
    </row>
    <row r="3249" spans="1:8" ht="30" customHeight="1">
      <c r="A3249" s="382"/>
      <c r="B3249" s="382"/>
      <c r="C3249" s="382"/>
      <c r="D3249" s="382"/>
      <c r="E3249" s="382"/>
      <c r="F3249" s="382"/>
      <c r="G3249" s="382"/>
      <c r="H3249" s="382"/>
    </row>
    <row r="3250" spans="1:8" ht="30" customHeight="1">
      <c r="A3250" s="382">
        <v>11</v>
      </c>
      <c r="B3250" s="382" t="s">
        <v>912</v>
      </c>
      <c r="C3250" s="382">
        <f>C3248</f>
        <v>1100</v>
      </c>
      <c r="D3250" s="382">
        <f>D3248</f>
        <v>29104</v>
      </c>
      <c r="E3250" s="382"/>
      <c r="F3250" s="382"/>
      <c r="G3250" s="382">
        <f>G3248</f>
        <v>2790</v>
      </c>
      <c r="H3250" s="382">
        <v>600</v>
      </c>
    </row>
    <row r="3251" spans="1:8" ht="30" customHeight="1">
      <c r="A3251" s="382"/>
      <c r="B3251" s="382"/>
      <c r="C3251" s="382"/>
      <c r="D3251" s="382"/>
      <c r="E3251" s="382"/>
      <c r="F3251" s="382"/>
      <c r="G3251" s="382"/>
      <c r="H3251" s="382"/>
    </row>
    <row r="3252" spans="1:8" ht="30" customHeight="1">
      <c r="A3252" s="382">
        <v>12</v>
      </c>
      <c r="B3252" s="382" t="s">
        <v>913</v>
      </c>
      <c r="C3252" s="382">
        <f>C3250</f>
        <v>1100</v>
      </c>
      <c r="D3252" s="382">
        <f>D3250</f>
        <v>29104</v>
      </c>
      <c r="E3252" s="382"/>
      <c r="F3252" s="382"/>
      <c r="G3252" s="382">
        <f>G3250</f>
        <v>2790</v>
      </c>
      <c r="H3252" s="382"/>
    </row>
    <row r="3253" spans="1:8" ht="30" customHeight="1">
      <c r="A3253" s="81"/>
      <c r="B3253" s="382"/>
      <c r="C3253" s="382"/>
      <c r="D3253" s="382"/>
      <c r="E3253" s="382"/>
      <c r="F3253" s="382"/>
      <c r="G3253" s="382"/>
      <c r="H3253" s="382"/>
    </row>
    <row r="3254" spans="1:8" ht="30" customHeight="1">
      <c r="A3254" s="81"/>
      <c r="B3254" s="390" t="s">
        <v>107</v>
      </c>
      <c r="C3254" s="382">
        <f t="shared" ref="C3254:H3254" si="92">SUM(C3230:C3253)</f>
        <v>11440</v>
      </c>
      <c r="D3254" s="382">
        <f t="shared" si="92"/>
        <v>339698</v>
      </c>
      <c r="E3254" s="382">
        <f t="shared" si="92"/>
        <v>0</v>
      </c>
      <c r="F3254" s="382">
        <f t="shared" si="92"/>
        <v>0</v>
      </c>
      <c r="G3254" s="382">
        <f t="shared" si="92"/>
        <v>8370</v>
      </c>
      <c r="H3254" s="382">
        <f t="shared" si="92"/>
        <v>1200</v>
      </c>
    </row>
    <row r="3255" spans="1:8" ht="30" customHeight="1">
      <c r="A3255" s="81"/>
      <c r="B3255" s="390"/>
      <c r="C3255" s="382"/>
      <c r="D3255" s="382"/>
      <c r="E3255" s="382"/>
      <c r="F3255" s="382"/>
      <c r="G3255" s="382"/>
      <c r="H3255" s="382"/>
    </row>
    <row r="3256" spans="1:8" ht="30" customHeight="1">
      <c r="A3256" s="81"/>
      <c r="B3256" s="390" t="s">
        <v>436</v>
      </c>
      <c r="C3256" s="382"/>
      <c r="D3256" s="382">
        <v>6908</v>
      </c>
      <c r="E3256" s="382"/>
      <c r="F3256" s="382"/>
      <c r="G3256" s="382">
        <v>5200</v>
      </c>
      <c r="H3256" s="382"/>
    </row>
    <row r="3257" spans="1:8" ht="30" customHeight="1">
      <c r="A3257" s="81"/>
      <c r="B3257" s="390"/>
      <c r="C3257" s="382"/>
      <c r="D3257" s="382"/>
      <c r="E3257" s="382"/>
      <c r="F3257" s="382"/>
      <c r="G3257" s="382"/>
      <c r="H3257" s="382"/>
    </row>
    <row r="3258" spans="1:8" ht="30" customHeight="1">
      <c r="A3258" s="81"/>
      <c r="B3258" s="390" t="s">
        <v>107</v>
      </c>
      <c r="C3258" s="382"/>
      <c r="D3258" s="382"/>
      <c r="E3258" s="382"/>
      <c r="F3258" s="382"/>
      <c r="G3258" s="382"/>
      <c r="H3258" s="382"/>
    </row>
    <row r="3259" spans="1:8" ht="30" customHeight="1">
      <c r="A3259" s="81"/>
      <c r="B3259" s="390"/>
      <c r="C3259" s="382"/>
      <c r="D3259" s="382"/>
      <c r="E3259" s="382"/>
      <c r="F3259" s="382"/>
      <c r="G3259" s="382"/>
      <c r="H3259" s="382"/>
    </row>
    <row r="3260" spans="1:8" ht="30" customHeight="1">
      <c r="A3260" s="81"/>
      <c r="B3260" s="390" t="s">
        <v>143</v>
      </c>
      <c r="C3260" s="382"/>
      <c r="D3260" s="382">
        <f>SUM(D3254:D3259)</f>
        <v>346606</v>
      </c>
      <c r="E3260" s="382"/>
      <c r="F3260" s="382"/>
      <c r="G3260" s="382">
        <f>SUM(G3254:G3259)</f>
        <v>13570</v>
      </c>
      <c r="H3260" s="382"/>
    </row>
    <row r="3261" spans="1:8" ht="30" customHeight="1"/>
    <row r="3295" ht="30" customHeight="1"/>
  </sheetData>
  <mergeCells count="94">
    <mergeCell ref="B399:H399"/>
    <mergeCell ref="B1:H1"/>
    <mergeCell ref="B25:H25"/>
    <mergeCell ref="B60:H60"/>
    <mergeCell ref="B94:H94"/>
    <mergeCell ref="B128:H128"/>
    <mergeCell ref="B162:H162"/>
    <mergeCell ref="B196:H196"/>
    <mergeCell ref="B230:H230"/>
    <mergeCell ref="B264:H264"/>
    <mergeCell ref="B298:H298"/>
    <mergeCell ref="B332:H332"/>
    <mergeCell ref="B811:H811"/>
    <mergeCell ref="B434:H434"/>
    <mergeCell ref="B469:H469"/>
    <mergeCell ref="B503:H503"/>
    <mergeCell ref="B537:H537"/>
    <mergeCell ref="B572:H572"/>
    <mergeCell ref="B606:H606"/>
    <mergeCell ref="B640:H640"/>
    <mergeCell ref="B674:H674"/>
    <mergeCell ref="B708:H708"/>
    <mergeCell ref="B742:H742"/>
    <mergeCell ref="B777:H777"/>
    <mergeCell ref="B1220:H1220"/>
    <mergeCell ref="B846:H846"/>
    <mergeCell ref="B880:H880"/>
    <mergeCell ref="B914:H914"/>
    <mergeCell ref="B948:H948"/>
    <mergeCell ref="B982:H982"/>
    <mergeCell ref="B1016:H1016"/>
    <mergeCell ref="B1050:H1050"/>
    <mergeCell ref="B1084:H1084"/>
    <mergeCell ref="B1118:H1118"/>
    <mergeCell ref="B1152:H1152"/>
    <mergeCell ref="B1186:H1186"/>
    <mergeCell ref="B1628:H1628"/>
    <mergeCell ref="B1254:H1254"/>
    <mergeCell ref="B1288:H1288"/>
    <mergeCell ref="B1322:H1322"/>
    <mergeCell ref="B1356:H1356"/>
    <mergeCell ref="B1390:H1390"/>
    <mergeCell ref="B1424:H1424"/>
    <mergeCell ref="B1458:H1458"/>
    <mergeCell ref="B1492:H1492"/>
    <mergeCell ref="B1526:H1526"/>
    <mergeCell ref="B1560:H1560"/>
    <mergeCell ref="B1594:H1594"/>
    <mergeCell ref="B2069:H2069"/>
    <mergeCell ref="B1661:H1661"/>
    <mergeCell ref="B1695:H1695"/>
    <mergeCell ref="B1729:H1729"/>
    <mergeCell ref="B1763:H1763"/>
    <mergeCell ref="B1797:H1797"/>
    <mergeCell ref="B1865:H1865"/>
    <mergeCell ref="B1899:H1899"/>
    <mergeCell ref="B1933:H1933"/>
    <mergeCell ref="B1967:H1967"/>
    <mergeCell ref="B2001:H2001"/>
    <mergeCell ref="B2035:H2035"/>
    <mergeCell ref="B2479:H2479"/>
    <mergeCell ref="B2103:H2103"/>
    <mergeCell ref="B2137:H2137"/>
    <mergeCell ref="B2171:H2171"/>
    <mergeCell ref="B2205:H2205"/>
    <mergeCell ref="B2239:H2239"/>
    <mergeCell ref="B2273:H2273"/>
    <mergeCell ref="B2307:H2307"/>
    <mergeCell ref="B2341:H2341"/>
    <mergeCell ref="B2376:H2376"/>
    <mergeCell ref="B2411:H2411"/>
    <mergeCell ref="B2445:H2445"/>
    <mergeCell ref="B2887:H2887"/>
    <mergeCell ref="B2513:H2513"/>
    <mergeCell ref="B2547:H2547"/>
    <mergeCell ref="B2581:H2581"/>
    <mergeCell ref="B2615:H2615"/>
    <mergeCell ref="B2649:H2649"/>
    <mergeCell ref="B2683:H2683"/>
    <mergeCell ref="B2717:H2717"/>
    <mergeCell ref="B2751:H2751"/>
    <mergeCell ref="B2785:H2785"/>
    <mergeCell ref="B2819:H2819"/>
    <mergeCell ref="B2853:H2853"/>
    <mergeCell ref="B3125:H3125"/>
    <mergeCell ref="B3159:H3159"/>
    <mergeCell ref="B3193:H3193"/>
    <mergeCell ref="B3227:H3227"/>
    <mergeCell ref="B2921:H2921"/>
    <mergeCell ref="B2955:H2955"/>
    <mergeCell ref="B2989:H2989"/>
    <mergeCell ref="B3023:H3023"/>
    <mergeCell ref="B3057:H3057"/>
    <mergeCell ref="B3091:H3091"/>
  </mergeCells>
  <pageMargins left="0.41" right="0.13" top="0.44" bottom="0.2" header="0.23" footer="0.15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9"/>
  <sheetViews>
    <sheetView view="pageBreakPreview" zoomScale="61" zoomScaleSheetLayoutView="61" zoomScalePageLayoutView="85" workbookViewId="0">
      <selection activeCell="M23" sqref="M23:N23"/>
    </sheetView>
  </sheetViews>
  <sheetFormatPr defaultRowHeight="12.75"/>
  <cols>
    <col min="1" max="1" width="7.28515625" customWidth="1"/>
    <col min="2" max="2" width="30.140625" customWidth="1"/>
    <col min="3" max="3" width="17" customWidth="1"/>
    <col min="4" max="4" width="12.5703125" customWidth="1"/>
    <col min="5" max="5" width="16.140625" customWidth="1"/>
    <col min="6" max="6" width="13.42578125" customWidth="1"/>
    <col min="8" max="8" width="14.7109375" customWidth="1"/>
    <col min="9" max="9" width="15" customWidth="1"/>
    <col min="10" max="10" width="12.85546875" customWidth="1"/>
    <col min="11" max="11" width="14.5703125" customWidth="1"/>
    <col min="12" max="12" width="13" customWidth="1"/>
    <col min="13" max="13" width="13.7109375" customWidth="1"/>
    <col min="14" max="14" width="11" customWidth="1"/>
    <col min="15" max="15" width="13.85546875" customWidth="1"/>
    <col min="16" max="16" width="10.5703125" customWidth="1"/>
    <col min="17" max="17" width="16.42578125" customWidth="1"/>
    <col min="18" max="18" width="16.140625" customWidth="1"/>
    <col min="19" max="19" width="14.42578125" customWidth="1"/>
    <col min="20" max="20" width="8.140625" customWidth="1"/>
  </cols>
  <sheetData>
    <row r="1" spans="1:20" ht="65.25" customHeight="1">
      <c r="A1" s="10" t="s">
        <v>59</v>
      </c>
      <c r="B1" s="10"/>
      <c r="C1" s="7" t="s">
        <v>164</v>
      </c>
      <c r="D1" s="33" t="s">
        <v>161</v>
      </c>
      <c r="E1" s="8" t="s">
        <v>26</v>
      </c>
      <c r="F1" s="9" t="s">
        <v>788</v>
      </c>
      <c r="G1" s="9" t="s">
        <v>169</v>
      </c>
      <c r="H1" s="25" t="s">
        <v>5</v>
      </c>
      <c r="I1" s="25" t="s">
        <v>162</v>
      </c>
      <c r="J1" s="7" t="s">
        <v>6</v>
      </c>
      <c r="K1" s="57" t="s">
        <v>7</v>
      </c>
      <c r="L1" s="25" t="s">
        <v>8</v>
      </c>
      <c r="M1" s="9" t="s">
        <v>9</v>
      </c>
      <c r="N1" s="25" t="s">
        <v>10</v>
      </c>
      <c r="O1" s="9" t="s">
        <v>533</v>
      </c>
      <c r="P1" s="9" t="s">
        <v>12</v>
      </c>
      <c r="Q1" s="58" t="s">
        <v>13</v>
      </c>
      <c r="R1" s="58" t="s">
        <v>14</v>
      </c>
      <c r="S1" s="32" t="s">
        <v>781</v>
      </c>
      <c r="T1" s="9" t="s">
        <v>16</v>
      </c>
    </row>
    <row r="2" spans="1:20" ht="18">
      <c r="A2" s="12" t="s">
        <v>60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26"/>
      <c r="T2" s="26"/>
    </row>
    <row r="3" spans="1:20" ht="18">
      <c r="A3" s="22" t="s">
        <v>90</v>
      </c>
      <c r="B3" s="11"/>
      <c r="C3" s="161">
        <f>salary!$G$89</f>
        <v>1656300</v>
      </c>
      <c r="D3" s="161">
        <f>salary!$H$89</f>
        <v>178000</v>
      </c>
      <c r="E3" s="161">
        <f>salary!$I$89</f>
        <v>1834300</v>
      </c>
      <c r="F3" s="161">
        <f>salary!$J$89</f>
        <v>311831</v>
      </c>
      <c r="G3" s="161">
        <f>salary!$K$89</f>
        <v>0</v>
      </c>
      <c r="H3" s="161">
        <f>salary!$L$89</f>
        <v>82950</v>
      </c>
      <c r="I3" s="161">
        <f>salary!$M$89</f>
        <v>5600</v>
      </c>
      <c r="J3" s="161">
        <f>salary!$N$89</f>
        <v>2234681</v>
      </c>
      <c r="K3" s="82">
        <f>salary!$S$89</f>
        <v>0</v>
      </c>
      <c r="L3" s="161">
        <f>salary!$P$89</f>
        <v>99500</v>
      </c>
      <c r="M3" s="161">
        <f>salary!$R$89</f>
        <v>0</v>
      </c>
      <c r="N3" s="161">
        <v>0</v>
      </c>
      <c r="O3" s="161">
        <f>salary!$Q$89</f>
        <v>201109</v>
      </c>
      <c r="P3" s="161">
        <f>salary!$T$89</f>
        <v>0</v>
      </c>
      <c r="Q3" s="161">
        <f>salary!$U$89</f>
        <v>300609</v>
      </c>
      <c r="R3" s="161">
        <f>salary!$V$89</f>
        <v>1934072</v>
      </c>
      <c r="S3" s="161">
        <f>salary!$W$89</f>
        <v>281554</v>
      </c>
      <c r="T3" s="12"/>
    </row>
    <row r="4" spans="1:20" ht="18">
      <c r="A4" s="30" t="s">
        <v>61</v>
      </c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Q4" s="16"/>
      <c r="R4" s="15"/>
      <c r="S4" s="12"/>
      <c r="T4" s="26"/>
    </row>
    <row r="5" spans="1:20" ht="18">
      <c r="A5" s="424" t="s">
        <v>112</v>
      </c>
      <c r="B5" s="425"/>
      <c r="C5" s="161">
        <f>salary!$G$98</f>
        <v>107000</v>
      </c>
      <c r="D5" s="161">
        <f>salary!$H$98</f>
        <v>8600</v>
      </c>
      <c r="E5" s="161">
        <f>salary!$I$98</f>
        <v>115600</v>
      </c>
      <c r="F5" s="161">
        <f>salary!$J$98</f>
        <v>19652</v>
      </c>
      <c r="G5" s="161">
        <f>salary!$K$98</f>
        <v>0</v>
      </c>
      <c r="H5" s="161">
        <f>salary!$L$98</f>
        <v>5260</v>
      </c>
      <c r="I5" s="161">
        <f>salary!$M$98</f>
        <v>640</v>
      </c>
      <c r="J5" s="161">
        <f>salary!$N$98</f>
        <v>141152</v>
      </c>
      <c r="K5" s="82">
        <f>salary!$S$98</f>
        <v>0</v>
      </c>
      <c r="L5" s="161">
        <f>salary!$P$98</f>
        <v>0</v>
      </c>
      <c r="M5" s="161">
        <f>salary!$R$98</f>
        <v>0</v>
      </c>
      <c r="N5" s="161">
        <v>0</v>
      </c>
      <c r="O5" s="161">
        <f>salary!$Q$98</f>
        <v>13525</v>
      </c>
      <c r="P5" s="161">
        <f>salary!$T$98</f>
        <v>0</v>
      </c>
      <c r="Q5" s="161">
        <f>salary!$U$98</f>
        <v>13525</v>
      </c>
      <c r="R5" s="161">
        <f>salary!$V$98</f>
        <v>127627</v>
      </c>
      <c r="S5" s="161">
        <f>salary!$W$98</f>
        <v>18936</v>
      </c>
      <c r="T5" s="12"/>
    </row>
    <row r="6" spans="1:20" ht="18">
      <c r="A6" s="31" t="s">
        <v>62</v>
      </c>
      <c r="B6" s="11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36"/>
      <c r="S6" s="15"/>
      <c r="T6" s="26"/>
    </row>
    <row r="7" spans="1:20" ht="18">
      <c r="A7" s="424" t="s">
        <v>113</v>
      </c>
      <c r="B7" s="425"/>
      <c r="C7" s="161">
        <f>salary!$G$122</f>
        <v>450000</v>
      </c>
      <c r="D7" s="161">
        <f>salary!$H$122</f>
        <v>35500</v>
      </c>
      <c r="E7" s="161">
        <f>salary!$I$122</f>
        <v>485500</v>
      </c>
      <c r="F7" s="161">
        <f>salary!$J$122</f>
        <v>82535</v>
      </c>
      <c r="G7" s="161">
        <f>salary!$K$122</f>
        <v>0</v>
      </c>
      <c r="H7" s="161">
        <f>salary!$L$122</f>
        <v>21680</v>
      </c>
      <c r="I7" s="161">
        <f>salary!$M$122</f>
        <v>2140</v>
      </c>
      <c r="J7" s="161">
        <f>salary!$N$122</f>
        <v>591855</v>
      </c>
      <c r="K7" s="82">
        <f>salary!$S$123</f>
        <v>211</v>
      </c>
      <c r="L7" s="161">
        <f>salary!$P$122</f>
        <v>0</v>
      </c>
      <c r="M7" s="161">
        <f>salary!$R$122</f>
        <v>85500</v>
      </c>
      <c r="N7" s="161">
        <v>0</v>
      </c>
      <c r="O7" s="161">
        <f>salary!$Q$122</f>
        <v>56803</v>
      </c>
      <c r="P7" s="161">
        <f>salary!$T$122</f>
        <v>0</v>
      </c>
      <c r="Q7" s="161">
        <f>salary!$U$122</f>
        <v>142514</v>
      </c>
      <c r="R7" s="161">
        <f>salary!$V$122</f>
        <v>449341</v>
      </c>
      <c r="S7" s="161">
        <f>salary!$W$122</f>
        <v>79527</v>
      </c>
      <c r="T7" s="12"/>
    </row>
    <row r="8" spans="1:20" ht="18">
      <c r="A8" s="22" t="s">
        <v>61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  <c r="Q8" s="13"/>
      <c r="R8" s="12"/>
      <c r="S8" s="12"/>
      <c r="T8" s="26"/>
    </row>
    <row r="9" spans="1:20" ht="18">
      <c r="A9" s="22" t="s">
        <v>48</v>
      </c>
      <c r="B9" s="11"/>
      <c r="C9" s="23">
        <f t="shared" ref="C9:S9" si="0">SUM(C3:C8)</f>
        <v>2213300</v>
      </c>
      <c r="D9" s="23">
        <f t="shared" si="0"/>
        <v>222100</v>
      </c>
      <c r="E9" s="23">
        <f t="shared" si="0"/>
        <v>2435400</v>
      </c>
      <c r="F9" s="23">
        <f t="shared" si="0"/>
        <v>414018</v>
      </c>
      <c r="G9" s="23">
        <f t="shared" si="0"/>
        <v>0</v>
      </c>
      <c r="H9" s="23">
        <f t="shared" si="0"/>
        <v>109890</v>
      </c>
      <c r="I9" s="23">
        <f t="shared" si="0"/>
        <v>8380</v>
      </c>
      <c r="J9" s="23">
        <f t="shared" si="0"/>
        <v>2967688</v>
      </c>
      <c r="K9" s="83">
        <f t="shared" si="0"/>
        <v>211</v>
      </c>
      <c r="L9" s="23">
        <f t="shared" si="0"/>
        <v>99500</v>
      </c>
      <c r="M9" s="23">
        <f t="shared" si="0"/>
        <v>85500</v>
      </c>
      <c r="N9" s="23">
        <f t="shared" si="0"/>
        <v>0</v>
      </c>
      <c r="O9" s="162">
        <f t="shared" si="0"/>
        <v>271437</v>
      </c>
      <c r="P9" s="23">
        <f t="shared" si="0"/>
        <v>0</v>
      </c>
      <c r="Q9" s="59">
        <f t="shared" si="0"/>
        <v>456648</v>
      </c>
      <c r="R9" s="59">
        <f t="shared" si="0"/>
        <v>2511040</v>
      </c>
      <c r="S9" s="162">
        <f t="shared" si="0"/>
        <v>380017</v>
      </c>
      <c r="T9" s="26"/>
    </row>
    <row r="10" spans="1:20" ht="18">
      <c r="A10" s="12" t="s">
        <v>62</v>
      </c>
      <c r="B10" s="1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ht="18">
      <c r="A11" s="24"/>
      <c r="B11" s="19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39"/>
      <c r="S11" s="6"/>
      <c r="T11" s="6"/>
    </row>
    <row r="12" spans="1:20" ht="18">
      <c r="A12" s="24"/>
      <c r="B12" s="19" t="s">
        <v>63</v>
      </c>
      <c r="C12" s="6"/>
      <c r="D12" s="6"/>
      <c r="E12" s="19" t="s">
        <v>64</v>
      </c>
      <c r="F12" s="6"/>
      <c r="G12" s="19"/>
      <c r="H12" s="6"/>
      <c r="I12" s="6"/>
      <c r="J12" s="6"/>
      <c r="K12" s="3"/>
      <c r="L12" s="6"/>
      <c r="M12" s="6"/>
      <c r="N12" s="6"/>
      <c r="O12" s="6"/>
      <c r="P12" s="6"/>
      <c r="Q12" s="6"/>
      <c r="R12" s="6"/>
      <c r="S12" s="6"/>
      <c r="T12" s="6"/>
    </row>
    <row r="13" spans="1:20" ht="18">
      <c r="A13" s="24"/>
      <c r="B13" s="1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7"/>
      <c r="R13" s="17"/>
      <c r="S13" s="6"/>
      <c r="T13" s="6"/>
    </row>
    <row r="14" spans="1:20" ht="20.25">
      <c r="A14" s="38">
        <v>1</v>
      </c>
      <c r="B14" s="14" t="s">
        <v>165</v>
      </c>
      <c r="C14" s="13">
        <f>E9</f>
        <v>2435400</v>
      </c>
      <c r="D14" s="19"/>
      <c r="E14" s="424"/>
      <c r="F14" s="426"/>
      <c r="G14" s="35"/>
      <c r="H14" s="13"/>
      <c r="I14" s="6"/>
      <c r="J14" s="19">
        <v>1</v>
      </c>
      <c r="K14" s="424" t="s">
        <v>88</v>
      </c>
      <c r="L14" s="426"/>
      <c r="M14" s="425"/>
      <c r="N14" s="431">
        <f>R9</f>
        <v>2511040</v>
      </c>
      <c r="O14" s="432"/>
      <c r="P14" s="130" t="s">
        <v>334</v>
      </c>
      <c r="Q14" s="130" t="s">
        <v>335</v>
      </c>
      <c r="R14" s="132" t="s">
        <v>336</v>
      </c>
      <c r="S14" s="130" t="s">
        <v>337</v>
      </c>
      <c r="T14" s="133" t="s">
        <v>338</v>
      </c>
    </row>
    <row r="15" spans="1:20" ht="20.25">
      <c r="A15" s="38">
        <v>2</v>
      </c>
      <c r="B15" s="14" t="s">
        <v>65</v>
      </c>
      <c r="C15" s="13">
        <f>F9</f>
        <v>414018</v>
      </c>
      <c r="D15" s="19">
        <v>1</v>
      </c>
      <c r="E15" s="424" t="s">
        <v>66</v>
      </c>
      <c r="F15" s="426"/>
      <c r="G15" s="35"/>
      <c r="H15" s="13">
        <f>K9</f>
        <v>211</v>
      </c>
      <c r="I15" s="6"/>
      <c r="J15" s="19">
        <v>2</v>
      </c>
      <c r="K15" s="424" t="s">
        <v>75</v>
      </c>
      <c r="L15" s="426"/>
      <c r="M15" s="425"/>
      <c r="N15" s="431">
        <f>K9</f>
        <v>211</v>
      </c>
      <c r="O15" s="432"/>
      <c r="P15" s="60">
        <v>1</v>
      </c>
      <c r="Q15" s="131" t="s">
        <v>339</v>
      </c>
      <c r="R15" s="79">
        <v>1</v>
      </c>
      <c r="S15" s="80" t="s">
        <v>343</v>
      </c>
      <c r="T15" s="80">
        <v>1</v>
      </c>
    </row>
    <row r="16" spans="1:20" ht="20.25">
      <c r="A16" s="38">
        <v>3</v>
      </c>
      <c r="B16" s="56" t="s">
        <v>5</v>
      </c>
      <c r="C16" s="26">
        <f>H9</f>
        <v>109890</v>
      </c>
      <c r="D16" s="19">
        <v>2</v>
      </c>
      <c r="E16" s="424" t="s">
        <v>67</v>
      </c>
      <c r="F16" s="426"/>
      <c r="G16" s="35"/>
      <c r="H16" s="13">
        <f>L9</f>
        <v>99500</v>
      </c>
      <c r="I16" s="6"/>
      <c r="J16" s="19">
        <v>3</v>
      </c>
      <c r="K16" s="34" t="s">
        <v>76</v>
      </c>
      <c r="L16" s="18"/>
      <c r="M16" s="35"/>
      <c r="N16" s="431">
        <f>L9</f>
        <v>99500</v>
      </c>
      <c r="O16" s="432"/>
      <c r="P16" s="60">
        <v>2</v>
      </c>
      <c r="Q16" s="131" t="s">
        <v>340</v>
      </c>
      <c r="R16" s="79">
        <v>95</v>
      </c>
      <c r="S16" s="80" t="s">
        <v>785</v>
      </c>
      <c r="T16" s="80">
        <v>48</v>
      </c>
    </row>
    <row r="17" spans="1:20" ht="20.25">
      <c r="A17" s="38">
        <v>4</v>
      </c>
      <c r="B17" s="14" t="s">
        <v>162</v>
      </c>
      <c r="C17" s="26">
        <f>I9</f>
        <v>8380</v>
      </c>
      <c r="D17" s="19">
        <v>3</v>
      </c>
      <c r="E17" s="424" t="s">
        <v>68</v>
      </c>
      <c r="F17" s="426"/>
      <c r="G17" s="35"/>
      <c r="H17" s="13">
        <f>M9</f>
        <v>85500</v>
      </c>
      <c r="I17" s="6"/>
      <c r="J17" s="19">
        <v>4</v>
      </c>
      <c r="K17" s="34" t="s">
        <v>77</v>
      </c>
      <c r="L17" s="18"/>
      <c r="M17" s="35"/>
      <c r="N17" s="431">
        <f>M9</f>
        <v>85500</v>
      </c>
      <c r="O17" s="432"/>
      <c r="P17" s="60">
        <v>3</v>
      </c>
      <c r="Q17" s="131" t="s">
        <v>341</v>
      </c>
      <c r="R17" s="80">
        <v>34</v>
      </c>
      <c r="S17" s="80">
        <v>13</v>
      </c>
      <c r="T17" s="80">
        <v>21</v>
      </c>
    </row>
    <row r="18" spans="1:20" ht="20.25">
      <c r="A18" s="38">
        <v>5</v>
      </c>
      <c r="B18" s="19" t="s">
        <v>170</v>
      </c>
      <c r="C18" s="26">
        <f>G9</f>
        <v>0</v>
      </c>
      <c r="D18" s="19">
        <v>4</v>
      </c>
      <c r="E18" s="424" t="s">
        <v>69</v>
      </c>
      <c r="F18" s="426"/>
      <c r="G18" s="35"/>
      <c r="H18" s="13">
        <f>N9</f>
        <v>0</v>
      </c>
      <c r="I18" s="6"/>
      <c r="J18" s="19">
        <v>5</v>
      </c>
      <c r="K18" s="179" t="s">
        <v>533</v>
      </c>
      <c r="L18" s="18"/>
      <c r="M18" s="35"/>
      <c r="N18" s="431">
        <f>(N9+O9)</f>
        <v>271437</v>
      </c>
      <c r="O18" s="432"/>
      <c r="P18" s="60">
        <v>4</v>
      </c>
      <c r="Q18" s="131" t="s">
        <v>342</v>
      </c>
      <c r="R18" s="79">
        <v>42</v>
      </c>
      <c r="S18" s="80">
        <v>29</v>
      </c>
      <c r="T18" s="80">
        <v>13</v>
      </c>
    </row>
    <row r="19" spans="1:20" ht="18.75">
      <c r="A19" s="38">
        <v>6</v>
      </c>
      <c r="B19" s="14" t="s">
        <v>3</v>
      </c>
      <c r="C19" s="13">
        <f>SUM(C14:C18)</f>
        <v>2967688</v>
      </c>
      <c r="D19" s="19">
        <v>5</v>
      </c>
      <c r="E19" s="424" t="s">
        <v>70</v>
      </c>
      <c r="F19" s="426"/>
      <c r="G19" s="35"/>
      <c r="H19" s="13">
        <f>O9</f>
        <v>271437</v>
      </c>
      <c r="I19" s="6"/>
      <c r="J19" s="19">
        <v>6</v>
      </c>
      <c r="K19" s="34" t="s">
        <v>78</v>
      </c>
      <c r="L19" s="18"/>
      <c r="M19" s="35"/>
      <c r="N19" s="431">
        <f>P9</f>
        <v>0</v>
      </c>
      <c r="O19" s="432"/>
      <c r="P19" s="74"/>
      <c r="Q19" s="77"/>
      <c r="R19" s="78"/>
      <c r="S19" s="74"/>
      <c r="T19" s="74"/>
    </row>
    <row r="20" spans="1:20" ht="18.75">
      <c r="A20" s="38">
        <v>7</v>
      </c>
      <c r="B20" s="14" t="s">
        <v>897</v>
      </c>
      <c r="C20" s="13">
        <f>S9</f>
        <v>380017</v>
      </c>
      <c r="D20" s="19">
        <v>6</v>
      </c>
      <c r="E20" s="424" t="s">
        <v>72</v>
      </c>
      <c r="F20" s="426"/>
      <c r="G20" s="35"/>
      <c r="H20" s="13">
        <f>P9</f>
        <v>0</v>
      </c>
      <c r="I20" s="6"/>
      <c r="J20" s="24"/>
      <c r="K20" s="22" t="s">
        <v>79</v>
      </c>
      <c r="L20" s="22"/>
      <c r="M20" s="22"/>
      <c r="N20" s="431">
        <f>SUM(N14:O19)</f>
        <v>2967688</v>
      </c>
      <c r="O20" s="432"/>
      <c r="P20" s="74"/>
      <c r="Q20" s="75"/>
      <c r="R20" s="76"/>
      <c r="S20" s="74"/>
      <c r="T20" s="74"/>
    </row>
    <row r="21" spans="1:20" ht="20.25">
      <c r="A21" s="38">
        <v>8</v>
      </c>
      <c r="B21" s="14" t="s">
        <v>6</v>
      </c>
      <c r="C21" s="13">
        <f>SUM(C19+C20)</f>
        <v>3347705</v>
      </c>
      <c r="D21" s="6"/>
      <c r="E21" s="21" t="s">
        <v>73</v>
      </c>
      <c r="F21" s="21"/>
      <c r="G21" s="27"/>
      <c r="H21" s="20"/>
      <c r="I21" s="6"/>
      <c r="P21" s="74"/>
      <c r="Q21" s="446" t="s">
        <v>384</v>
      </c>
      <c r="R21" s="452"/>
      <c r="S21" s="448">
        <f>J9</f>
        <v>2967688</v>
      </c>
      <c r="T21" s="449"/>
    </row>
    <row r="22" spans="1:20" ht="20.25">
      <c r="A22" s="24"/>
      <c r="B22" s="24"/>
      <c r="C22" s="24"/>
      <c r="D22" s="24"/>
      <c r="E22" s="14" t="s">
        <v>74</v>
      </c>
      <c r="F22" s="14"/>
      <c r="G22" s="26"/>
      <c r="H22" s="13">
        <f>SUM(H14:H20)</f>
        <v>456648</v>
      </c>
      <c r="I22" s="6"/>
      <c r="J22" s="453" t="s">
        <v>992</v>
      </c>
      <c r="K22" s="454"/>
      <c r="L22" s="454"/>
      <c r="M22" s="442">
        <f>N20</f>
        <v>2967688</v>
      </c>
      <c r="N22" s="442"/>
      <c r="P22" s="74"/>
      <c r="Q22" s="445" t="s">
        <v>385</v>
      </c>
      <c r="R22" s="446"/>
      <c r="S22" s="448"/>
      <c r="T22" s="449"/>
    </row>
    <row r="23" spans="1:20" ht="20.25">
      <c r="A23" s="24"/>
      <c r="B23" s="28"/>
      <c r="C23" s="24"/>
      <c r="D23" s="24"/>
      <c r="E23" s="24"/>
      <c r="F23" s="19"/>
      <c r="G23" s="19"/>
      <c r="H23" s="6"/>
      <c r="I23" s="6"/>
      <c r="J23" s="453" t="s">
        <v>993</v>
      </c>
      <c r="K23" s="454"/>
      <c r="L23" s="454"/>
      <c r="M23" s="442">
        <v>2964538</v>
      </c>
      <c r="N23" s="442"/>
      <c r="P23" s="74"/>
      <c r="Q23" s="447" t="s">
        <v>290</v>
      </c>
      <c r="R23" s="434"/>
      <c r="S23" s="450">
        <f>SUM(S21:S22)</f>
        <v>2967688</v>
      </c>
      <c r="T23" s="451"/>
    </row>
    <row r="24" spans="1:20" ht="18">
      <c r="A24" s="24"/>
      <c r="B24" s="28"/>
      <c r="C24" s="24"/>
      <c r="D24" s="24"/>
      <c r="J24" s="424" t="s">
        <v>87</v>
      </c>
      <c r="K24" s="426"/>
      <c r="L24" s="426"/>
      <c r="M24" s="443">
        <f>M22-M23</f>
        <v>3150</v>
      </c>
      <c r="N24" s="443"/>
      <c r="P24" s="24"/>
      <c r="Q24" s="24"/>
      <c r="R24" s="6"/>
      <c r="S24" s="6"/>
      <c r="T24" s="6"/>
    </row>
    <row r="25" spans="1:20" ht="31.5" customHeight="1">
      <c r="A25" s="24"/>
      <c r="B25" s="29"/>
      <c r="C25" s="27"/>
      <c r="D25" s="24"/>
      <c r="P25" s="24"/>
      <c r="Q25" s="24"/>
      <c r="R25" s="6"/>
      <c r="S25" s="6"/>
      <c r="T25" s="6"/>
    </row>
    <row r="26" spans="1:20" ht="25.5" customHeight="1">
      <c r="A26" s="24"/>
      <c r="B26" s="29"/>
      <c r="C26" s="27"/>
      <c r="D26" s="24"/>
      <c r="P26" s="24"/>
      <c r="Q26" s="24"/>
      <c r="R26" s="6"/>
      <c r="S26" s="6"/>
      <c r="T26" s="6"/>
    </row>
    <row r="27" spans="1:20" ht="25.5" customHeight="1">
      <c r="A27" s="24"/>
      <c r="B27" s="28"/>
      <c r="C27" s="24" t="s">
        <v>28</v>
      </c>
      <c r="D27" s="24"/>
      <c r="E27" s="24"/>
      <c r="F27" s="24"/>
      <c r="G27" s="24"/>
      <c r="H27" s="24"/>
      <c r="I27" s="24"/>
      <c r="P27" s="24"/>
      <c r="Q27" s="24"/>
      <c r="R27" s="6"/>
      <c r="S27" s="6"/>
      <c r="T27" s="6"/>
    </row>
    <row r="28" spans="1:20" ht="29.25" customHeight="1">
      <c r="A28" s="24"/>
      <c r="B28" s="28"/>
      <c r="C28" s="24"/>
      <c r="D28" s="24"/>
      <c r="E28" s="24"/>
      <c r="F28" s="24"/>
      <c r="G28" s="24"/>
      <c r="H28" s="24"/>
      <c r="I28" s="17"/>
      <c r="J28" s="19"/>
      <c r="K28" s="24"/>
      <c r="L28" s="24"/>
      <c r="M28" s="24"/>
      <c r="N28" s="24"/>
      <c r="O28" s="24"/>
      <c r="P28" s="24"/>
      <c r="Q28" s="24"/>
      <c r="R28" s="6"/>
      <c r="S28" s="6"/>
      <c r="T28" s="6"/>
    </row>
    <row r="29" spans="1:20" ht="18">
      <c r="A29" s="24"/>
      <c r="B29" s="28"/>
      <c r="C29" s="24"/>
      <c r="D29" s="24"/>
      <c r="E29" s="24"/>
      <c r="F29" s="24"/>
      <c r="G29" s="24"/>
      <c r="H29" s="24"/>
      <c r="I29" s="17"/>
      <c r="J29" s="19"/>
      <c r="K29" s="24"/>
      <c r="L29" s="24"/>
      <c r="M29" s="24"/>
      <c r="N29" s="24"/>
      <c r="O29" s="24"/>
      <c r="P29" s="24"/>
      <c r="Q29" s="24"/>
      <c r="R29" s="6"/>
      <c r="S29" s="6"/>
      <c r="T29" s="6"/>
    </row>
    <row r="30" spans="1:20" ht="33" customHeight="1">
      <c r="A30" s="444" t="s">
        <v>793</v>
      </c>
      <c r="B30" s="444"/>
      <c r="C30" s="444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44"/>
      <c r="R30" s="444"/>
      <c r="S30" s="6"/>
      <c r="T30" s="6"/>
    </row>
    <row r="31" spans="1:20" ht="24" customHeight="1">
      <c r="A31" s="444"/>
      <c r="B31" s="444"/>
      <c r="C31" s="444"/>
      <c r="D31" s="444"/>
      <c r="E31" s="444"/>
      <c r="F31" s="444"/>
      <c r="G31" s="444"/>
      <c r="H31" s="444"/>
      <c r="I31" s="444"/>
      <c r="J31" s="444"/>
      <c r="K31" s="444"/>
      <c r="L31" s="444"/>
      <c r="M31" s="444"/>
      <c r="N31" s="444"/>
      <c r="O31" s="444"/>
      <c r="P31" s="444"/>
      <c r="Q31" s="444"/>
      <c r="R31" s="444"/>
      <c r="S31" s="6"/>
      <c r="T31" s="6"/>
    </row>
    <row r="32" spans="1:20" ht="23.25" customHeight="1">
      <c r="A32" s="444"/>
      <c r="B32" s="444"/>
      <c r="C32" s="444"/>
      <c r="D32" s="444"/>
      <c r="E32" s="444"/>
      <c r="F32" s="444"/>
      <c r="G32" s="444"/>
      <c r="H32" s="444"/>
      <c r="I32" s="444"/>
      <c r="J32" s="444"/>
      <c r="K32" s="444"/>
      <c r="L32" s="444"/>
      <c r="M32" s="444"/>
      <c r="N32" s="444"/>
      <c r="O32" s="444"/>
      <c r="P32" s="444"/>
      <c r="Q32" s="444"/>
      <c r="R32" s="444"/>
      <c r="S32" s="6"/>
      <c r="T32" s="6"/>
    </row>
    <row r="33" spans="1:20" ht="20.25" customHeight="1">
      <c r="A33" s="286"/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6"/>
      <c r="T33" s="6"/>
    </row>
    <row r="34" spans="1:20" ht="12.75" customHeight="1">
      <c r="A34" s="286"/>
      <c r="B34" s="286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6"/>
      <c r="N34" s="286"/>
      <c r="O34" s="286"/>
      <c r="P34" s="286"/>
      <c r="Q34" s="286"/>
      <c r="R34" s="286"/>
    </row>
    <row r="35" spans="1:20" ht="12.75" customHeight="1">
      <c r="A35" s="286"/>
      <c r="B35" s="286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</row>
    <row r="36" spans="1:20" ht="12.75" customHeight="1">
      <c r="A36" s="286"/>
      <c r="B36" s="286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6"/>
      <c r="Q36" s="286"/>
      <c r="R36" s="286"/>
    </row>
    <row r="37" spans="1:20" ht="12.75" customHeight="1">
      <c r="A37" s="286"/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6"/>
      <c r="P37" s="286"/>
      <c r="Q37" s="286"/>
      <c r="R37" s="286"/>
    </row>
    <row r="38" spans="1:20" ht="12.75" customHeight="1">
      <c r="A38" s="286"/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6"/>
      <c r="P38" s="286"/>
      <c r="Q38" s="286"/>
      <c r="R38" s="286"/>
    </row>
    <row r="39" spans="1:20" ht="18" customHeight="1">
      <c r="A39" s="286"/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</row>
  </sheetData>
  <mergeCells count="31">
    <mergeCell ref="N14:O14"/>
    <mergeCell ref="K14:M14"/>
    <mergeCell ref="N16:O16"/>
    <mergeCell ref="N19:O19"/>
    <mergeCell ref="K15:M15"/>
    <mergeCell ref="N15:O15"/>
    <mergeCell ref="N17:O17"/>
    <mergeCell ref="N18:O18"/>
    <mergeCell ref="E17:F17"/>
    <mergeCell ref="E18:F18"/>
    <mergeCell ref="A5:B5"/>
    <mergeCell ref="A7:B7"/>
    <mergeCell ref="E16:F16"/>
    <mergeCell ref="E14:F14"/>
    <mergeCell ref="E15:F15"/>
    <mergeCell ref="S21:T21"/>
    <mergeCell ref="S22:T22"/>
    <mergeCell ref="S23:T23"/>
    <mergeCell ref="Q21:R21"/>
    <mergeCell ref="E19:F19"/>
    <mergeCell ref="E20:F20"/>
    <mergeCell ref="N20:O20"/>
    <mergeCell ref="J22:L22"/>
    <mergeCell ref="J23:L23"/>
    <mergeCell ref="J24:L24"/>
    <mergeCell ref="M22:N22"/>
    <mergeCell ref="M23:N23"/>
    <mergeCell ref="M24:N24"/>
    <mergeCell ref="A30:R32"/>
    <mergeCell ref="Q22:R22"/>
    <mergeCell ref="Q23:R23"/>
  </mergeCells>
  <phoneticPr fontId="13" type="noConversion"/>
  <pageMargins left="1.1000000000000001" right="0.16" top="0.77" bottom="0.59055118110236204" header="0.25" footer="0.511811023622047"/>
  <pageSetup paperSize="5" scale="57" orientation="landscape" r:id="rId1"/>
  <headerFooter alignWithMargins="0">
    <oddHeader>&amp;C&amp;"Arial,Bold"&amp;16Feroze Gandhhi College, Rae Bareli&amp;14
Salary Statement 
DEC- 2019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21"/>
  <sheetViews>
    <sheetView view="pageBreakPreview" topLeftCell="A7" zoomScaleSheetLayoutView="100" workbookViewId="0">
      <selection activeCell="L3" sqref="L3"/>
    </sheetView>
  </sheetViews>
  <sheetFormatPr defaultRowHeight="12.75"/>
  <cols>
    <col min="1" max="1" width="14" customWidth="1"/>
    <col min="2" max="2" width="11.42578125" customWidth="1"/>
    <col min="3" max="3" width="12.7109375" customWidth="1"/>
    <col min="4" max="4" width="12" customWidth="1"/>
    <col min="5" max="5" width="11.7109375" customWidth="1"/>
    <col min="6" max="6" width="13.140625" customWidth="1"/>
    <col min="7" max="7" width="11" customWidth="1"/>
    <col min="8" max="8" width="12.7109375" customWidth="1"/>
    <col min="9" max="9" width="9.5703125" customWidth="1"/>
    <col min="10" max="10" width="11.5703125" customWidth="1"/>
    <col min="11" max="11" width="9.7109375" customWidth="1"/>
    <col min="12" max="12" width="12.42578125" customWidth="1"/>
    <col min="13" max="13" width="13" customWidth="1"/>
    <col min="14" max="14" width="13.42578125" customWidth="1"/>
  </cols>
  <sheetData>
    <row r="1" spans="1:14" s="272" customFormat="1" ht="39.75" customHeight="1">
      <c r="A1" s="457" t="s">
        <v>687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</row>
    <row r="2" spans="1:14" ht="27" customHeight="1">
      <c r="A2" s="458" t="s">
        <v>688</v>
      </c>
      <c r="B2" s="458"/>
      <c r="C2" s="458"/>
      <c r="D2" s="458" t="s">
        <v>689</v>
      </c>
      <c r="E2" s="458"/>
      <c r="F2" s="458"/>
      <c r="G2" s="458"/>
      <c r="H2" s="458"/>
      <c r="I2" s="458"/>
      <c r="J2" s="284"/>
      <c r="K2" s="456" t="s">
        <v>690</v>
      </c>
      <c r="L2" s="456"/>
      <c r="M2" s="456"/>
      <c r="N2" s="456"/>
    </row>
    <row r="3" spans="1:14" ht="17.25" customHeight="1">
      <c r="B3" s="265"/>
      <c r="C3" s="265"/>
      <c r="D3" s="262">
        <v>2202</v>
      </c>
      <c r="E3" s="471">
        <v>3</v>
      </c>
      <c r="F3" s="471"/>
      <c r="G3" s="263">
        <v>104</v>
      </c>
      <c r="H3" s="263">
        <v>3</v>
      </c>
      <c r="I3" s="264">
        <v>31</v>
      </c>
      <c r="K3" s="265" t="s">
        <v>716</v>
      </c>
      <c r="L3" s="288" t="s">
        <v>994</v>
      </c>
      <c r="M3" s="265"/>
      <c r="N3" s="265"/>
    </row>
    <row r="4" spans="1:14" ht="23.1" customHeight="1">
      <c r="B4" s="265"/>
      <c r="C4" s="265"/>
      <c r="D4" s="459" t="s">
        <v>692</v>
      </c>
      <c r="E4" s="460"/>
      <c r="F4" s="460"/>
      <c r="G4" s="460"/>
      <c r="H4" s="460"/>
      <c r="I4" s="461"/>
      <c r="J4" s="265"/>
      <c r="K4" s="462" t="s">
        <v>715</v>
      </c>
      <c r="L4" s="462"/>
      <c r="M4" s="462"/>
      <c r="N4" s="462"/>
    </row>
    <row r="5" spans="1:14" ht="23.1" customHeight="1">
      <c r="B5" s="469" t="s">
        <v>714</v>
      </c>
      <c r="C5" s="470"/>
      <c r="D5" s="463" t="s">
        <v>693</v>
      </c>
      <c r="E5" s="464"/>
      <c r="F5" s="464"/>
      <c r="G5" s="464"/>
      <c r="H5" s="464"/>
      <c r="I5" s="465"/>
      <c r="J5" s="265"/>
      <c r="K5" s="462" t="s">
        <v>691</v>
      </c>
      <c r="L5" s="462"/>
      <c r="M5" s="462"/>
      <c r="N5" s="462"/>
    </row>
    <row r="6" spans="1:14" ht="23.1" customHeight="1">
      <c r="B6" s="469"/>
      <c r="C6" s="470"/>
      <c r="D6" s="463" t="s">
        <v>694</v>
      </c>
      <c r="E6" s="464"/>
      <c r="F6" s="464"/>
      <c r="G6" s="464"/>
      <c r="H6" s="464"/>
      <c r="I6" s="465"/>
      <c r="J6" s="265"/>
      <c r="K6" s="265"/>
      <c r="L6" s="265"/>
      <c r="M6" s="265"/>
      <c r="N6" s="265"/>
    </row>
    <row r="7" spans="1:14" ht="23.1" customHeight="1">
      <c r="B7" s="265"/>
      <c r="C7" s="265"/>
      <c r="D7" s="463" t="s">
        <v>695</v>
      </c>
      <c r="E7" s="464"/>
      <c r="F7" s="464"/>
      <c r="G7" s="464"/>
      <c r="H7" s="464"/>
      <c r="I7" s="465"/>
      <c r="J7" s="265"/>
      <c r="K7" s="265"/>
      <c r="L7" s="265"/>
      <c r="M7" s="265"/>
      <c r="N7" s="265"/>
    </row>
    <row r="8" spans="1:14" ht="23.1" customHeight="1">
      <c r="B8" s="265"/>
      <c r="C8" s="265"/>
      <c r="D8" s="455" t="s">
        <v>696</v>
      </c>
      <c r="E8" s="455"/>
      <c r="F8" s="455"/>
      <c r="G8" s="455"/>
      <c r="H8" s="455"/>
      <c r="I8" s="455"/>
      <c r="J8" s="265"/>
      <c r="K8" s="265"/>
      <c r="L8" s="265"/>
      <c r="M8" s="265"/>
      <c r="N8" s="265"/>
    </row>
    <row r="9" spans="1:14" ht="10.5" customHeight="1">
      <c r="B9" s="265"/>
      <c r="C9" s="265"/>
      <c r="D9" s="266"/>
      <c r="E9" s="266"/>
      <c r="F9" s="266"/>
      <c r="G9" s="266"/>
      <c r="H9" s="266"/>
      <c r="I9" s="266"/>
      <c r="J9" s="265"/>
      <c r="K9" s="265"/>
      <c r="L9" s="265"/>
      <c r="M9" s="265"/>
      <c r="N9" s="265"/>
    </row>
    <row r="10" spans="1:14" ht="33.75" customHeight="1">
      <c r="A10" s="473" t="s">
        <v>697</v>
      </c>
      <c r="B10" s="473" t="s">
        <v>712</v>
      </c>
      <c r="C10" s="475" t="s">
        <v>698</v>
      </c>
      <c r="D10" s="477" t="s">
        <v>713</v>
      </c>
      <c r="E10" s="477"/>
      <c r="F10" s="477"/>
      <c r="G10" s="472" t="s">
        <v>701</v>
      </c>
      <c r="H10" s="472" t="s">
        <v>702</v>
      </c>
      <c r="I10" s="472" t="s">
        <v>703</v>
      </c>
      <c r="J10" s="473" t="s">
        <v>704</v>
      </c>
      <c r="K10" s="473" t="s">
        <v>705</v>
      </c>
      <c r="L10" s="473" t="s">
        <v>707</v>
      </c>
      <c r="M10" s="473" t="s">
        <v>708</v>
      </c>
      <c r="N10" s="473" t="s">
        <v>706</v>
      </c>
    </row>
    <row r="11" spans="1:14" ht="39.75" customHeight="1">
      <c r="A11" s="474"/>
      <c r="B11" s="474"/>
      <c r="C11" s="476"/>
      <c r="D11" s="270" t="s">
        <v>699</v>
      </c>
      <c r="E11" s="271" t="s">
        <v>700</v>
      </c>
      <c r="F11" s="271" t="s">
        <v>290</v>
      </c>
      <c r="G11" s="472"/>
      <c r="H11" s="472"/>
      <c r="I11" s="472"/>
      <c r="J11" s="474"/>
      <c r="K11" s="474"/>
      <c r="L11" s="474"/>
      <c r="M11" s="474"/>
      <c r="N11" s="474"/>
    </row>
    <row r="12" spans="1:14" ht="44.25" customHeight="1">
      <c r="A12" s="466" t="s">
        <v>709</v>
      </c>
      <c r="B12" s="269" t="s">
        <v>710</v>
      </c>
      <c r="C12" s="285">
        <f>'Summary(1)'!$K$9</f>
        <v>4930905</v>
      </c>
      <c r="D12" s="285">
        <f>'Summary(1)'!$O$9</f>
        <v>749000</v>
      </c>
      <c r="E12" s="285">
        <f>'Summary(1)'!$P$9</f>
        <v>24250</v>
      </c>
      <c r="F12" s="285">
        <f>SUM(D12:E12)</f>
        <v>773250</v>
      </c>
      <c r="G12" s="285">
        <f>'Summary(1)'!$L$9</f>
        <v>10411</v>
      </c>
      <c r="H12" s="285">
        <f>'Summary(1)'!$N$9</f>
        <v>158000</v>
      </c>
      <c r="I12" s="87">
        <v>0</v>
      </c>
      <c r="J12" s="87">
        <f>'Summary(1)'!$M$9</f>
        <v>699200</v>
      </c>
      <c r="K12" s="87">
        <v>0</v>
      </c>
      <c r="L12" s="87">
        <f>G12+H12+J12</f>
        <v>867611</v>
      </c>
      <c r="M12" s="285">
        <f>'Summary(1)'!$S$9</f>
        <v>3290044</v>
      </c>
      <c r="N12" s="87">
        <f>SUM(L12:M12)</f>
        <v>4157655</v>
      </c>
    </row>
    <row r="13" spans="1:14" ht="45.75" customHeight="1">
      <c r="A13" s="467"/>
      <c r="B13" s="269" t="s">
        <v>711</v>
      </c>
      <c r="C13" s="285">
        <f>Summary2!$J$9</f>
        <v>2967688</v>
      </c>
      <c r="D13" s="285">
        <f>Summary2!$O$9</f>
        <v>271437</v>
      </c>
      <c r="E13" s="87">
        <v>0</v>
      </c>
      <c r="F13" s="285">
        <f>SUM(D13:E13)</f>
        <v>271437</v>
      </c>
      <c r="G13" s="285">
        <f>Summary2!$K$9</f>
        <v>211</v>
      </c>
      <c r="H13" s="285">
        <f>Summary2!$M$9</f>
        <v>85500</v>
      </c>
      <c r="I13" s="87">
        <v>0</v>
      </c>
      <c r="J13" s="87">
        <f>Summary2!$L$9</f>
        <v>99500</v>
      </c>
      <c r="K13" s="87">
        <v>0</v>
      </c>
      <c r="L13" s="87">
        <f>G13+H13+J13</f>
        <v>185211</v>
      </c>
      <c r="M13" s="285">
        <f>Summary2!$R$9</f>
        <v>2511040</v>
      </c>
      <c r="N13" s="87">
        <f>SUM(L13:M13)</f>
        <v>2696251</v>
      </c>
    </row>
    <row r="14" spans="1:14" ht="45.75" customHeight="1">
      <c r="A14" s="468"/>
      <c r="B14" s="348" t="s">
        <v>791</v>
      </c>
      <c r="C14" s="285">
        <f>Retired!$E$12</f>
        <v>270000</v>
      </c>
      <c r="D14" s="285">
        <v>0</v>
      </c>
      <c r="E14" s="87">
        <v>0</v>
      </c>
      <c r="F14" s="285">
        <v>0</v>
      </c>
      <c r="G14" s="285">
        <v>0</v>
      </c>
      <c r="H14" s="285">
        <v>0</v>
      </c>
      <c r="I14" s="87">
        <v>0</v>
      </c>
      <c r="J14" s="87">
        <f>Retired!$F$12</f>
        <v>27000</v>
      </c>
      <c r="K14" s="87">
        <v>0</v>
      </c>
      <c r="L14" s="87">
        <f>Retired!$F$12</f>
        <v>27000</v>
      </c>
      <c r="M14" s="285">
        <f>Retired!$G$12</f>
        <v>243000</v>
      </c>
      <c r="N14" s="87">
        <f>Retired!$E$12</f>
        <v>270000</v>
      </c>
    </row>
    <row r="15" spans="1:14" ht="48.75" customHeight="1">
      <c r="A15" s="267" t="s">
        <v>290</v>
      </c>
      <c r="B15" s="268"/>
      <c r="C15" s="351">
        <f>SUM(C12:C14)</f>
        <v>8168593</v>
      </c>
      <c r="D15" s="351"/>
      <c r="E15" s="351"/>
      <c r="F15" s="351">
        <f t="shared" ref="F15:N15" si="0">SUM(F12:F14)</f>
        <v>1044687</v>
      </c>
      <c r="G15" s="351">
        <f t="shared" si="0"/>
        <v>10622</v>
      </c>
      <c r="H15" s="351">
        <f t="shared" si="0"/>
        <v>243500</v>
      </c>
      <c r="I15" s="351">
        <f t="shared" si="0"/>
        <v>0</v>
      </c>
      <c r="J15" s="351">
        <f t="shared" si="0"/>
        <v>825700</v>
      </c>
      <c r="K15" s="351">
        <f t="shared" si="0"/>
        <v>0</v>
      </c>
      <c r="L15" s="351">
        <f t="shared" si="0"/>
        <v>1079822</v>
      </c>
      <c r="M15" s="351">
        <f t="shared" si="0"/>
        <v>6044084</v>
      </c>
      <c r="N15" s="351">
        <f t="shared" si="0"/>
        <v>7123906</v>
      </c>
    </row>
    <row r="16" spans="1:14" ht="35.1" customHeight="1"/>
    <row r="17" ht="35.1" customHeight="1"/>
    <row r="18" ht="24.95" customHeight="1"/>
    <row r="19" ht="24.95" customHeight="1"/>
    <row r="20" ht="24.95" customHeight="1"/>
    <row r="21" ht="24.95" customHeight="1"/>
  </sheetData>
  <mergeCells count="26">
    <mergeCell ref="A12:A14"/>
    <mergeCell ref="B5:C6"/>
    <mergeCell ref="K4:N4"/>
    <mergeCell ref="E3:F3"/>
    <mergeCell ref="I10:I11"/>
    <mergeCell ref="J10:J11"/>
    <mergeCell ref="K10:K11"/>
    <mergeCell ref="L10:L11"/>
    <mergeCell ref="M10:M11"/>
    <mergeCell ref="N10:N11"/>
    <mergeCell ref="A10:A11"/>
    <mergeCell ref="B10:B11"/>
    <mergeCell ref="C10:C11"/>
    <mergeCell ref="D10:F10"/>
    <mergeCell ref="G10:G11"/>
    <mergeCell ref="H10:H11"/>
    <mergeCell ref="D8:I8"/>
    <mergeCell ref="K2:N2"/>
    <mergeCell ref="A1:N1"/>
    <mergeCell ref="A2:C2"/>
    <mergeCell ref="D2:I2"/>
    <mergeCell ref="D4:I4"/>
    <mergeCell ref="K5:N5"/>
    <mergeCell ref="D5:I5"/>
    <mergeCell ref="D6:I6"/>
    <mergeCell ref="D7:I7"/>
  </mergeCells>
  <pageMargins left="1" right="0.16" top="0.37" bottom="0.59055118110236204" header="0.28000000000000003" footer="0.511811023622047"/>
  <pageSetup paperSize="5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8"/>
  <sheetViews>
    <sheetView view="pageBreakPreview" topLeftCell="A16" zoomScale="89" zoomScaleSheetLayoutView="89" workbookViewId="0">
      <selection activeCell="T11" sqref="T11"/>
    </sheetView>
  </sheetViews>
  <sheetFormatPr defaultRowHeight="12.75"/>
  <cols>
    <col min="1" max="1" width="4" customWidth="1"/>
    <col min="2" max="2" width="3.42578125" customWidth="1"/>
    <col min="3" max="3" width="2.85546875" customWidth="1"/>
    <col min="4" max="4" width="3.42578125" customWidth="1"/>
    <col min="5" max="6" width="2.5703125" customWidth="1"/>
    <col min="7" max="7" width="2.42578125" customWidth="1"/>
    <col min="8" max="8" width="2.28515625" customWidth="1"/>
    <col min="9" max="9" width="3.7109375" customWidth="1"/>
    <col min="10" max="10" width="2.5703125" customWidth="1"/>
    <col min="11" max="11" width="3.28515625" customWidth="1"/>
    <col min="12" max="12" width="2.85546875" customWidth="1"/>
    <col min="13" max="19" width="3" customWidth="1"/>
    <col min="20" max="20" width="25.85546875" customWidth="1"/>
    <col min="21" max="21" width="14.28515625" customWidth="1"/>
  </cols>
  <sheetData>
    <row r="1" spans="1:21" ht="24.75" customHeight="1">
      <c r="A1" s="273"/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U1" s="274" t="s">
        <v>726</v>
      </c>
    </row>
    <row r="2" spans="1:21" ht="21" customHeight="1">
      <c r="A2" s="481" t="s">
        <v>727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</row>
    <row r="3" spans="1:21" ht="21.75" customHeight="1">
      <c r="A3" s="482" t="s">
        <v>735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482"/>
      <c r="R3" s="482"/>
      <c r="S3" s="482"/>
      <c r="T3" s="482"/>
      <c r="U3" s="482"/>
    </row>
    <row r="4" spans="1:21" ht="24.75" customHeight="1">
      <c r="A4" s="483" t="s">
        <v>736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3"/>
      <c r="O4" s="483"/>
      <c r="P4" s="483"/>
      <c r="Q4" s="483"/>
      <c r="R4" s="483"/>
      <c r="S4" s="483"/>
      <c r="T4" s="483"/>
      <c r="U4" s="483"/>
    </row>
    <row r="5" spans="1:21" ht="24.75" customHeight="1">
      <c r="A5" s="480" t="s">
        <v>728</v>
      </c>
      <c r="B5" s="480"/>
      <c r="C5" s="480"/>
      <c r="D5" s="480"/>
      <c r="E5" s="480"/>
      <c r="F5" s="480"/>
      <c r="G5" s="480"/>
      <c r="H5" s="480"/>
      <c r="I5" s="480"/>
      <c r="J5" s="480"/>
      <c r="K5" s="480"/>
      <c r="L5" s="480"/>
      <c r="M5" s="480"/>
      <c r="N5" s="480"/>
      <c r="O5" s="480"/>
      <c r="P5" s="480"/>
      <c r="Q5" s="480"/>
      <c r="R5" s="480"/>
      <c r="S5" s="480"/>
      <c r="T5" s="480"/>
      <c r="U5" s="480"/>
    </row>
    <row r="6" spans="1:21" ht="24.75" customHeight="1">
      <c r="A6" s="273"/>
      <c r="B6" s="478" t="s">
        <v>729</v>
      </c>
      <c r="C6" s="478"/>
      <c r="D6" s="478"/>
      <c r="E6" s="478"/>
      <c r="F6" s="478"/>
      <c r="G6" s="478"/>
      <c r="H6" s="478"/>
      <c r="I6" s="478"/>
      <c r="J6" s="478"/>
      <c r="K6" s="478"/>
      <c r="L6" s="478"/>
      <c r="M6" s="478"/>
      <c r="N6" s="478"/>
      <c r="O6" s="478"/>
      <c r="P6" s="281"/>
      <c r="Q6" s="281"/>
      <c r="R6" s="281"/>
      <c r="S6" s="281"/>
      <c r="T6" s="74" t="s">
        <v>730</v>
      </c>
      <c r="U6" s="273"/>
    </row>
    <row r="7" spans="1:21" ht="44.25" customHeight="1">
      <c r="A7" s="275">
        <v>1</v>
      </c>
      <c r="B7" s="478" t="s">
        <v>731</v>
      </c>
      <c r="C7" s="478"/>
      <c r="D7" s="478"/>
      <c r="E7" s="478"/>
      <c r="F7" s="478"/>
      <c r="G7" s="478"/>
      <c r="H7" s="478"/>
      <c r="I7" s="478"/>
      <c r="J7" s="478"/>
      <c r="K7" s="478"/>
      <c r="L7" s="478"/>
      <c r="M7" s="478"/>
      <c r="N7" s="478"/>
      <c r="O7" s="478"/>
      <c r="P7" s="281"/>
      <c r="Q7" s="281"/>
      <c r="R7" s="281"/>
      <c r="S7" s="281"/>
      <c r="T7" s="282" t="s">
        <v>746</v>
      </c>
      <c r="U7" s="276"/>
    </row>
    <row r="8" spans="1:21" ht="23.25" customHeight="1">
      <c r="A8" s="275">
        <v>2</v>
      </c>
      <c r="B8" s="478" t="s">
        <v>732</v>
      </c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281"/>
      <c r="Q8" s="281"/>
      <c r="R8" s="281"/>
      <c r="S8" s="281"/>
      <c r="T8" s="74"/>
      <c r="U8" s="273"/>
    </row>
    <row r="9" spans="1:21" ht="35.25" customHeight="1">
      <c r="A9" s="275">
        <v>3</v>
      </c>
      <c r="B9" s="478" t="s">
        <v>747</v>
      </c>
      <c r="C9" s="478"/>
      <c r="D9" s="478"/>
      <c r="E9" s="478"/>
      <c r="F9" s="478"/>
      <c r="G9" s="478"/>
      <c r="H9" s="478"/>
      <c r="I9" s="478"/>
      <c r="J9" s="478"/>
      <c r="K9" s="478"/>
      <c r="L9" s="478"/>
      <c r="M9" s="478"/>
      <c r="N9" s="478"/>
      <c r="O9" s="478"/>
      <c r="P9" s="281"/>
      <c r="Q9" s="281"/>
      <c r="R9" s="281"/>
      <c r="S9" s="281"/>
      <c r="T9" s="279" t="s">
        <v>737</v>
      </c>
      <c r="U9" s="287" t="str">
        <f>'105 (chaalan form)'!$L$3</f>
        <v>fnlEcj&amp;19</v>
      </c>
    </row>
    <row r="10" spans="1:21" ht="54" customHeight="1">
      <c r="A10" s="275">
        <v>4</v>
      </c>
      <c r="B10" s="478" t="s">
        <v>748</v>
      </c>
      <c r="C10" s="478"/>
      <c r="D10" s="478"/>
      <c r="E10" s="478"/>
      <c r="F10" s="478"/>
      <c r="G10" s="478"/>
      <c r="H10" s="478"/>
      <c r="I10" s="478"/>
      <c r="J10" s="478"/>
      <c r="K10" s="478"/>
      <c r="L10" s="478"/>
      <c r="M10" s="478"/>
      <c r="N10" s="478"/>
      <c r="O10" s="478"/>
      <c r="P10" s="281"/>
      <c r="Q10" s="281"/>
      <c r="R10" s="281"/>
      <c r="S10" s="281"/>
      <c r="T10" s="279" t="s">
        <v>749</v>
      </c>
      <c r="U10" s="273"/>
    </row>
    <row r="11" spans="1:21" ht="23.25" customHeight="1">
      <c r="A11" s="275">
        <v>5</v>
      </c>
      <c r="B11" s="478" t="s">
        <v>733</v>
      </c>
      <c r="C11" s="478"/>
      <c r="D11" s="478"/>
      <c r="E11" s="478"/>
      <c r="F11" s="478"/>
      <c r="G11" s="478"/>
      <c r="H11" s="478"/>
      <c r="I11" s="478"/>
      <c r="J11" s="478"/>
      <c r="K11" s="478"/>
      <c r="L11" s="478"/>
      <c r="M11" s="478"/>
      <c r="N11" s="478"/>
      <c r="O11" s="478"/>
      <c r="P11" s="281"/>
      <c r="Q11" s="281"/>
      <c r="R11" s="281"/>
      <c r="S11" s="281"/>
      <c r="T11" s="341">
        <f>'105 (chaalan form)'!$F$12</f>
        <v>773250</v>
      </c>
      <c r="U11" s="273"/>
    </row>
    <row r="12" spans="1:21" ht="114.75" customHeight="1">
      <c r="A12" s="275">
        <v>6</v>
      </c>
      <c r="B12" s="479" t="s">
        <v>734</v>
      </c>
      <c r="C12" s="479"/>
      <c r="D12" s="479"/>
      <c r="E12" s="479"/>
      <c r="F12" s="479"/>
      <c r="G12" s="479"/>
      <c r="H12" s="479"/>
      <c r="I12" s="479"/>
      <c r="J12" s="479"/>
      <c r="K12" s="479"/>
      <c r="L12" s="479"/>
      <c r="M12" s="479"/>
      <c r="N12" s="479"/>
      <c r="O12" s="479"/>
      <c r="P12" s="283"/>
      <c r="Q12" s="283"/>
      <c r="R12" s="283"/>
      <c r="S12" s="283"/>
      <c r="T12" s="282" t="s">
        <v>738</v>
      </c>
      <c r="U12" s="273"/>
    </row>
    <row r="13" spans="1:21" ht="25.5" customHeight="1">
      <c r="A13" s="273"/>
      <c r="B13" s="342">
        <v>8</v>
      </c>
      <c r="C13" s="342">
        <v>0</v>
      </c>
      <c r="D13" s="342">
        <v>0</v>
      </c>
      <c r="E13" s="342">
        <v>9</v>
      </c>
      <c r="F13" s="275"/>
      <c r="G13" s="342">
        <v>6</v>
      </c>
      <c r="H13" s="342">
        <v>0</v>
      </c>
      <c r="I13" s="275"/>
      <c r="J13" s="342">
        <v>1</v>
      </c>
      <c r="K13" s="342">
        <v>0</v>
      </c>
      <c r="L13" s="342">
        <v>3</v>
      </c>
      <c r="M13" s="275"/>
      <c r="N13" s="342">
        <v>0</v>
      </c>
      <c r="O13" s="342">
        <v>5</v>
      </c>
      <c r="P13" s="275"/>
      <c r="Q13" s="342">
        <v>0</v>
      </c>
      <c r="R13" s="342">
        <v>0</v>
      </c>
      <c r="S13" s="343"/>
      <c r="T13" s="344">
        <f>$T$11</f>
        <v>773250</v>
      </c>
      <c r="U13" s="273"/>
    </row>
    <row r="14" spans="1:21" ht="16.5" customHeight="1">
      <c r="A14" s="273"/>
      <c r="B14" s="273"/>
      <c r="C14" s="273"/>
      <c r="D14" s="273"/>
      <c r="E14" s="273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7"/>
      <c r="U14" s="273"/>
    </row>
    <row r="15" spans="1:21" ht="21.75" customHeight="1">
      <c r="A15" s="273"/>
      <c r="B15" s="484" t="s">
        <v>739</v>
      </c>
      <c r="C15" s="484"/>
      <c r="D15" s="484"/>
      <c r="E15" s="484"/>
      <c r="F15" s="484"/>
      <c r="G15" s="484"/>
      <c r="H15" s="484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</row>
    <row r="16" spans="1:21" ht="20.25" customHeight="1">
      <c r="A16" s="273"/>
      <c r="B16" s="273"/>
      <c r="C16" s="273"/>
      <c r="D16" s="273"/>
      <c r="E16" s="273"/>
      <c r="F16" s="273"/>
      <c r="G16" s="273"/>
      <c r="H16" s="273"/>
      <c r="I16" s="273"/>
      <c r="J16" s="273"/>
      <c r="K16" s="273"/>
      <c r="L16" s="273"/>
      <c r="M16" s="273"/>
      <c r="N16" s="484" t="s">
        <v>290</v>
      </c>
      <c r="O16" s="484"/>
      <c r="P16" s="484"/>
      <c r="Q16" s="484"/>
      <c r="R16" s="484"/>
      <c r="S16" s="273"/>
      <c r="T16" s="340">
        <f>$T$11</f>
        <v>773250</v>
      </c>
      <c r="U16" s="273"/>
    </row>
    <row r="17" spans="1:21" ht="9" customHeight="1">
      <c r="A17" s="273"/>
      <c r="B17" s="273"/>
      <c r="C17" s="273"/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</row>
    <row r="18" spans="1:21" ht="60.75" customHeight="1">
      <c r="A18" s="273"/>
      <c r="B18" s="486" t="s">
        <v>740</v>
      </c>
      <c r="C18" s="486"/>
      <c r="D18" s="486"/>
      <c r="E18" s="486"/>
      <c r="F18" s="486"/>
      <c r="G18" s="486"/>
      <c r="H18" s="486"/>
      <c r="I18" s="486"/>
      <c r="J18" s="486"/>
      <c r="K18" s="486"/>
      <c r="L18" s="486"/>
      <c r="M18" s="273"/>
      <c r="N18" s="273"/>
      <c r="O18" s="273"/>
      <c r="P18" s="273"/>
      <c r="Q18" s="273"/>
      <c r="R18" s="273"/>
      <c r="S18" s="273"/>
      <c r="T18" s="273"/>
      <c r="U18" s="273"/>
    </row>
    <row r="19" spans="1:21" ht="27" customHeight="1">
      <c r="A19" s="273"/>
      <c r="B19" s="273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487" t="s">
        <v>741</v>
      </c>
      <c r="P19" s="487"/>
      <c r="Q19" s="487"/>
      <c r="R19" s="487"/>
      <c r="S19" s="487"/>
      <c r="T19" s="487"/>
      <c r="U19" s="273"/>
    </row>
    <row r="20" spans="1:21" ht="5.25" customHeight="1" thickBot="1">
      <c r="A20" s="278"/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</row>
    <row r="21" spans="1:21" ht="7.5" customHeight="1">
      <c r="A21" s="273"/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</row>
    <row r="22" spans="1:21" ht="18.75" customHeight="1">
      <c r="A22" s="488" t="s">
        <v>742</v>
      </c>
      <c r="B22" s="488"/>
      <c r="C22" s="488"/>
      <c r="D22" s="488"/>
      <c r="E22" s="488"/>
      <c r="F22" s="488"/>
      <c r="G22" s="488"/>
      <c r="H22" s="488"/>
      <c r="I22" s="488"/>
      <c r="J22" s="488"/>
      <c r="K22" s="488"/>
      <c r="L22" s="488"/>
      <c r="M22" s="488"/>
      <c r="N22" s="488"/>
      <c r="O22" s="488"/>
      <c r="P22" s="488"/>
      <c r="Q22" s="488"/>
      <c r="R22" s="488"/>
      <c r="S22" s="488"/>
      <c r="T22" s="488"/>
    </row>
    <row r="24" spans="1:21" ht="20.25">
      <c r="A24" s="484" t="s">
        <v>743</v>
      </c>
      <c r="B24" s="485"/>
      <c r="C24" s="485"/>
      <c r="D24" s="485"/>
      <c r="E24" s="485"/>
      <c r="F24" s="485"/>
      <c r="G24" s="485"/>
      <c r="H24" s="485"/>
      <c r="T24" s="81"/>
    </row>
    <row r="25" spans="1:21" ht="20.25" customHeight="1">
      <c r="T25" s="81"/>
    </row>
    <row r="26" spans="1:21" ht="20.25">
      <c r="A26" s="484" t="s">
        <v>744</v>
      </c>
      <c r="B26" s="484"/>
      <c r="C26" s="484"/>
      <c r="D26" s="484"/>
    </row>
    <row r="28" spans="1:21" ht="41.25" customHeight="1">
      <c r="T28" s="280" t="s">
        <v>745</v>
      </c>
    </row>
  </sheetData>
  <mergeCells count="18">
    <mergeCell ref="A24:H24"/>
    <mergeCell ref="A26:D26"/>
    <mergeCell ref="B15:H15"/>
    <mergeCell ref="N16:R16"/>
    <mergeCell ref="B18:L18"/>
    <mergeCell ref="O19:T19"/>
    <mergeCell ref="A22:T22"/>
    <mergeCell ref="B11:O11"/>
    <mergeCell ref="B12:O12"/>
    <mergeCell ref="A5:U5"/>
    <mergeCell ref="A2:U2"/>
    <mergeCell ref="A3:U3"/>
    <mergeCell ref="A4:U4"/>
    <mergeCell ref="B6:O6"/>
    <mergeCell ref="B7:O7"/>
    <mergeCell ref="B8:O8"/>
    <mergeCell ref="B9:O9"/>
    <mergeCell ref="B10:O10"/>
  </mergeCells>
  <pageMargins left="0.57999999999999996" right="0" top="0.35" bottom="0.38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49"/>
  <sheetViews>
    <sheetView view="pageBreakPreview" topLeftCell="A29" zoomScaleSheetLayoutView="100" workbookViewId="0">
      <selection activeCell="G27" sqref="G27:U27"/>
    </sheetView>
  </sheetViews>
  <sheetFormatPr defaultRowHeight="12.75"/>
  <cols>
    <col min="1" max="1" width="3.7109375" customWidth="1"/>
    <col min="2" max="2" width="3.42578125" customWidth="1"/>
    <col min="3" max="15" width="3.7109375" customWidth="1"/>
    <col min="16" max="16" width="4.28515625" customWidth="1"/>
    <col min="17" max="22" width="3.7109375" customWidth="1"/>
    <col min="23" max="23" width="3.28515625" customWidth="1"/>
    <col min="24" max="24" width="3.42578125" customWidth="1"/>
    <col min="25" max="25" width="4" customWidth="1"/>
    <col min="26" max="26" width="3.42578125" customWidth="1"/>
    <col min="27" max="28" width="3.7109375" customWidth="1"/>
    <col min="29" max="29" width="3.28515625" customWidth="1"/>
    <col min="30" max="30" width="3.7109375" customWidth="1"/>
    <col min="31" max="31" width="3" customWidth="1"/>
    <col min="32" max="32" width="4.28515625" customWidth="1"/>
  </cols>
  <sheetData>
    <row r="1" spans="1:32" ht="9" customHeight="1">
      <c r="A1" s="551"/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  <c r="X1" s="551"/>
      <c r="Y1" s="551"/>
      <c r="Z1" s="551"/>
      <c r="AA1" s="551"/>
      <c r="AB1" s="551"/>
      <c r="AC1" s="551"/>
      <c r="AD1" s="551"/>
      <c r="AE1" s="551"/>
      <c r="AF1" s="551"/>
    </row>
    <row r="2" spans="1:32" ht="62.25" customHeight="1">
      <c r="A2" s="554" t="s">
        <v>808</v>
      </c>
      <c r="B2" s="555"/>
      <c r="C2" s="555"/>
      <c r="D2" s="555"/>
      <c r="E2" s="555"/>
      <c r="F2" s="555"/>
      <c r="G2" s="555"/>
      <c r="H2" s="556" t="s">
        <v>810</v>
      </c>
      <c r="I2" s="556"/>
      <c r="J2" s="556"/>
      <c r="K2" s="556"/>
      <c r="L2" s="556"/>
      <c r="M2" s="556"/>
      <c r="N2" s="556"/>
      <c r="O2" s="556"/>
      <c r="P2" s="556"/>
      <c r="Q2" s="556"/>
      <c r="R2" s="556"/>
      <c r="S2" s="556"/>
      <c r="T2" s="556"/>
      <c r="U2" s="556"/>
      <c r="V2" s="556"/>
      <c r="W2" s="556"/>
      <c r="X2" s="556"/>
      <c r="Y2" s="556"/>
      <c r="Z2" s="552" t="s">
        <v>809</v>
      </c>
      <c r="AA2" s="552"/>
      <c r="AB2" s="552"/>
      <c r="AC2" s="552"/>
      <c r="AD2" s="552"/>
      <c r="AE2" s="552"/>
      <c r="AF2" s="553"/>
    </row>
    <row r="3" spans="1:32" ht="20.25" customHeight="1">
      <c r="A3" s="558" t="s">
        <v>812</v>
      </c>
      <c r="B3" s="538"/>
      <c r="C3" s="538"/>
      <c r="D3" s="538"/>
      <c r="E3" s="538"/>
      <c r="F3" s="538"/>
      <c r="G3" s="539"/>
      <c r="H3" s="559" t="s">
        <v>813</v>
      </c>
      <c r="I3" s="529"/>
      <c r="J3" s="529"/>
      <c r="K3" s="529"/>
      <c r="L3" s="529"/>
      <c r="M3" s="529"/>
      <c r="N3" s="529"/>
      <c r="O3" s="529"/>
      <c r="P3" s="529"/>
      <c r="Q3" s="529"/>
      <c r="R3" s="529"/>
      <c r="S3" s="529"/>
      <c r="T3" s="529"/>
      <c r="U3" s="529"/>
      <c r="V3" s="529"/>
      <c r="W3" s="529"/>
      <c r="X3" s="529"/>
      <c r="Y3" s="550"/>
      <c r="Z3" s="531" t="s">
        <v>811</v>
      </c>
      <c r="AA3" s="531"/>
      <c r="AB3" s="531"/>
      <c r="AC3" s="531"/>
      <c r="AD3" s="557"/>
      <c r="AE3" s="531"/>
      <c r="AF3" s="532"/>
    </row>
    <row r="4" spans="1:32" ht="17.25" customHeight="1">
      <c r="A4" s="560" t="s">
        <v>814</v>
      </c>
      <c r="B4" s="557"/>
      <c r="C4" s="557"/>
      <c r="D4" s="557"/>
      <c r="E4" s="557"/>
      <c r="F4" s="557"/>
      <c r="G4" s="561"/>
      <c r="H4" s="559" t="s">
        <v>815</v>
      </c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29"/>
      <c r="X4" s="529"/>
      <c r="Y4" s="550"/>
      <c r="Z4" s="369">
        <v>2</v>
      </c>
      <c r="AA4" s="369">
        <v>0</v>
      </c>
      <c r="AB4" s="369">
        <v>2</v>
      </c>
      <c r="AC4" s="369">
        <v>0</v>
      </c>
      <c r="AD4" s="371" t="s">
        <v>844</v>
      </c>
      <c r="AE4" s="369">
        <v>2</v>
      </c>
      <c r="AF4" s="369">
        <v>1</v>
      </c>
    </row>
    <row r="5" spans="1:32" ht="18.75" customHeight="1">
      <c r="A5" s="560">
        <v>281</v>
      </c>
      <c r="B5" s="557"/>
      <c r="C5" s="557"/>
      <c r="D5" s="557"/>
      <c r="E5" s="557"/>
      <c r="F5" s="557"/>
      <c r="G5" s="561"/>
      <c r="H5" s="559" t="s">
        <v>816</v>
      </c>
      <c r="I5" s="529"/>
      <c r="J5" s="529"/>
      <c r="K5" s="529"/>
      <c r="L5" s="529"/>
      <c r="M5" s="529"/>
      <c r="N5" s="529"/>
      <c r="O5" s="529"/>
      <c r="P5" s="358"/>
      <c r="Q5" s="562" t="s">
        <v>817</v>
      </c>
      <c r="R5" s="529"/>
      <c r="S5" s="529"/>
      <c r="T5" s="529"/>
      <c r="U5" s="529"/>
      <c r="V5" s="529"/>
      <c r="W5" s="529"/>
      <c r="X5" s="529"/>
      <c r="Y5" s="550"/>
      <c r="Z5" s="549"/>
      <c r="AA5" s="529"/>
      <c r="AB5" s="529"/>
      <c r="AC5" s="529"/>
      <c r="AD5" s="529"/>
      <c r="AE5" s="529"/>
      <c r="AF5" s="550"/>
    </row>
    <row r="6" spans="1:32" ht="17.25" customHeight="1">
      <c r="A6" s="509"/>
      <c r="B6" s="510"/>
      <c r="C6" s="510"/>
      <c r="D6" s="510"/>
      <c r="E6" s="510"/>
      <c r="F6" s="510"/>
      <c r="G6" s="511"/>
      <c r="H6" s="559" t="s">
        <v>818</v>
      </c>
      <c r="I6" s="529"/>
      <c r="J6" s="529"/>
      <c r="K6" s="529"/>
      <c r="L6" s="529"/>
      <c r="M6" s="529"/>
      <c r="N6" s="529"/>
      <c r="O6" s="529"/>
      <c r="P6" s="359"/>
      <c r="Q6" s="529" t="s">
        <v>818</v>
      </c>
      <c r="R6" s="529"/>
      <c r="S6" s="529"/>
      <c r="T6" s="529"/>
      <c r="U6" s="529"/>
      <c r="V6" s="529"/>
      <c r="W6" s="529"/>
      <c r="X6" s="529"/>
      <c r="Y6" s="550"/>
      <c r="Z6" s="509"/>
      <c r="AA6" s="510"/>
      <c r="AB6" s="510"/>
      <c r="AC6" s="510"/>
      <c r="AD6" s="510"/>
      <c r="AE6" s="510"/>
      <c r="AF6" s="511"/>
    </row>
    <row r="7" spans="1:32" ht="21" customHeight="1">
      <c r="A7" s="520" t="s">
        <v>819</v>
      </c>
      <c r="B7" s="535"/>
      <c r="C7" s="535"/>
      <c r="D7" s="535"/>
      <c r="E7" s="535"/>
      <c r="F7" s="535"/>
      <c r="G7" s="535"/>
      <c r="H7" s="535"/>
      <c r="I7" s="535"/>
      <c r="J7" s="535"/>
      <c r="K7" s="535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35"/>
      <c r="Y7" s="535"/>
      <c r="Z7" s="535"/>
      <c r="AA7" s="535"/>
      <c r="AB7" s="535"/>
      <c r="AC7" s="535"/>
      <c r="AD7" s="535"/>
      <c r="AE7" s="535"/>
      <c r="AF7" s="536"/>
    </row>
    <row r="8" spans="1:32" ht="21" customHeight="1">
      <c r="A8" s="369" t="s">
        <v>870</v>
      </c>
      <c r="B8" s="369" t="s">
        <v>871</v>
      </c>
      <c r="C8" s="369" t="s">
        <v>872</v>
      </c>
      <c r="D8" s="369" t="s">
        <v>873</v>
      </c>
      <c r="E8" s="369">
        <v>0</v>
      </c>
      <c r="F8" s="369">
        <v>5</v>
      </c>
      <c r="G8" s="369">
        <v>1</v>
      </c>
      <c r="H8" s="369">
        <v>3</v>
      </c>
      <c r="I8" s="369">
        <v>0</v>
      </c>
      <c r="J8" s="369" t="s">
        <v>874</v>
      </c>
      <c r="K8" s="519"/>
      <c r="L8" s="517"/>
      <c r="M8" s="517"/>
      <c r="N8" s="517"/>
      <c r="O8" s="517"/>
      <c r="P8" s="517"/>
      <c r="Q8" s="517"/>
      <c r="R8" s="517"/>
      <c r="S8" s="517"/>
      <c r="T8" s="517"/>
      <c r="U8" s="517"/>
      <c r="V8" s="517"/>
      <c r="W8" s="517"/>
      <c r="X8" s="517"/>
      <c r="Y8" s="517"/>
      <c r="Z8" s="517"/>
      <c r="AA8" s="517"/>
      <c r="AB8" s="517"/>
      <c r="AC8" s="517"/>
      <c r="AD8" s="517"/>
      <c r="AE8" s="517"/>
      <c r="AF8" s="518"/>
    </row>
    <row r="9" spans="1:32" ht="21" customHeight="1">
      <c r="A9" s="520" t="s">
        <v>820</v>
      </c>
      <c r="B9" s="535"/>
      <c r="C9" s="535"/>
      <c r="D9" s="535"/>
      <c r="E9" s="535"/>
      <c r="F9" s="535"/>
      <c r="G9" s="535"/>
      <c r="H9" s="535"/>
      <c r="I9" s="535"/>
      <c r="J9" s="535"/>
      <c r="K9" s="535"/>
      <c r="L9" s="535"/>
      <c r="M9" s="535"/>
      <c r="N9" s="535"/>
      <c r="O9" s="535"/>
      <c r="P9" s="535"/>
      <c r="Q9" s="535"/>
      <c r="R9" s="535"/>
      <c r="S9" s="535"/>
      <c r="T9" s="535"/>
      <c r="U9" s="535"/>
      <c r="V9" s="535"/>
      <c r="W9" s="535"/>
      <c r="X9" s="535"/>
      <c r="Y9" s="535"/>
      <c r="Z9" s="535"/>
      <c r="AA9" s="535"/>
      <c r="AB9" s="535"/>
      <c r="AC9" s="535"/>
      <c r="AD9" s="535"/>
      <c r="AE9" s="535"/>
      <c r="AF9" s="536"/>
    </row>
    <row r="10" spans="1:32" ht="21" customHeight="1">
      <c r="A10" s="423" t="s">
        <v>873</v>
      </c>
      <c r="B10" s="423" t="s">
        <v>879</v>
      </c>
      <c r="C10" s="423" t="s">
        <v>875</v>
      </c>
      <c r="D10" s="423" t="s">
        <v>880</v>
      </c>
      <c r="E10" s="423" t="s">
        <v>881</v>
      </c>
      <c r="F10" s="423" t="s">
        <v>879</v>
      </c>
      <c r="G10" s="423"/>
      <c r="H10" s="423" t="s">
        <v>874</v>
      </c>
      <c r="I10" s="423" t="s">
        <v>878</v>
      </c>
      <c r="J10" s="423" t="s">
        <v>872</v>
      </c>
      <c r="K10" s="423" t="s">
        <v>858</v>
      </c>
      <c r="L10" s="423" t="s">
        <v>882</v>
      </c>
      <c r="M10" s="423" t="s">
        <v>876</v>
      </c>
      <c r="N10" s="423"/>
      <c r="O10" s="423" t="s">
        <v>877</v>
      </c>
      <c r="P10" s="423" t="s">
        <v>880</v>
      </c>
      <c r="Q10" s="423" t="s">
        <v>870</v>
      </c>
      <c r="R10" s="423" t="s">
        <v>870</v>
      </c>
      <c r="S10" s="423" t="s">
        <v>879</v>
      </c>
      <c r="T10" s="423" t="s">
        <v>874</v>
      </c>
      <c r="U10" s="423" t="s">
        <v>879</v>
      </c>
      <c r="V10" s="358"/>
      <c r="W10" s="358"/>
      <c r="X10" s="358"/>
      <c r="Y10" s="358"/>
      <c r="Z10" s="358"/>
      <c r="AA10" s="358"/>
      <c r="AB10" s="358"/>
      <c r="AC10" s="358"/>
      <c r="AD10" s="358"/>
      <c r="AE10" s="358"/>
      <c r="AF10" s="358"/>
    </row>
    <row r="11" spans="1:32" ht="21" customHeight="1">
      <c r="A11" s="520" t="s">
        <v>821</v>
      </c>
      <c r="B11" s="535"/>
      <c r="C11" s="535"/>
      <c r="D11" s="535"/>
      <c r="E11" s="535"/>
      <c r="F11" s="535"/>
      <c r="G11" s="535"/>
      <c r="H11" s="535"/>
      <c r="I11" s="535"/>
      <c r="J11" s="535"/>
      <c r="K11" s="535"/>
      <c r="L11" s="535"/>
      <c r="M11" s="535"/>
      <c r="N11" s="535"/>
      <c r="O11" s="535"/>
      <c r="P11" s="535"/>
      <c r="Q11" s="535"/>
      <c r="R11" s="535"/>
      <c r="S11" s="535"/>
      <c r="T11" s="535"/>
      <c r="U11" s="535"/>
      <c r="V11" s="535"/>
      <c r="W11" s="535"/>
      <c r="X11" s="535"/>
      <c r="Y11" s="535"/>
      <c r="Z11" s="535"/>
      <c r="AA11" s="535"/>
      <c r="AB11" s="535"/>
      <c r="AC11" s="535"/>
      <c r="AD11" s="535"/>
      <c r="AE11" s="535"/>
      <c r="AF11" s="536"/>
    </row>
    <row r="12" spans="1:32" ht="21" customHeight="1">
      <c r="A12" s="369" t="s">
        <v>873</v>
      </c>
      <c r="B12" s="369" t="s">
        <v>879</v>
      </c>
      <c r="C12" s="369" t="s">
        <v>875</v>
      </c>
      <c r="D12" s="369" t="s">
        <v>880</v>
      </c>
      <c r="E12" s="369" t="s">
        <v>881</v>
      </c>
      <c r="F12" s="369" t="s">
        <v>879</v>
      </c>
      <c r="G12" s="369"/>
      <c r="H12" s="369" t="s">
        <v>874</v>
      </c>
      <c r="I12" s="369" t="s">
        <v>878</v>
      </c>
      <c r="J12" s="369" t="s">
        <v>872</v>
      </c>
      <c r="K12" s="369" t="s">
        <v>858</v>
      </c>
      <c r="L12" s="369" t="s">
        <v>882</v>
      </c>
      <c r="M12" s="369" t="s">
        <v>876</v>
      </c>
      <c r="N12" s="369"/>
      <c r="O12" s="369" t="s">
        <v>877</v>
      </c>
      <c r="P12" s="369" t="s">
        <v>880</v>
      </c>
      <c r="Q12" s="369" t="s">
        <v>870</v>
      </c>
      <c r="R12" s="369" t="s">
        <v>870</v>
      </c>
      <c r="S12" s="369" t="s">
        <v>879</v>
      </c>
      <c r="T12" s="369" t="s">
        <v>874</v>
      </c>
      <c r="U12" s="369" t="s">
        <v>879</v>
      </c>
      <c r="V12" s="369"/>
      <c r="W12" s="369"/>
      <c r="X12" s="369"/>
      <c r="Y12" s="369"/>
      <c r="Z12" s="369"/>
      <c r="AA12" s="369"/>
      <c r="AB12" s="369"/>
      <c r="AC12" s="369"/>
      <c r="AD12" s="369"/>
      <c r="AE12" s="369"/>
      <c r="AF12" s="369"/>
    </row>
    <row r="13" spans="1:32" ht="21" customHeight="1">
      <c r="A13" s="369" t="s">
        <v>875</v>
      </c>
      <c r="B13" s="369" t="s">
        <v>878</v>
      </c>
      <c r="C13" s="369" t="s">
        <v>879</v>
      </c>
      <c r="D13" s="369" t="s">
        <v>844</v>
      </c>
      <c r="E13" s="369" t="s">
        <v>883</v>
      </c>
      <c r="F13" s="369" t="s">
        <v>878</v>
      </c>
      <c r="G13" s="369" t="s">
        <v>875</v>
      </c>
      <c r="H13" s="369" t="s">
        <v>879</v>
      </c>
      <c r="I13" s="369" t="s">
        <v>870</v>
      </c>
      <c r="J13" s="369" t="s">
        <v>876</v>
      </c>
      <c r="K13" s="369"/>
      <c r="L13" s="369"/>
      <c r="M13" s="369"/>
      <c r="N13" s="369"/>
      <c r="O13" s="369"/>
      <c r="P13" s="369"/>
      <c r="Q13" s="369"/>
      <c r="R13" s="369"/>
      <c r="S13" s="369"/>
      <c r="T13" s="369"/>
      <c r="U13" s="369"/>
      <c r="V13" s="369"/>
      <c r="W13" s="369"/>
      <c r="X13" s="369"/>
      <c r="Y13" s="369"/>
      <c r="Z13" s="369"/>
      <c r="AA13" s="369"/>
      <c r="AB13" s="369"/>
      <c r="AC13" s="369"/>
      <c r="AD13" s="369"/>
      <c r="AE13" s="369"/>
      <c r="AF13" s="369"/>
    </row>
    <row r="14" spans="1:32" ht="21" customHeight="1">
      <c r="A14" s="537" t="s">
        <v>822</v>
      </c>
      <c r="B14" s="537"/>
      <c r="C14" s="537"/>
      <c r="D14" s="369"/>
      <c r="E14" s="369"/>
      <c r="F14" s="369"/>
      <c r="G14" s="369"/>
      <c r="H14" s="369"/>
      <c r="I14" s="369"/>
      <c r="J14" s="369"/>
      <c r="K14" s="369"/>
      <c r="L14" s="369"/>
      <c r="M14" s="369"/>
      <c r="N14" s="369"/>
      <c r="O14" s="369"/>
      <c r="P14" s="534" t="s">
        <v>823</v>
      </c>
      <c r="Q14" s="489"/>
      <c r="R14" s="489"/>
      <c r="S14" s="489"/>
      <c r="T14" s="489"/>
      <c r="U14" s="489"/>
      <c r="V14" s="538"/>
      <c r="W14" s="538"/>
      <c r="X14" s="538"/>
      <c r="Y14" s="538"/>
      <c r="Z14" s="539"/>
      <c r="AA14" s="369">
        <v>2</v>
      </c>
      <c r="AB14" s="369">
        <v>2</v>
      </c>
      <c r="AC14" s="369">
        <v>9</v>
      </c>
      <c r="AD14" s="369">
        <v>0</v>
      </c>
      <c r="AE14" s="369">
        <v>0</v>
      </c>
      <c r="AF14" s="369">
        <v>1</v>
      </c>
    </row>
    <row r="15" spans="1:32" ht="21" customHeight="1">
      <c r="A15" s="520" t="s">
        <v>828</v>
      </c>
      <c r="B15" s="535"/>
      <c r="C15" s="535"/>
      <c r="D15" s="535"/>
      <c r="E15" s="535"/>
      <c r="F15" s="535"/>
      <c r="G15" s="535"/>
      <c r="H15" s="535"/>
      <c r="I15" s="535"/>
      <c r="J15" s="535"/>
      <c r="K15" s="535"/>
      <c r="L15" s="540" t="s">
        <v>824</v>
      </c>
      <c r="M15" s="540"/>
      <c r="N15" s="540"/>
      <c r="O15" s="540"/>
      <c r="P15" s="540"/>
      <c r="Q15" s="541"/>
      <c r="R15" s="369">
        <v>9</v>
      </c>
      <c r="S15" s="369">
        <v>2</v>
      </c>
      <c r="T15" s="369" t="s">
        <v>844</v>
      </c>
      <c r="U15" s="369" t="s">
        <v>883</v>
      </c>
      <c r="V15" s="360"/>
      <c r="W15" s="361"/>
      <c r="X15" s="361"/>
      <c r="Y15" s="361"/>
      <c r="Z15" s="361"/>
      <c r="AA15" s="359"/>
      <c r="AB15" s="359"/>
      <c r="AC15" s="359"/>
      <c r="AD15" s="359"/>
      <c r="AE15" s="359"/>
      <c r="AF15" s="362"/>
    </row>
    <row r="16" spans="1:32" ht="21" customHeight="1">
      <c r="A16" s="542" t="s">
        <v>827</v>
      </c>
      <c r="B16" s="543"/>
      <c r="C16" s="543"/>
      <c r="D16" s="543"/>
      <c r="E16" s="543"/>
      <c r="F16" s="543"/>
      <c r="G16" s="543"/>
      <c r="H16" s="543"/>
      <c r="I16" s="543"/>
      <c r="J16" s="543"/>
      <c r="K16" s="543"/>
      <c r="L16" s="544" t="s">
        <v>826</v>
      </c>
      <c r="M16" s="545"/>
      <c r="N16" s="545"/>
      <c r="O16" s="545"/>
      <c r="P16" s="545"/>
      <c r="Q16" s="545"/>
      <c r="R16" s="545"/>
      <c r="S16" s="545"/>
      <c r="T16" s="545"/>
      <c r="U16" s="546"/>
      <c r="V16" s="359"/>
      <c r="W16" s="359"/>
      <c r="X16" s="359"/>
      <c r="Y16" s="359"/>
      <c r="Z16" s="359"/>
      <c r="AA16" s="359"/>
      <c r="AB16" s="359"/>
      <c r="AC16" s="359"/>
      <c r="AD16" s="359"/>
      <c r="AE16" s="359"/>
      <c r="AF16" s="363"/>
    </row>
    <row r="17" spans="1:32" ht="21" customHeight="1">
      <c r="A17" s="549"/>
      <c r="B17" s="529"/>
      <c r="C17" s="529"/>
      <c r="D17" s="529"/>
      <c r="E17" s="529"/>
      <c r="F17" s="529"/>
      <c r="G17" s="529"/>
      <c r="H17" s="547" t="s">
        <v>825</v>
      </c>
      <c r="I17" s="548"/>
      <c r="J17" s="548"/>
      <c r="K17" s="548"/>
      <c r="L17" s="548"/>
      <c r="M17" s="548"/>
      <c r="N17" s="548"/>
      <c r="O17" s="548"/>
      <c r="P17" s="548"/>
      <c r="Q17" s="529" t="s">
        <v>868</v>
      </c>
      <c r="R17" s="529"/>
      <c r="S17" s="529"/>
      <c r="T17" s="528"/>
      <c r="U17" s="528"/>
      <c r="V17" s="549" t="s">
        <v>857</v>
      </c>
      <c r="W17" s="529"/>
      <c r="X17" s="529"/>
      <c r="Y17" s="529"/>
      <c r="Z17" s="529"/>
      <c r="AA17" s="529"/>
      <c r="AB17" s="529"/>
      <c r="AC17" s="529"/>
      <c r="AD17" s="529"/>
      <c r="AE17" s="529"/>
      <c r="AF17" s="550"/>
    </row>
    <row r="18" spans="1:32" ht="6" customHeight="1">
      <c r="A18" s="509"/>
      <c r="B18" s="510"/>
      <c r="C18" s="510"/>
      <c r="D18" s="510"/>
      <c r="E18" s="510"/>
      <c r="F18" s="510"/>
      <c r="G18" s="510"/>
      <c r="H18" s="510"/>
      <c r="I18" s="510"/>
      <c r="J18" s="510"/>
      <c r="K18" s="510"/>
      <c r="L18" s="510"/>
      <c r="M18" s="510"/>
      <c r="N18" s="510"/>
      <c r="O18" s="510"/>
      <c r="P18" s="510"/>
      <c r="Q18" s="529"/>
      <c r="R18" s="529"/>
      <c r="S18" s="529"/>
      <c r="T18" s="510"/>
      <c r="U18" s="511"/>
      <c r="V18" s="359"/>
      <c r="W18" s="359"/>
      <c r="X18" s="359"/>
      <c r="Y18" s="359"/>
      <c r="Z18" s="359"/>
      <c r="AA18" s="359"/>
      <c r="AB18" s="359"/>
      <c r="AC18" s="359"/>
      <c r="AD18" s="359"/>
      <c r="AE18" s="359"/>
      <c r="AF18" s="363"/>
    </row>
    <row r="19" spans="1:32" ht="21" customHeight="1">
      <c r="A19" s="519"/>
      <c r="B19" s="517"/>
      <c r="C19" s="517"/>
      <c r="D19" s="522" t="s">
        <v>829</v>
      </c>
      <c r="E19" s="522"/>
      <c r="F19" s="522"/>
      <c r="G19" s="522"/>
      <c r="H19" s="522"/>
      <c r="I19" s="522"/>
      <c r="J19" s="522"/>
      <c r="K19" s="522"/>
      <c r="L19" s="522"/>
      <c r="M19" s="522"/>
      <c r="N19" s="522"/>
      <c r="O19" s="522"/>
      <c r="P19" s="533"/>
      <c r="Q19" s="529" t="s">
        <v>869</v>
      </c>
      <c r="R19" s="529"/>
      <c r="S19" s="529"/>
      <c r="T19" s="528"/>
      <c r="U19" s="528"/>
      <c r="V19" s="359"/>
      <c r="W19" s="358"/>
      <c r="X19" s="358"/>
      <c r="Y19" s="359"/>
      <c r="Z19" s="358"/>
      <c r="AA19" s="358"/>
      <c r="AB19" s="359"/>
      <c r="AC19" s="358"/>
      <c r="AD19" s="358"/>
      <c r="AE19" s="359"/>
      <c r="AF19" s="363"/>
    </row>
    <row r="20" spans="1:32" ht="21" customHeight="1">
      <c r="A20" s="534" t="s">
        <v>830</v>
      </c>
      <c r="B20" s="489"/>
      <c r="C20" s="489"/>
      <c r="D20" s="489"/>
      <c r="E20" s="489"/>
      <c r="F20" s="489"/>
      <c r="G20" s="366"/>
      <c r="H20" s="530" t="s">
        <v>831</v>
      </c>
      <c r="I20" s="531"/>
      <c r="J20" s="531"/>
      <c r="K20" s="531"/>
      <c r="L20" s="531"/>
      <c r="M20" s="531"/>
      <c r="N20" s="531"/>
      <c r="O20" s="531"/>
      <c r="P20" s="531"/>
      <c r="Q20" s="531"/>
      <c r="R20" s="531"/>
      <c r="S20" s="531"/>
      <c r="T20" s="531"/>
      <c r="U20" s="532"/>
      <c r="V20" s="359"/>
      <c r="W20" s="86" t="s">
        <v>858</v>
      </c>
      <c r="X20" s="86" t="s">
        <v>858</v>
      </c>
      <c r="Y20" s="328"/>
      <c r="Z20" s="86" t="s">
        <v>859</v>
      </c>
      <c r="AA20" s="86" t="s">
        <v>859</v>
      </c>
      <c r="AB20" s="328"/>
      <c r="AC20" s="86" t="s">
        <v>860</v>
      </c>
      <c r="AD20" s="86" t="s">
        <v>860</v>
      </c>
      <c r="AE20" s="359"/>
      <c r="AF20" s="363"/>
    </row>
    <row r="21" spans="1:32" ht="21" customHeight="1">
      <c r="A21" s="520" t="s">
        <v>832</v>
      </c>
      <c r="B21" s="521"/>
      <c r="C21" s="521"/>
      <c r="D21" s="521"/>
      <c r="E21" s="521"/>
      <c r="F21" s="521"/>
      <c r="G21" s="523">
        <f>'105 (chaalan form)'!$J$15</f>
        <v>825700</v>
      </c>
      <c r="H21" s="523"/>
      <c r="I21" s="523"/>
      <c r="J21" s="523"/>
      <c r="K21" s="523"/>
      <c r="L21" s="523"/>
      <c r="M21" s="523"/>
      <c r="N21" s="523"/>
      <c r="O21" s="523"/>
      <c r="P21" s="523"/>
      <c r="Q21" s="523"/>
      <c r="R21" s="523"/>
      <c r="S21" s="523"/>
      <c r="T21" s="523"/>
      <c r="U21" s="524"/>
      <c r="V21" s="359"/>
      <c r="W21" s="359"/>
      <c r="X21" s="359"/>
      <c r="Y21" s="359"/>
      <c r="Z21" s="359"/>
      <c r="AA21" s="359"/>
      <c r="AB21" s="359"/>
      <c r="AC21" s="359"/>
      <c r="AD21" s="359"/>
      <c r="AE21" s="359"/>
      <c r="AF21" s="363"/>
    </row>
    <row r="22" spans="1:32" ht="21" customHeight="1">
      <c r="A22" s="520" t="s">
        <v>833</v>
      </c>
      <c r="B22" s="521"/>
      <c r="C22" s="521"/>
      <c r="D22" s="521"/>
      <c r="E22" s="521"/>
      <c r="F22" s="521"/>
      <c r="G22" s="358"/>
      <c r="H22" s="358"/>
      <c r="I22" s="358"/>
      <c r="J22" s="358"/>
      <c r="K22" s="358"/>
      <c r="L22" s="358"/>
      <c r="M22" s="358"/>
      <c r="N22" s="358"/>
      <c r="O22" s="358"/>
      <c r="P22" s="358"/>
      <c r="Q22" s="358"/>
      <c r="R22" s="358"/>
      <c r="S22" s="358"/>
      <c r="T22" s="358"/>
      <c r="U22" s="358"/>
      <c r="V22" s="359"/>
      <c r="W22" s="529" t="s">
        <v>852</v>
      </c>
      <c r="X22" s="529"/>
      <c r="Y22" s="529"/>
      <c r="Z22" s="529"/>
      <c r="AA22" s="529"/>
      <c r="AB22" s="529"/>
      <c r="AC22" s="529"/>
      <c r="AD22" s="529"/>
      <c r="AE22" s="529"/>
      <c r="AF22" s="363"/>
    </row>
    <row r="23" spans="1:32" ht="21" customHeight="1">
      <c r="A23" s="520" t="s">
        <v>834</v>
      </c>
      <c r="B23" s="521"/>
      <c r="C23" s="521"/>
      <c r="D23" s="521"/>
      <c r="E23" s="521"/>
      <c r="F23" s="521"/>
      <c r="G23" s="358"/>
      <c r="H23" s="358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9"/>
      <c r="W23" s="359"/>
      <c r="X23" s="359"/>
      <c r="Y23" s="359"/>
      <c r="Z23" s="359"/>
      <c r="AA23" s="359"/>
      <c r="AB23" s="359"/>
      <c r="AC23" s="359"/>
      <c r="AD23" s="359"/>
      <c r="AE23" s="359"/>
      <c r="AF23" s="363"/>
    </row>
    <row r="24" spans="1:32" ht="21" customHeight="1">
      <c r="A24" s="520" t="s">
        <v>835</v>
      </c>
      <c r="B24" s="521"/>
      <c r="C24" s="521"/>
      <c r="D24" s="521"/>
      <c r="E24" s="521"/>
      <c r="F24" s="521"/>
      <c r="G24" s="358"/>
      <c r="H24" s="358"/>
      <c r="I24" s="358"/>
      <c r="J24" s="358"/>
      <c r="K24" s="358"/>
      <c r="L24" s="358"/>
      <c r="M24" s="358"/>
      <c r="N24" s="358"/>
      <c r="O24" s="358"/>
      <c r="P24" s="358"/>
      <c r="Q24" s="358"/>
      <c r="R24" s="358"/>
      <c r="S24" s="358"/>
      <c r="T24" s="358"/>
      <c r="U24" s="358"/>
      <c r="V24" s="359"/>
      <c r="W24" s="359"/>
      <c r="X24" s="359"/>
      <c r="Y24" s="359"/>
      <c r="Z24" s="359"/>
      <c r="AA24" s="359"/>
      <c r="AB24" s="359"/>
      <c r="AC24" s="359"/>
      <c r="AD24" s="359"/>
      <c r="AE24" s="359"/>
      <c r="AF24" s="363"/>
    </row>
    <row r="25" spans="1:32" ht="21" customHeight="1">
      <c r="A25" s="520" t="s">
        <v>836</v>
      </c>
      <c r="B25" s="521"/>
      <c r="C25" s="521"/>
      <c r="D25" s="521"/>
      <c r="E25" s="521"/>
      <c r="F25" s="521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9"/>
      <c r="W25" s="359"/>
      <c r="X25" s="359"/>
      <c r="Y25" s="359"/>
      <c r="Z25" s="359"/>
      <c r="AA25" s="359"/>
      <c r="AB25" s="359"/>
      <c r="AC25" s="359"/>
      <c r="AD25" s="359"/>
      <c r="AE25" s="359"/>
      <c r="AF25" s="363"/>
    </row>
    <row r="26" spans="1:32" ht="21" customHeight="1">
      <c r="A26" s="520" t="s">
        <v>107</v>
      </c>
      <c r="B26" s="521"/>
      <c r="C26" s="521"/>
      <c r="D26" s="521"/>
      <c r="E26" s="521"/>
      <c r="F26" s="521"/>
      <c r="G26" s="358"/>
      <c r="H26" s="358"/>
      <c r="I26" s="358"/>
      <c r="J26" s="358"/>
      <c r="K26" s="358"/>
      <c r="L26" s="358"/>
      <c r="M26" s="358"/>
      <c r="N26" s="358"/>
      <c r="O26" s="358"/>
      <c r="P26" s="358"/>
      <c r="Q26" s="358"/>
      <c r="R26" s="358"/>
      <c r="S26" s="358"/>
      <c r="T26" s="358"/>
      <c r="U26" s="358"/>
      <c r="V26" s="359"/>
      <c r="W26" s="359"/>
      <c r="X26" s="359"/>
      <c r="Y26" s="359"/>
      <c r="Z26" s="359"/>
      <c r="AA26" s="359"/>
      <c r="AB26" s="359"/>
      <c r="AC26" s="359"/>
      <c r="AD26" s="359"/>
      <c r="AE26" s="359"/>
      <c r="AF26" s="363"/>
    </row>
    <row r="27" spans="1:32" ht="30.75" customHeight="1">
      <c r="A27" s="520" t="s">
        <v>837</v>
      </c>
      <c r="B27" s="521"/>
      <c r="C27" s="521"/>
      <c r="D27" s="521"/>
      <c r="E27" s="521"/>
      <c r="F27" s="521"/>
      <c r="G27" s="525" t="s">
        <v>1000</v>
      </c>
      <c r="H27" s="526"/>
      <c r="I27" s="526"/>
      <c r="J27" s="526"/>
      <c r="K27" s="526"/>
      <c r="L27" s="526"/>
      <c r="M27" s="526"/>
      <c r="N27" s="526"/>
      <c r="O27" s="526"/>
      <c r="P27" s="526"/>
      <c r="Q27" s="526"/>
      <c r="R27" s="526"/>
      <c r="S27" s="526"/>
      <c r="T27" s="526"/>
      <c r="U27" s="527"/>
      <c r="V27" s="359"/>
      <c r="W27" s="359"/>
      <c r="X27" s="359"/>
      <c r="Y27" s="359"/>
      <c r="Z27" s="359"/>
      <c r="AA27" s="359"/>
      <c r="AB27" s="359"/>
      <c r="AC27" s="359"/>
      <c r="AD27" s="359"/>
      <c r="AE27" s="359"/>
      <c r="AF27" s="363"/>
    </row>
    <row r="28" spans="1:32" ht="21" customHeight="1">
      <c r="A28" s="516" t="s">
        <v>838</v>
      </c>
      <c r="B28" s="517"/>
      <c r="C28" s="517"/>
      <c r="D28" s="518"/>
      <c r="E28" s="516" t="s">
        <v>839</v>
      </c>
      <c r="F28" s="517"/>
      <c r="G28" s="518"/>
      <c r="H28" s="522" t="s">
        <v>840</v>
      </c>
      <c r="I28" s="517"/>
      <c r="J28" s="518"/>
      <c r="K28" s="522" t="s">
        <v>841</v>
      </c>
      <c r="L28" s="517"/>
      <c r="M28" s="517"/>
      <c r="N28" s="518"/>
      <c r="O28" s="516" t="s">
        <v>842</v>
      </c>
      <c r="P28" s="517"/>
      <c r="Q28" s="518"/>
      <c r="R28" s="516" t="s">
        <v>843</v>
      </c>
      <c r="S28" s="517"/>
      <c r="T28" s="517"/>
      <c r="U28" s="518"/>
      <c r="V28" s="359"/>
      <c r="W28" s="359"/>
      <c r="X28" s="359"/>
      <c r="Y28" s="359"/>
      <c r="Z28" s="359"/>
      <c r="AA28" s="359"/>
      <c r="AB28" s="359"/>
      <c r="AC28" s="359"/>
      <c r="AD28" s="359"/>
      <c r="AE28" s="359"/>
      <c r="AF28" s="363"/>
    </row>
    <row r="29" spans="1:32" ht="21" customHeight="1">
      <c r="A29" s="519"/>
      <c r="B29" s="517"/>
      <c r="C29" s="517"/>
      <c r="D29" s="518"/>
      <c r="E29" s="519"/>
      <c r="F29" s="517"/>
      <c r="G29" s="518"/>
      <c r="H29" s="519"/>
      <c r="I29" s="517"/>
      <c r="J29" s="518"/>
      <c r="K29" s="519"/>
      <c r="L29" s="517"/>
      <c r="M29" s="517"/>
      <c r="N29" s="518"/>
      <c r="O29" s="519"/>
      <c r="P29" s="517"/>
      <c r="Q29" s="518"/>
      <c r="R29" s="519"/>
      <c r="S29" s="517"/>
      <c r="T29" s="517"/>
      <c r="U29" s="518"/>
      <c r="V29" s="359"/>
      <c r="W29" s="359"/>
      <c r="X29" s="359"/>
      <c r="Y29" s="359"/>
      <c r="Z29" s="359"/>
      <c r="AA29" s="359"/>
      <c r="AB29" s="359"/>
      <c r="AC29" s="359"/>
      <c r="AD29" s="359"/>
      <c r="AE29" s="359"/>
      <c r="AF29" s="363"/>
    </row>
    <row r="30" spans="1:32" ht="21" customHeight="1">
      <c r="A30" s="516" t="s">
        <v>845</v>
      </c>
      <c r="B30" s="517"/>
      <c r="C30" s="517"/>
      <c r="D30" s="517"/>
      <c r="E30" s="517"/>
      <c r="F30" s="517"/>
      <c r="G30" s="517"/>
      <c r="H30" s="517"/>
      <c r="I30" s="517"/>
      <c r="J30" s="518"/>
      <c r="K30" s="519"/>
      <c r="L30" s="517"/>
      <c r="M30" s="517"/>
      <c r="N30" s="518"/>
      <c r="O30" s="516" t="s">
        <v>846</v>
      </c>
      <c r="P30" s="517"/>
      <c r="Q30" s="518"/>
      <c r="R30" s="519"/>
      <c r="S30" s="517"/>
      <c r="T30" s="517"/>
      <c r="U30" s="518"/>
      <c r="V30" s="359"/>
      <c r="W30" s="359"/>
      <c r="X30" s="359"/>
      <c r="Y30" s="359"/>
      <c r="Z30" s="359"/>
      <c r="AA30" s="359"/>
      <c r="AB30" s="359"/>
      <c r="AC30" s="359"/>
      <c r="AD30" s="359"/>
      <c r="AE30" s="359"/>
      <c r="AF30" s="363"/>
    </row>
    <row r="31" spans="1:32" ht="21" customHeight="1">
      <c r="A31" s="516" t="s">
        <v>847</v>
      </c>
      <c r="B31" s="517"/>
      <c r="C31" s="517"/>
      <c r="D31" s="517"/>
      <c r="E31" s="517"/>
      <c r="F31" s="517"/>
      <c r="G31" s="517"/>
      <c r="H31" s="517"/>
      <c r="I31" s="517"/>
      <c r="J31" s="518"/>
      <c r="K31" s="519"/>
      <c r="L31" s="517"/>
      <c r="M31" s="517"/>
      <c r="N31" s="517"/>
      <c r="O31" s="517"/>
      <c r="P31" s="517"/>
      <c r="Q31" s="517"/>
      <c r="R31" s="517"/>
      <c r="S31" s="517"/>
      <c r="T31" s="517"/>
      <c r="U31" s="518"/>
      <c r="V31" s="359"/>
      <c r="W31" s="359"/>
      <c r="X31" s="359"/>
      <c r="Y31" s="359"/>
      <c r="Z31" s="359"/>
      <c r="AA31" s="359"/>
      <c r="AB31" s="359"/>
      <c r="AC31" s="359"/>
      <c r="AD31" s="359"/>
      <c r="AE31" s="359"/>
      <c r="AF31" s="363"/>
    </row>
    <row r="32" spans="1:32" ht="21" customHeight="1">
      <c r="A32" s="506"/>
      <c r="B32" s="507"/>
      <c r="C32" s="507"/>
      <c r="D32" s="507"/>
      <c r="E32" s="507"/>
      <c r="F32" s="507"/>
      <c r="G32" s="507"/>
      <c r="H32" s="507"/>
      <c r="I32" s="507"/>
      <c r="J32" s="507"/>
      <c r="K32" s="507"/>
      <c r="L32" s="507"/>
      <c r="M32" s="507"/>
      <c r="N32" s="507"/>
      <c r="O32" s="507"/>
      <c r="P32" s="507"/>
      <c r="Q32" s="507"/>
      <c r="R32" s="507"/>
      <c r="S32" s="507"/>
      <c r="T32" s="507"/>
      <c r="U32" s="508"/>
      <c r="V32" s="359"/>
      <c r="W32" s="359"/>
      <c r="X32" s="359"/>
      <c r="Y32" s="359"/>
      <c r="Z32" s="359"/>
      <c r="AA32" s="359"/>
      <c r="AB32" s="359"/>
      <c r="AC32" s="359"/>
      <c r="AD32" s="359"/>
      <c r="AE32" s="359"/>
      <c r="AF32" s="363"/>
    </row>
    <row r="33" spans="1:32" ht="21" customHeight="1">
      <c r="A33" s="491" t="s">
        <v>884</v>
      </c>
      <c r="B33" s="492"/>
      <c r="C33" s="492"/>
      <c r="D33" s="492"/>
      <c r="E33" s="492"/>
      <c r="F33" s="492"/>
      <c r="G33" s="492"/>
      <c r="H33" s="492"/>
      <c r="I33" s="492"/>
      <c r="J33" s="492"/>
      <c r="K33" s="492"/>
      <c r="L33" s="492"/>
      <c r="M33" s="492"/>
      <c r="N33" s="492"/>
      <c r="O33" s="492"/>
      <c r="P33" s="492"/>
      <c r="Q33" s="492"/>
      <c r="R33" s="492"/>
      <c r="S33" s="492"/>
      <c r="T33" s="492"/>
      <c r="U33" s="493"/>
      <c r="V33" s="359"/>
      <c r="W33" s="359"/>
      <c r="X33" s="359"/>
      <c r="Y33" s="359"/>
      <c r="Z33" s="359"/>
      <c r="AA33" s="359"/>
      <c r="AB33" s="359"/>
      <c r="AC33" s="359"/>
      <c r="AD33" s="359"/>
      <c r="AE33" s="359"/>
      <c r="AF33" s="363"/>
    </row>
    <row r="34" spans="1:32" ht="12.75" customHeight="1">
      <c r="A34" s="509"/>
      <c r="B34" s="510"/>
      <c r="C34" s="510"/>
      <c r="D34" s="510"/>
      <c r="E34" s="510"/>
      <c r="F34" s="510"/>
      <c r="G34" s="510"/>
      <c r="H34" s="510"/>
      <c r="I34" s="510"/>
      <c r="J34" s="510"/>
      <c r="K34" s="510"/>
      <c r="L34" s="510"/>
      <c r="M34" s="510"/>
      <c r="N34" s="510"/>
      <c r="O34" s="510"/>
      <c r="P34" s="510"/>
      <c r="Q34" s="510"/>
      <c r="R34" s="510"/>
      <c r="S34" s="510"/>
      <c r="T34" s="510"/>
      <c r="U34" s="511"/>
      <c r="V34" s="359"/>
      <c r="W34" s="359"/>
      <c r="X34" s="359"/>
      <c r="Y34" s="359"/>
      <c r="Z34" s="359"/>
      <c r="AA34" s="359"/>
      <c r="AB34" s="359"/>
      <c r="AC34" s="359"/>
      <c r="AD34" s="359"/>
      <c r="AE34" s="359"/>
      <c r="AF34" s="363"/>
    </row>
    <row r="35" spans="1:32" ht="21" customHeight="1" thickBot="1">
      <c r="A35" s="512" t="s">
        <v>849</v>
      </c>
      <c r="B35" s="513"/>
      <c r="C35" s="514"/>
      <c r="D35" s="515"/>
      <c r="E35" s="513"/>
      <c r="F35" s="513"/>
      <c r="G35" s="513"/>
      <c r="H35" s="513"/>
      <c r="I35" s="513"/>
      <c r="J35" s="513"/>
      <c r="K35" s="514"/>
      <c r="L35" s="515"/>
      <c r="M35" s="513"/>
      <c r="N35" s="513"/>
      <c r="O35" s="513"/>
      <c r="P35" s="513"/>
      <c r="Q35" s="513"/>
      <c r="R35" s="513"/>
      <c r="S35" s="513"/>
      <c r="T35" s="513"/>
      <c r="U35" s="514"/>
      <c r="V35" s="359"/>
      <c r="W35" s="359"/>
      <c r="X35" s="359"/>
      <c r="Y35" s="359"/>
      <c r="Z35" s="359"/>
      <c r="AA35" s="359"/>
      <c r="AB35" s="359"/>
      <c r="AC35" s="359"/>
      <c r="AD35" s="359"/>
      <c r="AE35" s="359"/>
      <c r="AF35" s="363"/>
    </row>
    <row r="36" spans="1:32" ht="39" customHeight="1" thickBot="1">
      <c r="A36" s="494" t="s">
        <v>851</v>
      </c>
      <c r="B36" s="495"/>
      <c r="C36" s="495"/>
      <c r="D36" s="495"/>
      <c r="E36" s="495"/>
      <c r="F36" s="495"/>
      <c r="G36" s="495"/>
      <c r="H36" s="495"/>
      <c r="I36" s="495"/>
      <c r="J36" s="495"/>
      <c r="K36" s="495"/>
      <c r="L36" s="495"/>
      <c r="M36" s="495"/>
      <c r="N36" s="495"/>
      <c r="O36" s="495"/>
      <c r="P36" s="495"/>
      <c r="Q36" s="495"/>
      <c r="R36" s="495"/>
      <c r="S36" s="495"/>
      <c r="T36" s="495"/>
      <c r="U36" s="496"/>
      <c r="V36" s="500" t="s">
        <v>850</v>
      </c>
      <c r="W36" s="501"/>
      <c r="X36" s="501"/>
      <c r="Y36" s="501"/>
      <c r="Z36" s="501"/>
      <c r="AA36" s="501"/>
      <c r="AB36" s="501"/>
      <c r="AC36" s="501"/>
      <c r="AD36" s="501"/>
      <c r="AE36" s="501"/>
      <c r="AF36" s="502"/>
    </row>
    <row r="37" spans="1:32" ht="8.25" hidden="1" customHeight="1">
      <c r="A37" s="375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3"/>
      <c r="V37" s="376"/>
      <c r="W37" s="374"/>
      <c r="X37" s="374"/>
      <c r="Y37" s="374"/>
      <c r="Z37" s="374"/>
      <c r="AA37" s="374"/>
      <c r="AB37" s="374"/>
      <c r="AC37" s="374"/>
      <c r="AD37" s="374"/>
      <c r="AE37" s="374"/>
      <c r="AF37" s="377"/>
    </row>
    <row r="38" spans="1:32" ht="32.25" customHeight="1">
      <c r="A38" s="503" t="s">
        <v>853</v>
      </c>
      <c r="B38" s="504"/>
      <c r="C38" s="504"/>
      <c r="D38" s="504"/>
      <c r="E38" s="504"/>
      <c r="F38" s="504"/>
      <c r="G38" s="504"/>
      <c r="H38" s="504"/>
      <c r="I38" s="504"/>
      <c r="J38" s="504"/>
      <c r="K38" s="504"/>
      <c r="L38" s="504"/>
      <c r="M38" s="504"/>
      <c r="N38" s="504"/>
      <c r="O38" s="504"/>
      <c r="P38" s="504"/>
      <c r="Q38" s="504"/>
      <c r="R38" s="504"/>
      <c r="S38" s="504"/>
      <c r="T38" s="504"/>
      <c r="U38" s="505"/>
      <c r="V38" s="497" t="s">
        <v>852</v>
      </c>
      <c r="W38" s="498"/>
      <c r="X38" s="498"/>
      <c r="Y38" s="498"/>
      <c r="Z38" s="498"/>
      <c r="AA38" s="498"/>
      <c r="AB38" s="498"/>
      <c r="AC38" s="498"/>
      <c r="AD38" s="498"/>
      <c r="AE38" s="498"/>
      <c r="AF38" s="499"/>
    </row>
    <row r="39" spans="1:32" ht="21" customHeight="1">
      <c r="A39" s="519" t="s">
        <v>854</v>
      </c>
      <c r="B39" s="517"/>
      <c r="C39" s="518"/>
      <c r="D39" s="370" t="s">
        <v>870</v>
      </c>
      <c r="E39" s="369" t="s">
        <v>871</v>
      </c>
      <c r="F39" s="370" t="s">
        <v>872</v>
      </c>
      <c r="G39" s="370" t="s">
        <v>873</v>
      </c>
      <c r="H39" s="370">
        <v>0</v>
      </c>
      <c r="I39" s="370">
        <v>5</v>
      </c>
      <c r="J39" s="370">
        <v>1</v>
      </c>
      <c r="K39" s="370">
        <v>3</v>
      </c>
      <c r="L39" s="370">
        <v>0</v>
      </c>
      <c r="M39" s="370" t="s">
        <v>874</v>
      </c>
      <c r="N39" s="343"/>
      <c r="O39" s="343"/>
      <c r="P39" s="343"/>
      <c r="Q39" s="343"/>
      <c r="R39" s="343"/>
      <c r="S39" s="343"/>
      <c r="T39" s="343"/>
      <c r="U39" s="359"/>
      <c r="V39" s="360"/>
      <c r="W39" s="361"/>
      <c r="X39" s="361"/>
      <c r="Y39" s="361"/>
      <c r="Z39" s="361"/>
      <c r="AA39" s="361"/>
      <c r="AB39" s="361"/>
      <c r="AC39" s="361"/>
      <c r="AD39" s="361"/>
      <c r="AE39" s="361"/>
      <c r="AF39" s="362"/>
    </row>
    <row r="40" spans="1:32" ht="21" customHeight="1">
      <c r="A40" s="358" t="s">
        <v>855</v>
      </c>
      <c r="B40" s="358"/>
      <c r="C40" s="358"/>
      <c r="D40" s="368"/>
      <c r="E40" s="489" t="s">
        <v>97</v>
      </c>
      <c r="F40" s="489"/>
      <c r="G40" s="489"/>
      <c r="H40" s="489"/>
      <c r="I40" s="489"/>
      <c r="J40" s="489"/>
      <c r="K40" s="489"/>
      <c r="L40" s="489"/>
      <c r="M40" s="489"/>
      <c r="N40" s="489"/>
      <c r="O40" s="489"/>
      <c r="P40" s="489"/>
      <c r="Q40" s="489"/>
      <c r="R40" s="489"/>
      <c r="S40" s="489"/>
      <c r="T40" s="489"/>
      <c r="U40" s="490"/>
      <c r="V40" s="364"/>
      <c r="W40" s="359"/>
      <c r="X40" s="359"/>
      <c r="Y40" s="359"/>
      <c r="Z40" s="359"/>
      <c r="AA40" s="359"/>
      <c r="AB40" s="359"/>
      <c r="AC40" s="359"/>
      <c r="AD40" s="359"/>
      <c r="AE40" s="359"/>
      <c r="AF40" s="363"/>
    </row>
    <row r="41" spans="1:32" ht="18.75" customHeight="1">
      <c r="A41" s="528" t="s">
        <v>856</v>
      </c>
      <c r="B41" s="528"/>
      <c r="C41" s="528"/>
      <c r="D41" s="528"/>
      <c r="E41" s="563"/>
      <c r="F41" s="528"/>
      <c r="G41" s="528"/>
      <c r="H41" s="528"/>
      <c r="I41" s="528"/>
      <c r="J41" s="528"/>
      <c r="K41" s="528"/>
      <c r="L41" s="528"/>
      <c r="M41" s="528"/>
      <c r="N41" s="528"/>
      <c r="O41" s="528"/>
      <c r="P41" s="528"/>
      <c r="Q41" s="528"/>
      <c r="R41" s="528"/>
      <c r="S41" s="528"/>
      <c r="T41" s="528"/>
      <c r="U41" s="528"/>
      <c r="V41" s="364"/>
      <c r="W41" s="359"/>
      <c r="X41" s="359"/>
      <c r="Y41" s="359"/>
      <c r="Z41" s="359"/>
      <c r="AA41" s="359"/>
      <c r="AB41" s="359"/>
      <c r="AC41" s="359"/>
      <c r="AD41" s="359"/>
      <c r="AE41" s="359"/>
      <c r="AF41" s="363"/>
    </row>
    <row r="42" spans="1:32" ht="21" customHeight="1">
      <c r="A42" s="528" t="s">
        <v>861</v>
      </c>
      <c r="B42" s="528"/>
      <c r="C42" s="528"/>
      <c r="D42" s="528"/>
      <c r="E42" s="528"/>
      <c r="F42" s="528"/>
      <c r="G42" s="528"/>
      <c r="H42" s="528"/>
      <c r="I42" s="528">
        <f t="shared" ref="I42" si="0">$K$30</f>
        <v>0</v>
      </c>
      <c r="J42" s="528"/>
      <c r="K42" s="528"/>
      <c r="L42" s="528"/>
      <c r="M42" s="528"/>
      <c r="N42" s="528" t="s">
        <v>862</v>
      </c>
      <c r="O42" s="528"/>
      <c r="P42" s="528"/>
      <c r="Q42" s="528"/>
      <c r="R42" s="564">
        <f>'105 (chaalan form)'!$J$15</f>
        <v>825700</v>
      </c>
      <c r="S42" s="564"/>
      <c r="T42" s="564"/>
      <c r="U42" s="564"/>
      <c r="V42" s="364"/>
      <c r="W42" s="359"/>
      <c r="X42" s="359"/>
      <c r="Y42" s="359"/>
      <c r="Z42" s="359"/>
      <c r="AA42" s="359"/>
      <c r="AB42" s="359"/>
      <c r="AC42" s="359"/>
      <c r="AD42" s="359"/>
      <c r="AE42" s="359"/>
      <c r="AF42" s="363"/>
    </row>
    <row r="43" spans="1:32" ht="21" customHeight="1">
      <c r="A43" s="528" t="s">
        <v>863</v>
      </c>
      <c r="B43" s="528"/>
      <c r="C43" s="528"/>
      <c r="D43" s="528"/>
      <c r="E43" s="525" t="str">
        <f>$G$27</f>
        <v>EIGHT LACS TWENTY FIVE THOUSAND SEVEN HUNDRED  ONLY</v>
      </c>
      <c r="F43" s="526"/>
      <c r="G43" s="526"/>
      <c r="H43" s="526"/>
      <c r="I43" s="526"/>
      <c r="J43" s="526"/>
      <c r="K43" s="526"/>
      <c r="L43" s="526"/>
      <c r="M43" s="526"/>
      <c r="N43" s="526"/>
      <c r="O43" s="526"/>
      <c r="P43" s="526"/>
      <c r="Q43" s="526"/>
      <c r="R43" s="526"/>
      <c r="S43" s="526"/>
      <c r="T43" s="526"/>
      <c r="U43" s="527"/>
      <c r="V43" s="364"/>
      <c r="W43" s="359"/>
      <c r="X43" s="359"/>
      <c r="Y43" s="359"/>
      <c r="Z43" s="359"/>
      <c r="AA43" s="359"/>
      <c r="AB43" s="359"/>
      <c r="AC43" s="359"/>
      <c r="AD43" s="359"/>
      <c r="AE43" s="359"/>
      <c r="AF43" s="363"/>
    </row>
    <row r="44" spans="1:32" ht="21" customHeight="1">
      <c r="A44" s="509" t="s">
        <v>864</v>
      </c>
      <c r="B44" s="510"/>
      <c r="C44" s="510"/>
      <c r="D44" s="511"/>
      <c r="E44" s="509"/>
      <c r="F44" s="510"/>
      <c r="G44" s="510"/>
      <c r="H44" s="510"/>
      <c r="I44" s="510"/>
      <c r="J44" s="510"/>
      <c r="K44" s="510"/>
      <c r="L44" s="510"/>
      <c r="M44" s="510"/>
      <c r="N44" s="510"/>
      <c r="O44" s="510"/>
      <c r="P44" s="510"/>
      <c r="Q44" s="510"/>
      <c r="R44" s="510"/>
      <c r="S44" s="510"/>
      <c r="T44" s="510"/>
      <c r="U44" s="511"/>
      <c r="V44" s="364"/>
      <c r="W44" s="359"/>
      <c r="X44" s="359"/>
      <c r="Y44" s="359"/>
      <c r="Z44" s="359"/>
      <c r="AA44" s="359"/>
      <c r="AB44" s="359"/>
      <c r="AC44" s="359"/>
      <c r="AD44" s="359"/>
      <c r="AE44" s="359"/>
      <c r="AF44" s="363"/>
    </row>
    <row r="45" spans="1:32" ht="21" customHeight="1">
      <c r="A45" s="528" t="s">
        <v>848</v>
      </c>
      <c r="B45" s="528"/>
      <c r="C45" s="528"/>
      <c r="D45" s="528"/>
      <c r="E45" s="528"/>
      <c r="F45" s="528"/>
      <c r="G45" s="528"/>
      <c r="H45" s="528"/>
      <c r="I45" s="528"/>
      <c r="J45" s="528"/>
      <c r="K45" s="528"/>
      <c r="L45" s="528"/>
      <c r="M45" s="528"/>
      <c r="N45" s="528"/>
      <c r="O45" s="528"/>
      <c r="P45" s="528"/>
      <c r="Q45" s="528"/>
      <c r="R45" s="528"/>
      <c r="S45" s="528"/>
      <c r="T45" s="528"/>
      <c r="U45" s="528"/>
      <c r="V45" s="364"/>
      <c r="W45" s="359"/>
      <c r="X45" s="359"/>
      <c r="Y45" s="359"/>
      <c r="Z45" s="359"/>
      <c r="AA45" s="359"/>
      <c r="AB45" s="359"/>
      <c r="AC45" s="359"/>
      <c r="AD45" s="359"/>
      <c r="AE45" s="359"/>
      <c r="AF45" s="363"/>
    </row>
    <row r="46" spans="1:32" ht="21" customHeight="1">
      <c r="A46" s="528" t="s">
        <v>865</v>
      </c>
      <c r="B46" s="528"/>
      <c r="C46" s="528"/>
      <c r="D46" s="528"/>
      <c r="E46" s="528"/>
      <c r="F46" s="528"/>
      <c r="G46" s="528"/>
      <c r="H46" s="528"/>
      <c r="I46" s="528"/>
      <c r="J46" s="528"/>
      <c r="K46" s="528"/>
      <c r="L46" s="528"/>
      <c r="M46" s="528"/>
      <c r="N46" s="528"/>
      <c r="O46" s="528"/>
      <c r="P46" s="528"/>
      <c r="Q46" s="528"/>
      <c r="R46" s="528"/>
      <c r="S46" s="528"/>
      <c r="T46" s="528"/>
      <c r="U46" s="528"/>
      <c r="V46" s="364"/>
      <c r="W46" s="359"/>
      <c r="X46" s="359"/>
      <c r="Y46" s="359"/>
      <c r="Z46" s="359"/>
      <c r="AA46" s="359"/>
      <c r="AB46" s="359"/>
      <c r="AC46" s="359"/>
      <c r="AD46" s="359"/>
      <c r="AE46" s="359"/>
      <c r="AF46" s="363"/>
    </row>
    <row r="47" spans="1:32" ht="21" customHeight="1">
      <c r="A47" s="565" t="s">
        <v>885</v>
      </c>
      <c r="B47" s="565"/>
      <c r="C47" s="565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565"/>
      <c r="R47" s="565"/>
      <c r="S47" s="565"/>
      <c r="T47" s="565"/>
      <c r="U47" s="565"/>
      <c r="V47" s="364"/>
      <c r="W47" s="359"/>
      <c r="X47" s="359"/>
      <c r="Y47" s="359"/>
      <c r="Z47" s="359"/>
      <c r="AA47" s="359"/>
      <c r="AB47" s="359"/>
      <c r="AC47" s="359"/>
      <c r="AD47" s="359"/>
      <c r="AE47" s="359"/>
      <c r="AF47" s="363"/>
    </row>
    <row r="48" spans="1:32" ht="21" customHeight="1">
      <c r="A48" s="528" t="s">
        <v>866</v>
      </c>
      <c r="B48" s="528"/>
      <c r="C48" s="528"/>
      <c r="D48" s="528"/>
      <c r="E48" s="528"/>
      <c r="F48" s="528"/>
      <c r="G48" s="528"/>
      <c r="H48" s="528"/>
      <c r="I48" s="528"/>
      <c r="J48" s="528"/>
      <c r="K48" s="528"/>
      <c r="L48" s="528"/>
      <c r="M48" s="528"/>
      <c r="N48" s="528"/>
      <c r="O48" s="528"/>
      <c r="P48" s="528"/>
      <c r="Q48" s="528"/>
      <c r="R48" s="528"/>
      <c r="S48" s="528"/>
      <c r="T48" s="528"/>
      <c r="U48" s="528"/>
      <c r="V48" s="364"/>
      <c r="W48" s="359"/>
      <c r="X48" s="359"/>
      <c r="Y48" s="359"/>
      <c r="Z48" s="359"/>
      <c r="AA48" s="359"/>
      <c r="AB48" s="359"/>
      <c r="AC48" s="359"/>
      <c r="AD48" s="359"/>
      <c r="AE48" s="359"/>
      <c r="AF48" s="363"/>
    </row>
    <row r="49" spans="1:32" ht="21" customHeight="1" thickBot="1">
      <c r="A49" s="519" t="s">
        <v>867</v>
      </c>
      <c r="B49" s="517"/>
      <c r="C49" s="517"/>
      <c r="D49" s="517"/>
      <c r="E49" s="517"/>
      <c r="F49" s="517"/>
      <c r="G49" s="517"/>
      <c r="H49" s="517"/>
      <c r="I49" s="517"/>
      <c r="J49" s="365"/>
      <c r="K49" s="366"/>
      <c r="L49" s="378">
        <f t="shared" ref="L49:Q49" si="1">Z4</f>
        <v>2</v>
      </c>
      <c r="M49" s="378">
        <f t="shared" si="1"/>
        <v>0</v>
      </c>
      <c r="N49" s="378">
        <v>2</v>
      </c>
      <c r="O49" s="378">
        <v>0</v>
      </c>
      <c r="P49" s="378" t="str">
        <f t="shared" si="1"/>
        <v>-</v>
      </c>
      <c r="Q49" s="378">
        <f t="shared" si="1"/>
        <v>2</v>
      </c>
      <c r="R49" s="378">
        <v>1</v>
      </c>
      <c r="S49" s="367"/>
      <c r="T49" s="563"/>
      <c r="U49" s="509"/>
      <c r="V49" s="500" t="s">
        <v>850</v>
      </c>
      <c r="W49" s="501"/>
      <c r="X49" s="501"/>
      <c r="Y49" s="501"/>
      <c r="Z49" s="501"/>
      <c r="AA49" s="501"/>
      <c r="AB49" s="501"/>
      <c r="AC49" s="501"/>
      <c r="AD49" s="501"/>
      <c r="AE49" s="501"/>
      <c r="AF49" s="502"/>
    </row>
  </sheetData>
  <mergeCells count="95">
    <mergeCell ref="V49:AF49"/>
    <mergeCell ref="A23:F23"/>
    <mergeCell ref="A24:F24"/>
    <mergeCell ref="A25:F25"/>
    <mergeCell ref="A26:F26"/>
    <mergeCell ref="A27:F27"/>
    <mergeCell ref="A49:I49"/>
    <mergeCell ref="A44:D44"/>
    <mergeCell ref="E44:U44"/>
    <mergeCell ref="A39:C39"/>
    <mergeCell ref="A45:U45"/>
    <mergeCell ref="A46:U46"/>
    <mergeCell ref="A47:U47"/>
    <mergeCell ref="A48:U48"/>
    <mergeCell ref="T49:U49"/>
    <mergeCell ref="A43:D43"/>
    <mergeCell ref="E43:U43"/>
    <mergeCell ref="A41:U41"/>
    <mergeCell ref="A42:H42"/>
    <mergeCell ref="I42:M42"/>
    <mergeCell ref="N42:Q42"/>
    <mergeCell ref="R42:U42"/>
    <mergeCell ref="A1:AF1"/>
    <mergeCell ref="Z2:AF2"/>
    <mergeCell ref="V17:AF17"/>
    <mergeCell ref="W22:AE22"/>
    <mergeCell ref="A2:G2"/>
    <mergeCell ref="H2:Y2"/>
    <mergeCell ref="Z3:AF3"/>
    <mergeCell ref="A3:G3"/>
    <mergeCell ref="H3:Y3"/>
    <mergeCell ref="A11:AF11"/>
    <mergeCell ref="A4:G4"/>
    <mergeCell ref="H4:Y4"/>
    <mergeCell ref="A5:G5"/>
    <mergeCell ref="H5:O5"/>
    <mergeCell ref="Q5:Y5"/>
    <mergeCell ref="H6:O6"/>
    <mergeCell ref="Q6:Y6"/>
    <mergeCell ref="A6:G6"/>
    <mergeCell ref="Z5:AF5"/>
    <mergeCell ref="Z6:AF6"/>
    <mergeCell ref="A7:AF7"/>
    <mergeCell ref="K8:AF8"/>
    <mergeCell ref="A9:AF9"/>
    <mergeCell ref="A18:U18"/>
    <mergeCell ref="A14:C14"/>
    <mergeCell ref="P14:Z14"/>
    <mergeCell ref="A15:K15"/>
    <mergeCell ref="L15:Q15"/>
    <mergeCell ref="A16:K16"/>
    <mergeCell ref="L16:U16"/>
    <mergeCell ref="T17:U17"/>
    <mergeCell ref="Q17:S17"/>
    <mergeCell ref="H17:P17"/>
    <mergeCell ref="A17:G17"/>
    <mergeCell ref="T19:U19"/>
    <mergeCell ref="Q19:S19"/>
    <mergeCell ref="H20:U20"/>
    <mergeCell ref="A19:C19"/>
    <mergeCell ref="D19:P19"/>
    <mergeCell ref="A20:F20"/>
    <mergeCell ref="A21:F21"/>
    <mergeCell ref="A22:F22"/>
    <mergeCell ref="R28:U28"/>
    <mergeCell ref="O28:Q28"/>
    <mergeCell ref="K28:N28"/>
    <mergeCell ref="H28:J28"/>
    <mergeCell ref="E28:G28"/>
    <mergeCell ref="G21:U21"/>
    <mergeCell ref="G27:U27"/>
    <mergeCell ref="A31:J31"/>
    <mergeCell ref="K31:U31"/>
    <mergeCell ref="A28:D28"/>
    <mergeCell ref="A29:D29"/>
    <mergeCell ref="E29:G29"/>
    <mergeCell ref="H29:J29"/>
    <mergeCell ref="K29:N29"/>
    <mergeCell ref="O29:Q29"/>
    <mergeCell ref="R29:U29"/>
    <mergeCell ref="A30:J30"/>
    <mergeCell ref="K30:N30"/>
    <mergeCell ref="O30:Q30"/>
    <mergeCell ref="R30:U30"/>
    <mergeCell ref="A32:U32"/>
    <mergeCell ref="A34:U34"/>
    <mergeCell ref="A35:C35"/>
    <mergeCell ref="D35:K35"/>
    <mergeCell ref="L35:U35"/>
    <mergeCell ref="E40:U40"/>
    <mergeCell ref="A33:U33"/>
    <mergeCell ref="A36:U36"/>
    <mergeCell ref="V38:AF38"/>
    <mergeCell ref="V36:AF36"/>
    <mergeCell ref="A38:U38"/>
  </mergeCells>
  <pageMargins left="0.67" right="0" top="0" bottom="0" header="0.16" footer="0"/>
  <pageSetup paperSize="9" scale="8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8"/>
  <sheetViews>
    <sheetView view="pageBreakPreview" topLeftCell="A7" zoomScaleSheetLayoutView="100" workbookViewId="0">
      <selection activeCell="N9" sqref="N9:T9"/>
    </sheetView>
  </sheetViews>
  <sheetFormatPr defaultRowHeight="12.75"/>
  <cols>
    <col min="1" max="1" width="6.42578125" customWidth="1"/>
    <col min="2" max="2" width="3.85546875" customWidth="1"/>
    <col min="3" max="3" width="3.7109375" customWidth="1"/>
    <col min="4" max="4" width="3.85546875" customWidth="1"/>
    <col min="5" max="5" width="4.140625" customWidth="1"/>
    <col min="6" max="6" width="2.85546875" customWidth="1"/>
    <col min="7" max="7" width="6.42578125" customWidth="1"/>
    <col min="8" max="8" width="6.28515625" customWidth="1"/>
    <col min="9" max="9" width="2.140625" customWidth="1"/>
    <col min="10" max="11" width="3.85546875" customWidth="1"/>
    <col min="12" max="12" width="3.5703125" customWidth="1"/>
    <col min="13" max="13" width="2.140625" customWidth="1"/>
    <col min="14" max="15" width="5.7109375" customWidth="1"/>
    <col min="16" max="16" width="2.5703125" customWidth="1"/>
    <col min="17" max="17" width="6.7109375" customWidth="1"/>
    <col min="18" max="18" width="6.28515625" customWidth="1"/>
    <col min="19" max="19" width="2.5703125" customWidth="1"/>
    <col min="20" max="20" width="18.7109375" customWidth="1"/>
    <col min="21" max="25" width="9.140625" customWidth="1"/>
  </cols>
  <sheetData>
    <row r="1" spans="1:20" ht="18.75">
      <c r="A1" s="77"/>
      <c r="B1" s="77"/>
      <c r="C1" s="77"/>
      <c r="D1" s="77"/>
      <c r="E1" s="77"/>
      <c r="F1" s="321"/>
      <c r="G1" s="581" t="s">
        <v>787</v>
      </c>
      <c r="H1" s="581"/>
      <c r="I1" s="581"/>
      <c r="J1" s="581"/>
      <c r="K1" s="581"/>
      <c r="L1" s="581"/>
      <c r="M1" s="581"/>
      <c r="N1" s="581"/>
      <c r="O1" s="581"/>
      <c r="P1" s="581"/>
      <c r="Q1" s="581"/>
      <c r="R1" s="580" t="s">
        <v>751</v>
      </c>
      <c r="S1" s="580"/>
      <c r="T1" s="580"/>
    </row>
    <row r="2" spans="1:20" ht="18.75">
      <c r="A2" s="568" t="s">
        <v>752</v>
      </c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  <c r="R2" s="568"/>
      <c r="S2" s="568"/>
      <c r="T2" s="568"/>
    </row>
    <row r="3" spans="1:20" ht="18.75">
      <c r="A3" s="568" t="s">
        <v>753</v>
      </c>
      <c r="B3" s="568"/>
      <c r="C3" s="568"/>
      <c r="D3" s="568"/>
      <c r="E3" s="568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  <c r="T3" s="568"/>
    </row>
    <row r="4" spans="1:20" ht="18.75">
      <c r="A4" s="568" t="s">
        <v>766</v>
      </c>
      <c r="B4" s="568"/>
      <c r="C4" s="568"/>
      <c r="D4" s="568"/>
      <c r="E4" s="568"/>
      <c r="F4" s="568"/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8"/>
      <c r="R4" s="568"/>
      <c r="S4" s="568"/>
      <c r="T4" s="568"/>
    </row>
    <row r="5" spans="1:20" ht="32.25" customHeight="1">
      <c r="A5" s="585" t="s">
        <v>728</v>
      </c>
      <c r="B5" s="585"/>
      <c r="C5" s="585"/>
      <c r="D5" s="585"/>
      <c r="E5" s="585"/>
      <c r="F5" s="585"/>
      <c r="G5" s="585"/>
      <c r="H5" s="585"/>
      <c r="I5" s="585"/>
      <c r="J5" s="585"/>
      <c r="K5" s="585"/>
      <c r="L5" s="585"/>
      <c r="M5" s="585"/>
      <c r="N5" s="585"/>
      <c r="O5" s="585"/>
      <c r="P5" s="585"/>
      <c r="Q5" s="585"/>
      <c r="R5" s="585"/>
      <c r="S5" s="585"/>
      <c r="T5" s="585"/>
    </row>
    <row r="6" spans="1:20" ht="24" customHeight="1">
      <c r="A6" s="322" t="s">
        <v>778</v>
      </c>
      <c r="B6" s="321"/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584" t="s">
        <v>779</v>
      </c>
      <c r="O6" s="584"/>
      <c r="P6" s="584"/>
      <c r="Q6" s="584"/>
      <c r="R6" s="584"/>
      <c r="S6" s="584"/>
      <c r="T6" s="584"/>
    </row>
    <row r="7" spans="1:20" ht="66.75" customHeight="1">
      <c r="A7" s="315">
        <v>1</v>
      </c>
      <c r="B7" s="566" t="s">
        <v>765</v>
      </c>
      <c r="C7" s="566"/>
      <c r="D7" s="566"/>
      <c r="E7" s="566"/>
      <c r="F7" s="566"/>
      <c r="G7" s="566"/>
      <c r="H7" s="566"/>
      <c r="I7" s="566"/>
      <c r="J7" s="566"/>
      <c r="K7" s="566"/>
      <c r="L7" s="566"/>
      <c r="M7" s="77"/>
      <c r="N7" s="583" t="s">
        <v>709</v>
      </c>
      <c r="O7" s="583"/>
      <c r="P7" s="583"/>
      <c r="Q7" s="583"/>
      <c r="R7" s="583"/>
      <c r="S7" s="583"/>
      <c r="T7" s="583"/>
    </row>
    <row r="8" spans="1:20" ht="36" customHeight="1">
      <c r="A8" s="315">
        <v>2</v>
      </c>
      <c r="B8" s="462" t="s">
        <v>754</v>
      </c>
      <c r="C8" s="462"/>
      <c r="D8" s="462"/>
      <c r="E8" s="462"/>
      <c r="F8" s="462"/>
      <c r="G8" s="462"/>
      <c r="H8" s="462"/>
      <c r="I8" s="462"/>
      <c r="J8" s="462"/>
      <c r="K8" s="462"/>
      <c r="L8" s="462"/>
      <c r="M8" s="77"/>
      <c r="N8" s="77"/>
      <c r="O8" s="77"/>
      <c r="P8" s="77"/>
      <c r="Q8" s="77"/>
      <c r="R8" s="17"/>
      <c r="S8" s="17"/>
      <c r="T8" s="17"/>
    </row>
    <row r="9" spans="1:20" ht="63" customHeight="1">
      <c r="A9" s="315">
        <v>3</v>
      </c>
      <c r="B9" s="566" t="s">
        <v>768</v>
      </c>
      <c r="C9" s="566"/>
      <c r="D9" s="566"/>
      <c r="E9" s="566"/>
      <c r="F9" s="566"/>
      <c r="G9" s="566"/>
      <c r="H9" s="566"/>
      <c r="I9" s="566"/>
      <c r="J9" s="566"/>
      <c r="K9" s="566"/>
      <c r="L9" s="566"/>
      <c r="M9" s="77"/>
      <c r="N9" s="582" t="s">
        <v>995</v>
      </c>
      <c r="O9" s="582"/>
      <c r="P9" s="582"/>
      <c r="Q9" s="582"/>
      <c r="R9" s="582"/>
      <c r="S9" s="582"/>
      <c r="T9" s="582"/>
    </row>
    <row r="10" spans="1:20" ht="55.5" customHeight="1">
      <c r="A10" s="315">
        <v>4</v>
      </c>
      <c r="B10" s="566" t="s">
        <v>769</v>
      </c>
      <c r="C10" s="566"/>
      <c r="D10" s="566"/>
      <c r="E10" s="566"/>
      <c r="F10" s="566"/>
      <c r="G10" s="566"/>
      <c r="H10" s="566"/>
      <c r="I10" s="566"/>
      <c r="J10" s="566"/>
      <c r="K10" s="566"/>
      <c r="L10" s="566"/>
      <c r="M10" s="77"/>
      <c r="N10" s="77"/>
      <c r="O10" s="77"/>
      <c r="P10" s="77"/>
      <c r="Q10" s="77"/>
      <c r="R10" s="17"/>
      <c r="S10" s="17"/>
      <c r="T10" s="17"/>
    </row>
    <row r="11" spans="1:20" ht="30.75" customHeight="1">
      <c r="A11" s="315">
        <v>5</v>
      </c>
      <c r="B11" s="462" t="s">
        <v>755</v>
      </c>
      <c r="C11" s="462"/>
      <c r="D11" s="462"/>
      <c r="E11" s="462"/>
      <c r="F11" s="462"/>
      <c r="G11" s="462"/>
      <c r="H11" s="462"/>
      <c r="I11" s="462"/>
      <c r="J11" s="462"/>
      <c r="K11" s="462"/>
      <c r="L11" s="462"/>
      <c r="M11" s="77"/>
      <c r="N11" s="567">
        <f>Summary2!$O$9</f>
        <v>271437</v>
      </c>
      <c r="O11" s="567"/>
      <c r="P11" s="567"/>
      <c r="Q11" s="567"/>
      <c r="R11" s="567"/>
      <c r="S11" s="567"/>
      <c r="T11" s="567"/>
    </row>
    <row r="12" spans="1:20" ht="27.75" customHeight="1">
      <c r="A12" s="315">
        <v>6</v>
      </c>
      <c r="B12" s="462" t="s">
        <v>756</v>
      </c>
      <c r="C12" s="462"/>
      <c r="D12" s="462"/>
      <c r="E12" s="462"/>
      <c r="F12" s="462"/>
      <c r="G12" s="462"/>
      <c r="H12" s="462"/>
      <c r="I12" s="462"/>
      <c r="J12" s="462"/>
      <c r="K12" s="462"/>
      <c r="L12" s="462"/>
      <c r="M12" s="77"/>
      <c r="N12" s="77"/>
      <c r="O12" s="77"/>
      <c r="P12" s="77"/>
      <c r="Q12" s="77"/>
      <c r="R12" s="17"/>
      <c r="S12" s="17"/>
      <c r="T12" s="17"/>
    </row>
    <row r="13" spans="1:20" ht="44.25" customHeight="1">
      <c r="A13" s="315">
        <v>7</v>
      </c>
      <c r="B13" s="566" t="s">
        <v>757</v>
      </c>
      <c r="C13" s="566"/>
      <c r="D13" s="566"/>
      <c r="E13" s="566"/>
      <c r="F13" s="566"/>
      <c r="G13" s="566"/>
      <c r="H13" s="566"/>
      <c r="I13" s="566"/>
      <c r="J13" s="566"/>
      <c r="K13" s="566"/>
      <c r="L13" s="566"/>
      <c r="M13" s="77"/>
      <c r="N13" s="77"/>
      <c r="O13" s="77"/>
      <c r="P13" s="77"/>
      <c r="Q13" s="77"/>
      <c r="R13" s="17"/>
      <c r="S13" s="17"/>
      <c r="T13" s="17"/>
    </row>
    <row r="14" spans="1:20" ht="32.25" customHeight="1">
      <c r="A14" s="315">
        <v>8</v>
      </c>
      <c r="B14" s="566" t="s">
        <v>758</v>
      </c>
      <c r="C14" s="566"/>
      <c r="D14" s="566"/>
      <c r="E14" s="566"/>
      <c r="F14" s="566"/>
      <c r="G14" s="566"/>
      <c r="H14" s="566"/>
      <c r="I14" s="566"/>
      <c r="J14" s="566"/>
      <c r="K14" s="566"/>
      <c r="L14" s="566"/>
      <c r="M14" s="77"/>
      <c r="N14" s="77"/>
      <c r="O14" s="77"/>
      <c r="P14" s="77"/>
      <c r="Q14" s="77"/>
      <c r="R14" s="17"/>
      <c r="S14" s="17"/>
      <c r="T14" s="17"/>
    </row>
    <row r="15" spans="1:20" ht="27" customHeight="1">
      <c r="A15" s="336"/>
      <c r="B15" s="574" t="s">
        <v>759</v>
      </c>
      <c r="C15" s="574"/>
      <c r="D15" s="574"/>
      <c r="E15" s="574"/>
      <c r="F15" s="569"/>
      <c r="G15" s="573" t="s">
        <v>760</v>
      </c>
      <c r="H15" s="573"/>
      <c r="I15" s="568"/>
      <c r="J15" s="573" t="s">
        <v>761</v>
      </c>
      <c r="K15" s="573"/>
      <c r="L15" s="573"/>
      <c r="M15" s="568"/>
      <c r="N15" s="573" t="s">
        <v>762</v>
      </c>
      <c r="O15" s="573"/>
      <c r="P15" s="568"/>
      <c r="Q15" s="573" t="s">
        <v>763</v>
      </c>
      <c r="R15" s="573"/>
      <c r="S15" s="569"/>
      <c r="T15" s="321" t="s">
        <v>767</v>
      </c>
    </row>
    <row r="16" spans="1:20" ht="18.75">
      <c r="A16" s="321"/>
      <c r="B16" s="317">
        <v>8</v>
      </c>
      <c r="C16" s="317">
        <v>3</v>
      </c>
      <c r="D16" s="317">
        <v>4</v>
      </c>
      <c r="E16" s="317">
        <v>2</v>
      </c>
      <c r="F16" s="569"/>
      <c r="G16" s="317">
        <v>0</v>
      </c>
      <c r="H16" s="317">
        <v>0</v>
      </c>
      <c r="I16" s="568"/>
      <c r="J16" s="317">
        <v>1</v>
      </c>
      <c r="K16" s="317">
        <v>2</v>
      </c>
      <c r="L16" s="317">
        <v>0</v>
      </c>
      <c r="M16" s="568"/>
      <c r="N16" s="317">
        <v>0</v>
      </c>
      <c r="O16" s="317">
        <v>2</v>
      </c>
      <c r="P16" s="568"/>
      <c r="Q16" s="317">
        <v>0</v>
      </c>
      <c r="R16" s="317">
        <v>1</v>
      </c>
      <c r="S16" s="569"/>
      <c r="T16" s="162">
        <f>$N$11</f>
        <v>271437</v>
      </c>
    </row>
    <row r="17" spans="1:20" ht="18.7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289"/>
      <c r="O17" s="289"/>
      <c r="P17" s="77"/>
      <c r="Q17" s="289"/>
      <c r="R17" s="12"/>
      <c r="S17" s="17"/>
      <c r="T17" s="12"/>
    </row>
    <row r="18" spans="1:20" ht="18.7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289"/>
      <c r="O18" s="289"/>
      <c r="P18" s="77"/>
      <c r="Q18" s="289"/>
      <c r="R18" s="12"/>
      <c r="S18" s="17"/>
      <c r="T18" s="12"/>
    </row>
    <row r="19" spans="1:20" ht="12" customHeight="1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17"/>
      <c r="S19" s="17"/>
      <c r="T19" s="17"/>
    </row>
    <row r="20" spans="1:20" ht="18.75" customHeight="1">
      <c r="A20" s="568"/>
      <c r="B20" s="570" t="s">
        <v>786</v>
      </c>
      <c r="C20" s="570"/>
      <c r="D20" s="570"/>
      <c r="E20" s="570"/>
      <c r="F20" s="570"/>
      <c r="G20" s="570"/>
      <c r="H20" s="570"/>
      <c r="I20" s="570"/>
      <c r="J20" s="570"/>
      <c r="K20" s="570"/>
      <c r="L20" s="570"/>
      <c r="M20" s="570"/>
      <c r="N20" s="289"/>
      <c r="O20" s="289"/>
      <c r="P20" s="77"/>
      <c r="Q20" s="289"/>
      <c r="R20" s="12"/>
      <c r="S20" s="17"/>
      <c r="T20" s="162">
        <f>$T$16</f>
        <v>271437</v>
      </c>
    </row>
    <row r="21" spans="1:20" ht="78.75" customHeight="1" thickBot="1">
      <c r="A21" s="568"/>
      <c r="B21" s="571"/>
      <c r="C21" s="571"/>
      <c r="D21" s="571"/>
      <c r="E21" s="571"/>
      <c r="F21" s="571"/>
      <c r="G21" s="571"/>
      <c r="H21" s="571"/>
      <c r="I21" s="571"/>
      <c r="J21" s="571"/>
      <c r="K21" s="571"/>
      <c r="L21" s="571"/>
      <c r="M21" s="571"/>
      <c r="N21" s="320"/>
      <c r="O21" s="320"/>
      <c r="P21" s="320"/>
      <c r="Q21" s="572" t="s">
        <v>741</v>
      </c>
      <c r="R21" s="572"/>
      <c r="S21" s="572"/>
      <c r="T21" s="572"/>
    </row>
    <row r="22" spans="1:20" ht="23.25" customHeight="1" thickTop="1">
      <c r="A22" s="77"/>
      <c r="B22" s="575" t="s">
        <v>742</v>
      </c>
      <c r="C22" s="575"/>
      <c r="D22" s="575"/>
      <c r="E22" s="575"/>
      <c r="F22" s="575"/>
      <c r="G22" s="575"/>
      <c r="H22" s="575"/>
      <c r="I22" s="575"/>
      <c r="J22" s="575"/>
      <c r="K22" s="575"/>
      <c r="L22" s="575"/>
      <c r="M22" s="575"/>
      <c r="N22" s="575"/>
      <c r="O22" s="575"/>
      <c r="P22" s="575"/>
      <c r="Q22" s="575"/>
      <c r="R22" s="575"/>
      <c r="S22" s="575"/>
      <c r="T22" s="575"/>
    </row>
    <row r="23" spans="1:20" ht="22.5" customHeight="1">
      <c r="A23" s="323"/>
      <c r="B23" s="570" t="s">
        <v>770</v>
      </c>
      <c r="C23" s="570"/>
      <c r="D23" s="570"/>
      <c r="E23" s="570"/>
      <c r="F23" s="570"/>
      <c r="G23" s="570"/>
      <c r="H23" s="570"/>
      <c r="I23" s="570"/>
      <c r="J23" s="570"/>
      <c r="K23" s="570"/>
      <c r="L23" s="570"/>
      <c r="M23" s="77"/>
      <c r="N23" s="456" t="s">
        <v>771</v>
      </c>
      <c r="O23" s="456"/>
      <c r="P23" s="318"/>
      <c r="Q23" s="576"/>
      <c r="R23" s="576"/>
      <c r="S23" s="576"/>
      <c r="T23" s="576"/>
    </row>
    <row r="24" spans="1:20" ht="9" customHeight="1">
      <c r="A24" s="77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77"/>
      <c r="N24" s="316"/>
      <c r="O24" s="316"/>
      <c r="P24" s="318"/>
      <c r="Q24" s="319"/>
      <c r="R24" s="319"/>
      <c r="S24" s="319"/>
      <c r="T24" s="319"/>
    </row>
    <row r="25" spans="1:20" ht="21.75" customHeight="1">
      <c r="A25" s="77"/>
      <c r="B25" s="462" t="s">
        <v>772</v>
      </c>
      <c r="C25" s="462"/>
      <c r="D25" s="462"/>
      <c r="E25" s="462"/>
      <c r="F25" s="462"/>
      <c r="G25" s="462"/>
      <c r="H25" s="462"/>
      <c r="I25" s="462"/>
      <c r="J25" s="462"/>
      <c r="K25" s="462"/>
      <c r="L25" s="462"/>
      <c r="M25" s="77"/>
      <c r="N25" s="469" t="s">
        <v>773</v>
      </c>
      <c r="O25" s="469"/>
      <c r="P25" s="318"/>
      <c r="Q25" s="576"/>
      <c r="R25" s="576"/>
      <c r="S25" s="576"/>
      <c r="T25" s="576"/>
    </row>
    <row r="26" spans="1:20" ht="13.5" customHeight="1">
      <c r="Q26" s="579" t="s">
        <v>774</v>
      </c>
      <c r="R26" s="579"/>
      <c r="S26" s="579"/>
      <c r="T26" s="579"/>
    </row>
    <row r="27" spans="1:20" ht="15.75">
      <c r="Q27" s="577" t="s">
        <v>775</v>
      </c>
      <c r="R27" s="577"/>
      <c r="S27" s="577"/>
      <c r="T27" s="577"/>
    </row>
    <row r="28" spans="1:20" ht="15.75">
      <c r="Q28" s="577" t="s">
        <v>776</v>
      </c>
      <c r="R28" s="578"/>
      <c r="S28" s="578"/>
      <c r="T28" s="578"/>
    </row>
  </sheetData>
  <mergeCells count="41">
    <mergeCell ref="R1:T1"/>
    <mergeCell ref="G1:Q1"/>
    <mergeCell ref="N9:T9"/>
    <mergeCell ref="N7:T7"/>
    <mergeCell ref="N6:T6"/>
    <mergeCell ref="A3:T3"/>
    <mergeCell ref="A4:T4"/>
    <mergeCell ref="A5:T5"/>
    <mergeCell ref="A2:T2"/>
    <mergeCell ref="Q27:T27"/>
    <mergeCell ref="Q28:T28"/>
    <mergeCell ref="Q26:T26"/>
    <mergeCell ref="B25:L25"/>
    <mergeCell ref="N25:O25"/>
    <mergeCell ref="Q25:T25"/>
    <mergeCell ref="A20:A21"/>
    <mergeCell ref="B22:T22"/>
    <mergeCell ref="F15:F16"/>
    <mergeCell ref="I15:I16"/>
    <mergeCell ref="B23:L23"/>
    <mergeCell ref="N23:O23"/>
    <mergeCell ref="Q23:T23"/>
    <mergeCell ref="N11:T11"/>
    <mergeCell ref="P15:P16"/>
    <mergeCell ref="S15:S16"/>
    <mergeCell ref="B20:M21"/>
    <mergeCell ref="Q21:T21"/>
    <mergeCell ref="Q15:R15"/>
    <mergeCell ref="N15:O15"/>
    <mergeCell ref="G15:H15"/>
    <mergeCell ref="B15:E15"/>
    <mergeCell ref="J15:L15"/>
    <mergeCell ref="M15:M16"/>
    <mergeCell ref="B10:L10"/>
    <mergeCell ref="B9:L9"/>
    <mergeCell ref="B8:L8"/>
    <mergeCell ref="B7:L7"/>
    <mergeCell ref="B14:L14"/>
    <mergeCell ref="B13:L13"/>
    <mergeCell ref="B12:L12"/>
    <mergeCell ref="B11:L11"/>
  </mergeCells>
  <pageMargins left="0.54" right="0.22" top="0.45" bottom="0.22" header="0.3" footer="0.16"/>
  <pageSetup paperSize="9" scale="9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28"/>
  <sheetViews>
    <sheetView view="pageBreakPreview" zoomScaleSheetLayoutView="100" workbookViewId="0">
      <selection activeCell="N9" sqref="N9:T9"/>
    </sheetView>
  </sheetViews>
  <sheetFormatPr defaultRowHeight="12.75"/>
  <cols>
    <col min="1" max="1" width="3" customWidth="1"/>
    <col min="2" max="2" width="3.85546875" customWidth="1"/>
    <col min="3" max="3" width="3.7109375" customWidth="1"/>
    <col min="4" max="4" width="3.85546875" customWidth="1"/>
    <col min="5" max="5" width="4.140625" customWidth="1"/>
    <col min="6" max="6" width="2.85546875" customWidth="1"/>
    <col min="7" max="7" width="6.42578125" customWidth="1"/>
    <col min="8" max="8" width="6.28515625" customWidth="1"/>
    <col min="9" max="9" width="2.140625" customWidth="1"/>
    <col min="10" max="10" width="3.85546875" customWidth="1"/>
    <col min="11" max="11" width="3.28515625" customWidth="1"/>
    <col min="12" max="12" width="3.5703125" customWidth="1"/>
    <col min="13" max="13" width="2.85546875" customWidth="1"/>
    <col min="14" max="15" width="5.7109375" customWidth="1"/>
    <col min="16" max="16" width="2.5703125" customWidth="1"/>
    <col min="17" max="17" width="6.42578125" customWidth="1"/>
    <col min="18" max="18" width="6.28515625" customWidth="1"/>
    <col min="19" max="19" width="2.5703125" customWidth="1"/>
    <col min="20" max="20" width="16.42578125" customWidth="1"/>
    <col min="21" max="25" width="9.140625" customWidth="1"/>
  </cols>
  <sheetData>
    <row r="1" spans="1:20" ht="21.75" customHeight="1">
      <c r="A1" s="77"/>
      <c r="B1" s="77"/>
      <c r="C1" s="77"/>
      <c r="D1" s="77"/>
      <c r="E1" s="77"/>
      <c r="F1" s="321"/>
      <c r="G1" s="568" t="s">
        <v>777</v>
      </c>
      <c r="H1" s="568"/>
      <c r="I1" s="568"/>
      <c r="J1" s="568"/>
      <c r="K1" s="568"/>
      <c r="L1" s="568"/>
      <c r="M1" s="568"/>
      <c r="N1" s="568"/>
      <c r="O1" s="568"/>
      <c r="P1" s="568"/>
      <c r="Q1" s="568"/>
      <c r="R1" s="580" t="s">
        <v>751</v>
      </c>
      <c r="S1" s="580"/>
      <c r="T1" s="580"/>
    </row>
    <row r="2" spans="1:20" ht="18.75">
      <c r="A2" s="568" t="s">
        <v>752</v>
      </c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  <c r="R2" s="568"/>
      <c r="S2" s="568"/>
      <c r="T2" s="568"/>
    </row>
    <row r="3" spans="1:20" ht="18.75">
      <c r="A3" s="568" t="s">
        <v>753</v>
      </c>
      <c r="B3" s="568"/>
      <c r="C3" s="568"/>
      <c r="D3" s="568"/>
      <c r="E3" s="568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  <c r="T3" s="568"/>
    </row>
    <row r="4" spans="1:20" ht="18.75">
      <c r="A4" s="568" t="s">
        <v>766</v>
      </c>
      <c r="B4" s="568"/>
      <c r="C4" s="568"/>
      <c r="D4" s="568"/>
      <c r="E4" s="568"/>
      <c r="F4" s="568"/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8"/>
      <c r="R4" s="568"/>
      <c r="S4" s="568"/>
      <c r="T4" s="568"/>
    </row>
    <row r="5" spans="1:20" ht="27" customHeight="1">
      <c r="A5" s="585" t="s">
        <v>728</v>
      </c>
      <c r="B5" s="585"/>
      <c r="C5" s="585"/>
      <c r="D5" s="585"/>
      <c r="E5" s="585"/>
      <c r="F5" s="585"/>
      <c r="G5" s="585"/>
      <c r="H5" s="585"/>
      <c r="I5" s="585"/>
      <c r="J5" s="585"/>
      <c r="K5" s="585"/>
      <c r="L5" s="585"/>
      <c r="M5" s="585"/>
      <c r="N5" s="585"/>
      <c r="O5" s="585"/>
      <c r="P5" s="585"/>
      <c r="Q5" s="585"/>
      <c r="R5" s="585"/>
      <c r="S5" s="585"/>
      <c r="T5" s="585"/>
    </row>
    <row r="6" spans="1:20" ht="20.25">
      <c r="A6" s="322" t="s">
        <v>778</v>
      </c>
      <c r="B6" s="321"/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584" t="s">
        <v>779</v>
      </c>
      <c r="O6" s="584"/>
      <c r="P6" s="584"/>
      <c r="Q6" s="584"/>
      <c r="R6" s="584"/>
      <c r="S6" s="584"/>
      <c r="T6" s="584"/>
    </row>
    <row r="7" spans="1:20" ht="59.25" customHeight="1">
      <c r="A7" s="325">
        <v>1</v>
      </c>
      <c r="B7" s="566" t="s">
        <v>765</v>
      </c>
      <c r="C7" s="566"/>
      <c r="D7" s="566"/>
      <c r="E7" s="566"/>
      <c r="F7" s="566"/>
      <c r="G7" s="566"/>
      <c r="H7" s="566"/>
      <c r="I7" s="566"/>
      <c r="J7" s="566"/>
      <c r="K7" s="566"/>
      <c r="L7" s="566"/>
      <c r="M7" s="77"/>
      <c r="N7" s="583" t="s">
        <v>709</v>
      </c>
      <c r="O7" s="583"/>
      <c r="P7" s="583"/>
      <c r="Q7" s="583"/>
      <c r="R7" s="583"/>
      <c r="S7" s="583"/>
      <c r="T7" s="583"/>
    </row>
    <row r="8" spans="1:20" ht="23.25" customHeight="1">
      <c r="A8" s="325">
        <v>2</v>
      </c>
      <c r="B8" s="462" t="s">
        <v>754</v>
      </c>
      <c r="C8" s="462"/>
      <c r="D8" s="462"/>
      <c r="E8" s="462"/>
      <c r="F8" s="462"/>
      <c r="G8" s="462"/>
      <c r="H8" s="462"/>
      <c r="I8" s="462"/>
      <c r="J8" s="462"/>
      <c r="K8" s="462"/>
      <c r="L8" s="462"/>
      <c r="M8" s="77"/>
      <c r="N8" s="77"/>
      <c r="O8" s="77"/>
      <c r="P8" s="77"/>
      <c r="Q8" s="77"/>
      <c r="R8" s="17"/>
      <c r="S8" s="17"/>
      <c r="T8" s="17"/>
    </row>
    <row r="9" spans="1:20" ht="63" customHeight="1">
      <c r="A9" s="325">
        <v>3</v>
      </c>
      <c r="B9" s="566" t="s">
        <v>768</v>
      </c>
      <c r="C9" s="566"/>
      <c r="D9" s="566"/>
      <c r="E9" s="566"/>
      <c r="F9" s="566"/>
      <c r="G9" s="566"/>
      <c r="H9" s="566"/>
      <c r="I9" s="566"/>
      <c r="J9" s="566"/>
      <c r="K9" s="566"/>
      <c r="L9" s="566"/>
      <c r="M9" s="77"/>
      <c r="N9" s="582" t="s">
        <v>996</v>
      </c>
      <c r="O9" s="582"/>
      <c r="P9" s="582"/>
      <c r="Q9" s="582"/>
      <c r="R9" s="582"/>
      <c r="S9" s="582"/>
      <c r="T9" s="582"/>
    </row>
    <row r="10" spans="1:20" ht="45" customHeight="1">
      <c r="A10" s="325">
        <v>4</v>
      </c>
      <c r="B10" s="566" t="s">
        <v>769</v>
      </c>
      <c r="C10" s="566"/>
      <c r="D10" s="566"/>
      <c r="E10" s="566"/>
      <c r="F10" s="566"/>
      <c r="G10" s="566"/>
      <c r="H10" s="566"/>
      <c r="I10" s="566"/>
      <c r="J10" s="566"/>
      <c r="K10" s="566"/>
      <c r="L10" s="566"/>
      <c r="M10" s="77"/>
      <c r="N10" s="77"/>
      <c r="O10" s="77"/>
      <c r="P10" s="77"/>
      <c r="Q10" s="77"/>
      <c r="R10" s="17"/>
      <c r="S10" s="17"/>
      <c r="T10" s="17"/>
    </row>
    <row r="11" spans="1:20" ht="26.25" customHeight="1">
      <c r="A11" s="325">
        <v>5</v>
      </c>
      <c r="B11" s="462" t="s">
        <v>755</v>
      </c>
      <c r="C11" s="462"/>
      <c r="D11" s="462"/>
      <c r="E11" s="462"/>
      <c r="F11" s="462"/>
      <c r="G11" s="462"/>
      <c r="H11" s="462"/>
      <c r="I11" s="462"/>
      <c r="J11" s="462"/>
      <c r="K11" s="462"/>
      <c r="L11" s="462"/>
      <c r="M11" s="77"/>
      <c r="N11" s="586">
        <f>Summary2!$S$9</f>
        <v>380017</v>
      </c>
      <c r="O11" s="586"/>
      <c r="P11" s="586"/>
      <c r="Q11" s="586"/>
      <c r="R11" s="586"/>
      <c r="S11" s="586"/>
      <c r="T11" s="586"/>
    </row>
    <row r="12" spans="1:20" ht="27.75" customHeight="1">
      <c r="A12" s="325">
        <v>6</v>
      </c>
      <c r="B12" s="462" t="s">
        <v>756</v>
      </c>
      <c r="C12" s="462"/>
      <c r="D12" s="462"/>
      <c r="E12" s="462"/>
      <c r="F12" s="462"/>
      <c r="G12" s="462"/>
      <c r="H12" s="462"/>
      <c r="I12" s="462"/>
      <c r="J12" s="462"/>
      <c r="K12" s="462"/>
      <c r="L12" s="462"/>
      <c r="M12" s="77"/>
      <c r="N12" s="77"/>
      <c r="O12" s="77"/>
      <c r="P12" s="77"/>
      <c r="Q12" s="77"/>
      <c r="R12" s="17"/>
      <c r="S12" s="17"/>
      <c r="T12" s="17"/>
    </row>
    <row r="13" spans="1:20" ht="30.75" customHeight="1">
      <c r="A13" s="325">
        <v>7</v>
      </c>
      <c r="B13" s="566" t="s">
        <v>757</v>
      </c>
      <c r="C13" s="566"/>
      <c r="D13" s="566"/>
      <c r="E13" s="566"/>
      <c r="F13" s="566"/>
      <c r="G13" s="566"/>
      <c r="H13" s="566"/>
      <c r="I13" s="566"/>
      <c r="J13" s="566"/>
      <c r="K13" s="566"/>
      <c r="L13" s="566"/>
      <c r="M13" s="77"/>
      <c r="N13" s="77"/>
      <c r="O13" s="77"/>
      <c r="P13" s="77"/>
      <c r="Q13" s="77"/>
      <c r="R13" s="17"/>
      <c r="S13" s="17"/>
      <c r="T13" s="17"/>
    </row>
    <row r="14" spans="1:20" ht="32.25" customHeight="1">
      <c r="A14" s="325">
        <v>8</v>
      </c>
      <c r="B14" s="566" t="s">
        <v>758</v>
      </c>
      <c r="C14" s="566"/>
      <c r="D14" s="566"/>
      <c r="E14" s="566"/>
      <c r="F14" s="566"/>
      <c r="G14" s="566"/>
      <c r="H14" s="566"/>
      <c r="I14" s="566"/>
      <c r="J14" s="566"/>
      <c r="K14" s="566"/>
      <c r="L14" s="566"/>
      <c r="M14" s="77"/>
      <c r="N14" s="77"/>
      <c r="O14" s="77"/>
      <c r="P14" s="77"/>
      <c r="Q14" s="77"/>
      <c r="R14" s="17"/>
      <c r="S14" s="17"/>
      <c r="T14" s="17"/>
    </row>
    <row r="15" spans="1:20" ht="27" customHeight="1">
      <c r="A15" s="325"/>
      <c r="B15" s="574" t="s">
        <v>759</v>
      </c>
      <c r="C15" s="574"/>
      <c r="D15" s="574"/>
      <c r="E15" s="574"/>
      <c r="F15" s="569"/>
      <c r="G15" s="573" t="s">
        <v>760</v>
      </c>
      <c r="H15" s="573"/>
      <c r="I15" s="568"/>
      <c r="J15" s="573" t="s">
        <v>761</v>
      </c>
      <c r="K15" s="573"/>
      <c r="L15" s="573"/>
      <c r="M15" s="568"/>
      <c r="N15" s="573" t="s">
        <v>762</v>
      </c>
      <c r="O15" s="573"/>
      <c r="P15" s="568"/>
      <c r="Q15" s="573" t="s">
        <v>763</v>
      </c>
      <c r="R15" s="573"/>
      <c r="S15" s="569"/>
      <c r="T15" s="321" t="s">
        <v>767</v>
      </c>
    </row>
    <row r="16" spans="1:20" ht="18.75">
      <c r="A16" s="77"/>
      <c r="B16" s="317">
        <v>8</v>
      </c>
      <c r="C16" s="317">
        <v>3</v>
      </c>
      <c r="D16" s="317">
        <v>4</v>
      </c>
      <c r="E16" s="317">
        <v>2</v>
      </c>
      <c r="F16" s="569"/>
      <c r="G16" s="317">
        <v>0</v>
      </c>
      <c r="H16" s="317">
        <v>0</v>
      </c>
      <c r="I16" s="568"/>
      <c r="J16" s="317">
        <v>1</v>
      </c>
      <c r="K16" s="317">
        <v>2</v>
      </c>
      <c r="L16" s="317">
        <v>0</v>
      </c>
      <c r="M16" s="568"/>
      <c r="N16" s="317">
        <v>0</v>
      </c>
      <c r="O16" s="317">
        <v>2</v>
      </c>
      <c r="P16" s="568"/>
      <c r="Q16" s="317">
        <v>0</v>
      </c>
      <c r="R16" s="317">
        <v>3</v>
      </c>
      <c r="S16" s="569"/>
      <c r="T16" s="162">
        <f>$N$11</f>
        <v>380017</v>
      </c>
    </row>
    <row r="17" spans="1:20" ht="20.25" customHeight="1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289"/>
      <c r="O17" s="289"/>
      <c r="P17" s="77"/>
      <c r="Q17" s="289"/>
      <c r="R17" s="12"/>
      <c r="S17" s="17"/>
      <c r="T17" s="12"/>
    </row>
    <row r="18" spans="1:20" ht="18.7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289"/>
      <c r="O18" s="289"/>
      <c r="P18" s="77"/>
      <c r="Q18" s="289"/>
      <c r="R18" s="12"/>
      <c r="S18" s="17"/>
      <c r="T18" s="12"/>
    </row>
    <row r="19" spans="1:20" ht="12" customHeight="1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17"/>
      <c r="S19" s="17"/>
      <c r="T19" s="17"/>
    </row>
    <row r="20" spans="1:20" ht="18.75" customHeight="1">
      <c r="A20" s="568"/>
      <c r="B20" s="570" t="s">
        <v>786</v>
      </c>
      <c r="C20" s="570"/>
      <c r="D20" s="570"/>
      <c r="E20" s="570"/>
      <c r="F20" s="570"/>
      <c r="G20" s="570"/>
      <c r="H20" s="570"/>
      <c r="I20" s="570"/>
      <c r="J20" s="570"/>
      <c r="K20" s="570"/>
      <c r="L20" s="570"/>
      <c r="M20" s="570"/>
      <c r="N20" s="289"/>
      <c r="O20" s="289"/>
      <c r="P20" s="77"/>
      <c r="Q20" s="289"/>
      <c r="R20" s="12"/>
      <c r="S20" s="17"/>
      <c r="T20" s="162">
        <f>$N$11</f>
        <v>380017</v>
      </c>
    </row>
    <row r="21" spans="1:20" ht="63" customHeight="1" thickBot="1">
      <c r="A21" s="568"/>
      <c r="B21" s="571"/>
      <c r="C21" s="571"/>
      <c r="D21" s="571"/>
      <c r="E21" s="571"/>
      <c r="F21" s="571"/>
      <c r="G21" s="571"/>
      <c r="H21" s="571"/>
      <c r="I21" s="571"/>
      <c r="J21" s="571"/>
      <c r="K21" s="571"/>
      <c r="L21" s="571"/>
      <c r="M21" s="571"/>
      <c r="N21" s="320"/>
      <c r="O21" s="320"/>
      <c r="P21" s="320"/>
      <c r="Q21" s="572" t="s">
        <v>741</v>
      </c>
      <c r="R21" s="572"/>
      <c r="S21" s="572"/>
      <c r="T21" s="572"/>
    </row>
    <row r="22" spans="1:20" ht="27.75" customHeight="1" thickTop="1">
      <c r="A22" s="77"/>
      <c r="B22" s="575" t="s">
        <v>742</v>
      </c>
      <c r="C22" s="575"/>
      <c r="D22" s="575"/>
      <c r="E22" s="575"/>
      <c r="F22" s="575"/>
      <c r="G22" s="575"/>
      <c r="H22" s="575"/>
      <c r="I22" s="575"/>
      <c r="J22" s="575"/>
      <c r="K22" s="575"/>
      <c r="L22" s="575"/>
      <c r="M22" s="575"/>
      <c r="N22" s="575"/>
      <c r="O22" s="575"/>
      <c r="P22" s="575"/>
      <c r="Q22" s="575"/>
      <c r="R22" s="575"/>
      <c r="S22" s="575"/>
      <c r="T22" s="575"/>
    </row>
    <row r="23" spans="1:20" ht="22.5" customHeight="1">
      <c r="A23" s="323"/>
      <c r="B23" s="570" t="s">
        <v>770</v>
      </c>
      <c r="C23" s="570"/>
      <c r="D23" s="570"/>
      <c r="E23" s="570"/>
      <c r="F23" s="570"/>
      <c r="G23" s="570"/>
      <c r="H23" s="570"/>
      <c r="I23" s="570"/>
      <c r="J23" s="570"/>
      <c r="K23" s="570"/>
      <c r="L23" s="570"/>
      <c r="M23" s="77"/>
      <c r="N23" s="456" t="s">
        <v>771</v>
      </c>
      <c r="O23" s="456"/>
      <c r="P23" s="318"/>
      <c r="Q23" s="576"/>
      <c r="R23" s="576"/>
      <c r="S23" s="576"/>
      <c r="T23" s="576"/>
    </row>
    <row r="24" spans="1:20" ht="9" customHeight="1">
      <c r="A24" s="7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77"/>
      <c r="N24" s="326"/>
      <c r="O24" s="326"/>
      <c r="P24" s="318"/>
      <c r="Q24" s="319"/>
      <c r="R24" s="319"/>
      <c r="S24" s="319"/>
      <c r="T24" s="319"/>
    </row>
    <row r="25" spans="1:20" ht="21.75" customHeight="1">
      <c r="A25" s="77"/>
      <c r="B25" s="462" t="s">
        <v>772</v>
      </c>
      <c r="C25" s="462"/>
      <c r="D25" s="462"/>
      <c r="E25" s="462"/>
      <c r="F25" s="462"/>
      <c r="G25" s="462"/>
      <c r="H25" s="462"/>
      <c r="I25" s="462"/>
      <c r="J25" s="462"/>
      <c r="K25" s="462"/>
      <c r="L25" s="462"/>
      <c r="M25" s="77"/>
      <c r="N25" s="469" t="s">
        <v>773</v>
      </c>
      <c r="O25" s="469"/>
      <c r="P25" s="318"/>
      <c r="Q25" s="576"/>
      <c r="R25" s="576"/>
      <c r="S25" s="576"/>
      <c r="T25" s="576"/>
    </row>
    <row r="26" spans="1:20" ht="13.5" customHeight="1">
      <c r="Q26" s="579" t="s">
        <v>774</v>
      </c>
      <c r="R26" s="579"/>
      <c r="S26" s="579"/>
      <c r="T26" s="579"/>
    </row>
    <row r="27" spans="1:20" ht="15.75">
      <c r="Q27" s="577" t="s">
        <v>775</v>
      </c>
      <c r="R27" s="577"/>
      <c r="S27" s="577"/>
      <c r="T27" s="577"/>
    </row>
    <row r="28" spans="1:20" ht="15.75">
      <c r="Q28" s="577" t="s">
        <v>776</v>
      </c>
      <c r="R28" s="578"/>
      <c r="S28" s="578"/>
      <c r="T28" s="578"/>
    </row>
  </sheetData>
  <mergeCells count="41">
    <mergeCell ref="Q26:T26"/>
    <mergeCell ref="Q27:T27"/>
    <mergeCell ref="Q28:T28"/>
    <mergeCell ref="B22:T22"/>
    <mergeCell ref="B23:L23"/>
    <mergeCell ref="N23:O23"/>
    <mergeCell ref="Q23:T23"/>
    <mergeCell ref="B25:L25"/>
    <mergeCell ref="N25:O25"/>
    <mergeCell ref="Q25:T25"/>
    <mergeCell ref="N15:O15"/>
    <mergeCell ref="P15:P16"/>
    <mergeCell ref="Q15:R15"/>
    <mergeCell ref="S15:S16"/>
    <mergeCell ref="A20:A21"/>
    <mergeCell ref="B20:M21"/>
    <mergeCell ref="Q21:T21"/>
    <mergeCell ref="B15:E15"/>
    <mergeCell ref="F15:F16"/>
    <mergeCell ref="G15:H15"/>
    <mergeCell ref="I15:I16"/>
    <mergeCell ref="J15:L15"/>
    <mergeCell ref="M15:M16"/>
    <mergeCell ref="B14:L14"/>
    <mergeCell ref="N6:T6"/>
    <mergeCell ref="B7:L7"/>
    <mergeCell ref="N7:T7"/>
    <mergeCell ref="B8:L8"/>
    <mergeCell ref="B9:L9"/>
    <mergeCell ref="N9:T9"/>
    <mergeCell ref="B10:L10"/>
    <mergeCell ref="B11:L11"/>
    <mergeCell ref="N11:T11"/>
    <mergeCell ref="B12:L12"/>
    <mergeCell ref="B13:L13"/>
    <mergeCell ref="A5:T5"/>
    <mergeCell ref="G1:Q1"/>
    <mergeCell ref="R1:T1"/>
    <mergeCell ref="A2:T2"/>
    <mergeCell ref="A3:T3"/>
    <mergeCell ref="A4:T4"/>
  </mergeCells>
  <pageMargins left="0.67" right="0.15" top="0.38" bottom="0.2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7"/>
  <sheetViews>
    <sheetView view="pageBreakPreview" topLeftCell="A7" zoomScaleSheetLayoutView="100" workbookViewId="0">
      <selection activeCell="D3" sqref="D3"/>
    </sheetView>
  </sheetViews>
  <sheetFormatPr defaultRowHeight="12.75"/>
  <cols>
    <col min="1" max="1" width="26.28515625" customWidth="1"/>
    <col min="2" max="2" width="23.42578125" customWidth="1"/>
    <col min="3" max="3" width="13.42578125" customWidth="1"/>
    <col min="4" max="4" width="11.7109375" customWidth="1"/>
    <col min="5" max="5" width="12.85546875" customWidth="1"/>
    <col min="6" max="6" width="14.7109375" customWidth="1"/>
    <col min="7" max="7" width="13.28515625" customWidth="1"/>
    <col min="8" max="8" width="23.7109375" customWidth="1"/>
  </cols>
  <sheetData>
    <row r="1" spans="1:9" ht="30" customHeight="1">
      <c r="A1" s="587" t="s">
        <v>966</v>
      </c>
      <c r="B1" s="587"/>
      <c r="C1" s="587"/>
      <c r="D1" s="587"/>
      <c r="E1" s="587"/>
      <c r="F1" s="587"/>
      <c r="G1" s="587"/>
      <c r="H1" s="587"/>
    </row>
    <row r="2" spans="1:9" ht="33" customHeight="1">
      <c r="A2" s="588" t="s">
        <v>991</v>
      </c>
      <c r="B2" s="588"/>
      <c r="C2" s="413" t="s">
        <v>987</v>
      </c>
      <c r="D2" s="413"/>
      <c r="E2" s="413"/>
      <c r="F2" s="413"/>
      <c r="G2" s="591" t="s">
        <v>967</v>
      </c>
      <c r="H2" s="591"/>
      <c r="I2" s="413"/>
    </row>
    <row r="3" spans="1:9" ht="27" customHeight="1">
      <c r="A3" s="413" t="s">
        <v>968</v>
      </c>
      <c r="B3" s="414">
        <v>45</v>
      </c>
      <c r="C3" s="422" t="s">
        <v>969</v>
      </c>
      <c r="D3" s="422" t="s">
        <v>997</v>
      </c>
      <c r="E3" s="422"/>
      <c r="F3" s="415"/>
      <c r="G3" s="415"/>
      <c r="H3" s="415"/>
    </row>
    <row r="4" spans="1:9" ht="27" customHeight="1" thickBot="1">
      <c r="A4" s="413" t="s">
        <v>970</v>
      </c>
      <c r="B4" s="416" t="s">
        <v>971</v>
      </c>
      <c r="C4" s="417">
        <v>117</v>
      </c>
      <c r="D4" s="417">
        <v>3</v>
      </c>
      <c r="E4" s="417">
        <v>0</v>
      </c>
      <c r="F4" s="415" t="s">
        <v>972</v>
      </c>
      <c r="G4" s="592" t="s">
        <v>973</v>
      </c>
      <c r="H4" s="592"/>
    </row>
    <row r="5" spans="1:9" ht="27" customHeight="1">
      <c r="A5" s="413" t="s">
        <v>714</v>
      </c>
      <c r="B5" s="592" t="s">
        <v>980</v>
      </c>
      <c r="C5" s="592"/>
      <c r="D5" s="592"/>
      <c r="E5" s="592"/>
      <c r="F5" s="592"/>
      <c r="G5" s="415"/>
      <c r="H5" s="415"/>
    </row>
    <row r="6" spans="1:9" ht="27" customHeight="1">
      <c r="A6" s="415"/>
      <c r="B6" s="592" t="s">
        <v>981</v>
      </c>
      <c r="C6" s="592"/>
      <c r="D6" s="592"/>
      <c r="E6" s="592"/>
      <c r="F6" s="592"/>
      <c r="G6" s="415"/>
      <c r="H6" s="415"/>
    </row>
    <row r="7" spans="1:9" ht="27" customHeight="1">
      <c r="A7" s="415"/>
      <c r="B7" s="592" t="s">
        <v>982</v>
      </c>
      <c r="C7" s="592"/>
      <c r="D7" s="592"/>
      <c r="E7" s="592"/>
      <c r="F7" s="592"/>
      <c r="G7" s="592"/>
      <c r="H7" s="415"/>
    </row>
    <row r="8" spans="1:9" ht="27" customHeight="1">
      <c r="A8" s="415"/>
      <c r="B8" s="592" t="s">
        <v>984</v>
      </c>
      <c r="C8" s="592"/>
      <c r="D8" s="592"/>
      <c r="E8" s="592"/>
      <c r="F8" s="592"/>
      <c r="G8" s="415"/>
      <c r="H8" s="415"/>
    </row>
    <row r="9" spans="1:9" ht="27" customHeight="1">
      <c r="A9" s="415"/>
      <c r="B9" s="592" t="s">
        <v>983</v>
      </c>
      <c r="C9" s="592"/>
      <c r="D9" s="592"/>
      <c r="E9" s="592"/>
      <c r="F9" s="592"/>
      <c r="G9" s="592"/>
      <c r="H9" s="592"/>
    </row>
    <row r="10" spans="1:9" ht="27" customHeight="1">
      <c r="A10" s="415"/>
      <c r="B10" s="415"/>
      <c r="C10" s="415"/>
      <c r="D10" s="415"/>
      <c r="E10" s="415"/>
      <c r="F10" s="415"/>
      <c r="G10" s="415"/>
      <c r="H10" s="415"/>
    </row>
    <row r="11" spans="1:9" ht="40.5">
      <c r="A11" s="412" t="s">
        <v>697</v>
      </c>
      <c r="B11" s="412" t="s">
        <v>974</v>
      </c>
      <c r="C11" s="590" t="s">
        <v>975</v>
      </c>
      <c r="D11" s="590"/>
      <c r="E11" s="419" t="s">
        <v>988</v>
      </c>
      <c r="F11" s="267" t="s">
        <v>976</v>
      </c>
      <c r="G11" s="412" t="s">
        <v>977</v>
      </c>
      <c r="H11" s="412" t="s">
        <v>706</v>
      </c>
    </row>
    <row r="12" spans="1:9" ht="30.75" customHeight="1">
      <c r="A12" s="418"/>
      <c r="B12" s="418"/>
      <c r="C12" s="412" t="s">
        <v>978</v>
      </c>
      <c r="D12" s="412" t="s">
        <v>979</v>
      </c>
      <c r="E12" s="418"/>
      <c r="F12" s="418"/>
      <c r="G12" s="418"/>
      <c r="H12" s="418"/>
    </row>
    <row r="13" spans="1:9" ht="63" customHeight="1">
      <c r="A13" s="420" t="s">
        <v>985</v>
      </c>
      <c r="B13" s="204">
        <f>N.P.S.!$E$52</f>
        <v>380017</v>
      </c>
      <c r="C13" s="421" t="s">
        <v>986</v>
      </c>
      <c r="D13" s="421" t="s">
        <v>986</v>
      </c>
      <c r="E13" s="189">
        <f>N.P.S.!$E$52</f>
        <v>380017</v>
      </c>
      <c r="F13" s="421" t="s">
        <v>986</v>
      </c>
      <c r="G13" s="421" t="s">
        <v>986</v>
      </c>
      <c r="H13" s="421" t="s">
        <v>986</v>
      </c>
    </row>
    <row r="14" spans="1:9" ht="17.25" customHeight="1"/>
    <row r="15" spans="1:9" ht="21.75" customHeight="1"/>
    <row r="16" spans="1:9" ht="24.75" customHeight="1">
      <c r="F16" s="488" t="s">
        <v>989</v>
      </c>
      <c r="G16" s="488"/>
      <c r="H16" s="488"/>
    </row>
    <row r="17" spans="6:8" ht="17.25" customHeight="1">
      <c r="F17" s="589" t="s">
        <v>990</v>
      </c>
      <c r="G17" s="589"/>
      <c r="H17" s="589"/>
    </row>
  </sheetData>
  <mergeCells count="12">
    <mergeCell ref="A1:H1"/>
    <mergeCell ref="A2:B2"/>
    <mergeCell ref="F16:H16"/>
    <mergeCell ref="F17:H17"/>
    <mergeCell ref="C11:D11"/>
    <mergeCell ref="G2:H2"/>
    <mergeCell ref="B6:F6"/>
    <mergeCell ref="B7:G7"/>
    <mergeCell ref="B8:F8"/>
    <mergeCell ref="B9:H9"/>
    <mergeCell ref="B5:F5"/>
    <mergeCell ref="G4:H4"/>
  </mergeCells>
  <pageMargins left="0.62" right="0.15" top="0.28999999999999998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7</vt:i4>
      </vt:variant>
    </vt:vector>
  </HeadingPairs>
  <TitlesOfParts>
    <vt:vector size="27" baseType="lpstr">
      <vt:lpstr>salary</vt:lpstr>
      <vt:lpstr>Summary(1)</vt:lpstr>
      <vt:lpstr>Summary2</vt:lpstr>
      <vt:lpstr>105 (chaalan form)</vt:lpstr>
      <vt:lpstr>GPF CHALAN</vt:lpstr>
      <vt:lpstr>I.T.CHALAN</vt:lpstr>
      <vt:lpstr>10% NPS</vt:lpstr>
      <vt:lpstr>14%nps</vt:lpstr>
      <vt:lpstr>NPS RHEO</vt:lpstr>
      <vt:lpstr>GPF</vt:lpstr>
      <vt:lpstr>Retired</vt:lpstr>
      <vt:lpstr>bank stmt feed </vt:lpstr>
      <vt:lpstr>bank stmt print</vt:lpstr>
      <vt:lpstr>Group Ins.</vt:lpstr>
      <vt:lpstr>I.T.</vt:lpstr>
      <vt:lpstr>N.P.S.</vt:lpstr>
      <vt:lpstr>PAY SLIP</vt:lpstr>
      <vt:lpstr>DIFF</vt:lpstr>
      <vt:lpstr>co opr loan</vt:lpstr>
      <vt:lpstr>ANNUAL I.T.</vt:lpstr>
      <vt:lpstr>'10% NPS'!Print_Area</vt:lpstr>
      <vt:lpstr>'bank stmt feed '!Print_Area</vt:lpstr>
      <vt:lpstr>'bank stmt print'!Print_Area</vt:lpstr>
      <vt:lpstr>'co opr loan'!Print_Area</vt:lpstr>
      <vt:lpstr>DIFF!Print_Area</vt:lpstr>
      <vt:lpstr>Retired!Print_Area</vt:lpstr>
      <vt:lpstr>salary!Print_Area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Administrator</cp:lastModifiedBy>
  <cp:lastPrinted>2019-12-23T06:12:56Z</cp:lastPrinted>
  <dcterms:created xsi:type="dcterms:W3CDTF">2002-04-11T07:27:47Z</dcterms:created>
  <dcterms:modified xsi:type="dcterms:W3CDTF">2020-01-21T06:58:06Z</dcterms:modified>
</cp:coreProperties>
</file>