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905"/>
  </bookViews>
  <sheets>
    <sheet name="supply" sheetId="7" r:id="rId1"/>
    <sheet name="demand" sheetId="6" r:id="rId2"/>
    <sheet name="links" sheetId="5" r:id="rId3"/>
    <sheet name="distance" sheetId="4" r:id="rId4"/>
    <sheet name="temp loss" sheetId="8" r:id="rId5"/>
    <sheet name="scenarios" sheetId="1" r:id="rId6"/>
  </sheets>
  <externalReferences>
    <externalReference r:id="rId7"/>
  </externalReferences>
  <definedNames>
    <definedName name="asdfasdf" localSheetId="0">#REF!</definedName>
    <definedName name="asdfasdf" localSheetId="4">#REF!</definedName>
    <definedName name="asdfasdf">#REF!</definedName>
    <definedName name="vDateTime" localSheetId="1">#REF!</definedName>
    <definedName name="vDateTime" localSheetId="2">#REF!</definedName>
    <definedName name="vDateTime" localSheetId="0">#REF!</definedName>
    <definedName name="vDateTime" localSheetId="4">#REF!</definedName>
    <definedName name="vDateTime">#REF!</definedName>
    <definedName name="vDiastolic" localSheetId="1">#REF!</definedName>
    <definedName name="vDiastolic" localSheetId="2">#REF!</definedName>
    <definedName name="vDiastolic" localSheetId="0">#REF!</definedName>
    <definedName name="vDiastolic" localSheetId="4">#REF!</definedName>
    <definedName name="vDiastolic">#REF!</definedName>
    <definedName name="vHeartRate" localSheetId="1">#REF!</definedName>
    <definedName name="vHeartRate" localSheetId="2">#REF!</definedName>
    <definedName name="vHeartRate" localSheetId="0">#REF!</definedName>
    <definedName name="vHeartRate" localSheetId="4">#REF!</definedName>
    <definedName name="vHeartRate">#REF!</definedName>
    <definedName name="vSystolic" localSheetId="1">#REF!</definedName>
    <definedName name="vSystolic" localSheetId="2">#REF!</definedName>
    <definedName name="vSystolic" localSheetId="0">#REF!</definedName>
    <definedName name="vSystolic" localSheetId="4">#REF!</definedName>
    <definedName name="vSystolic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O2" i="1"/>
  <c r="O12" i="1" s="1"/>
  <c r="Q12" i="1" s="1"/>
  <c r="O8" i="1"/>
  <c r="Q8" i="1" s="1"/>
  <c r="H3" i="1"/>
  <c r="I3" i="1"/>
  <c r="L3" i="1"/>
  <c r="H4" i="1"/>
  <c r="I4" i="1"/>
  <c r="L4" i="1"/>
  <c r="O4" i="1"/>
  <c r="Q4" i="1" s="1"/>
  <c r="H5" i="1"/>
  <c r="I5" i="1"/>
  <c r="L5" i="1"/>
  <c r="L6" i="1"/>
  <c r="H7" i="1"/>
  <c r="I7" i="1"/>
  <c r="L7" i="1"/>
  <c r="H8" i="1"/>
  <c r="I8" i="1"/>
  <c r="H9" i="1"/>
  <c r="I9" i="1"/>
  <c r="L8" i="1" s="1"/>
  <c r="L9" i="1"/>
  <c r="L10" i="1"/>
  <c r="H11" i="1"/>
  <c r="I11" i="1"/>
  <c r="L11" i="1"/>
  <c r="H12" i="1"/>
  <c r="I12" i="1"/>
  <c r="H13" i="1"/>
  <c r="I13" i="1"/>
  <c r="Q13" i="1" l="1"/>
  <c r="Q11" i="1"/>
  <c r="Q9" i="1"/>
  <c r="Q7" i="1"/>
  <c r="Q5" i="1"/>
  <c r="Q3" i="1"/>
  <c r="P4" i="1" l="1"/>
  <c r="P8" i="1"/>
  <c r="P12" i="1"/>
  <c r="S11" i="1" l="1"/>
  <c r="S12" i="1"/>
  <c r="S13" i="1"/>
  <c r="S7" i="1"/>
  <c r="S9" i="1"/>
  <c r="S8" i="1"/>
  <c r="S3" i="1"/>
  <c r="S4" i="1"/>
  <c r="S5" i="1"/>
</calcChain>
</file>

<file path=xl/sharedStrings.xml><?xml version="1.0" encoding="utf-8"?>
<sst xmlns="http://schemas.openxmlformats.org/spreadsheetml/2006/main" count="124" uniqueCount="65">
  <si>
    <t>Product Demands</t>
  </si>
  <si>
    <t>G</t>
  </si>
  <si>
    <t>P</t>
  </si>
  <si>
    <t>s</t>
  </si>
  <si>
    <t>T1</t>
  </si>
  <si>
    <t>S1</t>
  </si>
  <si>
    <t>s1</t>
  </si>
  <si>
    <t>Optimistic</t>
  </si>
  <si>
    <t>S2</t>
  </si>
  <si>
    <t>s2</t>
  </si>
  <si>
    <t>S3</t>
  </si>
  <si>
    <t>s3</t>
  </si>
  <si>
    <t>s4</t>
  </si>
  <si>
    <t>Base Scenario</t>
  </si>
  <si>
    <t>Mean Demand</t>
  </si>
  <si>
    <t>S4</t>
  </si>
  <si>
    <t>s5</t>
  </si>
  <si>
    <t>Realistic</t>
  </si>
  <si>
    <t>S5</t>
  </si>
  <si>
    <t>s6</t>
  </si>
  <si>
    <t>S6</t>
  </si>
  <si>
    <t>s7</t>
  </si>
  <si>
    <t>s8</t>
  </si>
  <si>
    <t>S7</t>
  </si>
  <si>
    <t>s9</t>
  </si>
  <si>
    <t>Pessimistic</t>
  </si>
  <si>
    <t>S8</t>
  </si>
  <si>
    <t>S9</t>
  </si>
  <si>
    <t>T2</t>
  </si>
  <si>
    <t>T3</t>
  </si>
  <si>
    <t>Time Period</t>
  </si>
  <si>
    <t>Total</t>
  </si>
  <si>
    <t>Dhangadhi</t>
  </si>
  <si>
    <t>Nepalgunj</t>
  </si>
  <si>
    <t>Bhairahawa</t>
  </si>
  <si>
    <t>Pokhara</t>
  </si>
  <si>
    <t>Kathmandu</t>
  </si>
  <si>
    <t>Amlekhgunj</t>
  </si>
  <si>
    <t>Birgunj</t>
  </si>
  <si>
    <t>Janakpur</t>
  </si>
  <si>
    <t>Biratnagar</t>
  </si>
  <si>
    <t>Charali</t>
  </si>
  <si>
    <t>Demand</t>
  </si>
  <si>
    <t>Petrol</t>
  </si>
  <si>
    <t>Diesel</t>
  </si>
  <si>
    <t>Banthara</t>
  </si>
  <si>
    <t>Gonda</t>
  </si>
  <si>
    <t>Mughalsarai</t>
  </si>
  <si>
    <t>Baitalpur</t>
  </si>
  <si>
    <t>Raxaul</t>
  </si>
  <si>
    <t>Barauni</t>
  </si>
  <si>
    <t>Siliguri</t>
  </si>
  <si>
    <t>Supply</t>
  </si>
  <si>
    <t>Sources</t>
  </si>
  <si>
    <t>Destinations</t>
  </si>
  <si>
    <t xml:space="preserve">Diesel </t>
  </si>
  <si>
    <t>fij</t>
  </si>
  <si>
    <t>Candidate links</t>
  </si>
  <si>
    <t>Location</t>
  </si>
  <si>
    <t xml:space="preserve">Gonda </t>
  </si>
  <si>
    <t>cij</t>
  </si>
  <si>
    <t>Weighted distance</t>
  </si>
  <si>
    <t>lpij</t>
  </si>
  <si>
    <t>Adjusted weighted temperature loss for diesel</t>
  </si>
  <si>
    <t>Adjusted weighted temperature loss for petrol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</si>
</sst>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5" xfId="0" applyNumberFormat="1" applyBorder="1"/>
    <xf numFmtId="2" fontId="0" fillId="0" borderId="5" xfId="0" applyNumberFormat="1" applyBorder="1"/>
    <xf numFmtId="0" fontId="0" fillId="0" borderId="6" xfId="0" applyBorder="1"/>
    <xf numFmtId="0" fontId="1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1" xfId="0" applyBorder="1"/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1" fontId="0" fillId="0" borderId="1" xfId="0" applyNumberFormat="1" applyBorder="1"/>
    <xf numFmtId="0" fontId="1" fillId="2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1" fillId="4" borderId="12" xfId="0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1" fontId="0" fillId="0" borderId="29" xfId="0" applyNumberFormat="1" applyBorder="1"/>
    <xf numFmtId="2" fontId="0" fillId="0" borderId="29" xfId="0" applyNumberFormat="1" applyBorder="1"/>
    <xf numFmtId="1" fontId="0" fillId="0" borderId="27" xfId="0" applyNumberFormat="1" applyBorder="1"/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" fontId="0" fillId="0" borderId="0" xfId="0" applyNumberFormat="1"/>
    <xf numFmtId="1" fontId="0" fillId="0" borderId="2" xfId="0" applyNumberFormat="1" applyBorder="1" applyAlignment="1">
      <alignment vertical="center"/>
    </xf>
    <xf numFmtId="1" fontId="0" fillId="0" borderId="26" xfId="0" applyNumberFormat="1" applyBorder="1" applyAlignment="1">
      <alignment vertical="center"/>
    </xf>
    <xf numFmtId="1" fontId="0" fillId="0" borderId="10" xfId="0" applyNumberFormat="1" applyBorder="1" applyAlignment="1">
      <alignment vertical="center"/>
    </xf>
    <xf numFmtId="1" fontId="0" fillId="0" borderId="32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1" fontId="0" fillId="0" borderId="29" xfId="0" applyNumberFormat="1" applyBorder="1" applyAlignment="1">
      <alignment vertical="center"/>
    </xf>
    <xf numFmtId="1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2" xfId="0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32" xfId="0" applyBorder="1" applyAlignment="1">
      <alignment vertical="center"/>
    </xf>
    <xf numFmtId="3" fontId="0" fillId="0" borderId="6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vertical="center"/>
    </xf>
    <xf numFmtId="3" fontId="0" fillId="0" borderId="27" xfId="0" applyNumberForma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1" fontId="0" fillId="0" borderId="31" xfId="0" applyNumberFormat="1" applyFont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A%20Data_2019-05-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r04"/>
      <sheetName val="chr05"/>
      <sheetName val="chr06"/>
      <sheetName val="chr07"/>
      <sheetName val="chr08"/>
      <sheetName val="chr09"/>
      <sheetName val="chr10"/>
      <sheetName val="chr11"/>
      <sheetName val="chr12"/>
      <sheetName val="chr01"/>
      <sheetName val="chr02"/>
      <sheetName val="chr03"/>
      <sheetName val="brt04"/>
      <sheetName val="brt05"/>
      <sheetName val="brt06"/>
      <sheetName val="brt07"/>
      <sheetName val="brt08"/>
      <sheetName val="brt09"/>
      <sheetName val="brt10"/>
      <sheetName val="brt11"/>
      <sheetName val="brt12"/>
      <sheetName val="brt01"/>
      <sheetName val="brt02"/>
      <sheetName val="brt03"/>
      <sheetName val="jnk04"/>
      <sheetName val="jnk05"/>
      <sheetName val="jnk06"/>
      <sheetName val="jnk07"/>
      <sheetName val="jnk08"/>
      <sheetName val="jnk09"/>
      <sheetName val="jnk10"/>
      <sheetName val="jnk11"/>
      <sheetName val="jnk12"/>
      <sheetName val="jnk01"/>
      <sheetName val="jnk02"/>
      <sheetName val="jnk03"/>
      <sheetName val="brj04"/>
      <sheetName val="brj05"/>
      <sheetName val="brj06"/>
      <sheetName val="brj07"/>
      <sheetName val="brj08"/>
      <sheetName val="brj09"/>
      <sheetName val="brj10"/>
      <sheetName val="brj11"/>
      <sheetName val="brj12"/>
      <sheetName val="brj01"/>
      <sheetName val="brj02"/>
      <sheetName val="brj03"/>
      <sheetName val="amj04"/>
      <sheetName val="amj05"/>
      <sheetName val="amj06"/>
      <sheetName val="amj07"/>
      <sheetName val="amj08"/>
      <sheetName val="amj09"/>
      <sheetName val="amj10"/>
      <sheetName val="amj11"/>
      <sheetName val="amj12"/>
      <sheetName val="amj01"/>
      <sheetName val="amj02"/>
      <sheetName val="amj03"/>
      <sheetName val="tkt04"/>
      <sheetName val="tkt05"/>
      <sheetName val="tkt06"/>
      <sheetName val="tkt07"/>
      <sheetName val="tkt08"/>
      <sheetName val="tkt09"/>
      <sheetName val="tkt10"/>
      <sheetName val="tkt11"/>
      <sheetName val="tkt12"/>
      <sheetName val="tkt01"/>
      <sheetName val="tkt02"/>
      <sheetName val="tkt03"/>
      <sheetName val="pkr04"/>
      <sheetName val="pkr05"/>
      <sheetName val="pkr06"/>
      <sheetName val="pkr07"/>
      <sheetName val="pkr08"/>
      <sheetName val="pkr09"/>
      <sheetName val="pkr10"/>
      <sheetName val="pkr11"/>
      <sheetName val="pkr12"/>
      <sheetName val="pkr01"/>
      <sheetName val="pkr02"/>
      <sheetName val="pkr03"/>
      <sheetName val="bhw04"/>
      <sheetName val="bhw05"/>
      <sheetName val="bhw06"/>
      <sheetName val="bhw07"/>
      <sheetName val="bhw08"/>
      <sheetName val="bhw09"/>
      <sheetName val="bhw10"/>
      <sheetName val="bhw11"/>
      <sheetName val="bhw12"/>
      <sheetName val="bhw01"/>
      <sheetName val="bhw02"/>
      <sheetName val="bhw03"/>
      <sheetName val="npj04"/>
      <sheetName val="npj05"/>
      <sheetName val="npj06"/>
      <sheetName val="npj07"/>
      <sheetName val="npj08"/>
      <sheetName val="npj09"/>
      <sheetName val="npj10"/>
      <sheetName val="npj11"/>
      <sheetName val="npj12"/>
      <sheetName val="npj01"/>
      <sheetName val="npj02"/>
      <sheetName val="npj03"/>
      <sheetName val="dhnth"/>
      <sheetName val="dhntm"/>
      <sheetName val="dhmih"/>
      <sheetName val="dhnim"/>
      <sheetName val="CHR"/>
      <sheetName val="BRT"/>
      <sheetName val="JNK"/>
      <sheetName val="BRJ"/>
      <sheetName val="AMJ"/>
      <sheetName val="TKT"/>
      <sheetName val="PKR"/>
      <sheetName val="BHW"/>
      <sheetName val="NPJ"/>
      <sheetName val="DHN"/>
      <sheetName val="Info"/>
      <sheetName val="FY7374"/>
      <sheetName val="FY7475"/>
      <sheetName val="Demand"/>
      <sheetName val="DemSup"/>
      <sheetName val="Tables"/>
      <sheetName val="Model"/>
      <sheetName val="Scenarios"/>
      <sheetName val="DS_T1_T3_20"/>
      <sheetName val="S_T3_15"/>
      <sheetName val="D_T3 vs S_T3"/>
      <sheetName val="Paper"/>
      <sheetName val="Temp"/>
      <sheetName val="T dr"/>
      <sheetName val="T atm"/>
      <sheetName val="Dist"/>
      <sheetName val="Solver"/>
      <sheetName val="Reg"/>
      <sheetName val="RegT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90" zoomScaleNormal="90" workbookViewId="0">
      <selection activeCell="F13" sqref="F13"/>
    </sheetView>
  </sheetViews>
  <sheetFormatPr defaultRowHeight="15" x14ac:dyDescent="0.25"/>
  <cols>
    <col min="1" max="1" width="13.42578125" style="2" bestFit="1" customWidth="1"/>
    <col min="2" max="2" width="12.140625" style="2" bestFit="1" customWidth="1"/>
    <col min="3" max="4" width="10.42578125" style="2" bestFit="1" customWidth="1"/>
    <col min="5" max="5" width="9" style="2" bestFit="1" customWidth="1"/>
    <col min="6" max="6" width="11.7109375" style="2" bestFit="1" customWidth="1"/>
    <col min="7" max="7" width="12.42578125" style="2" bestFit="1" customWidth="1"/>
    <col min="8" max="8" width="11.140625" style="2" bestFit="1" customWidth="1"/>
    <col min="9" max="10" width="11.7109375" style="2" bestFit="1" customWidth="1"/>
    <col min="11" max="11" width="10.5703125" style="2" bestFit="1" customWidth="1"/>
    <col min="12" max="12" width="10.5703125" bestFit="1" customWidth="1"/>
    <col min="13" max="13" width="7.7109375" bestFit="1" customWidth="1"/>
  </cols>
  <sheetData>
    <row r="1" spans="1:12" x14ac:dyDescent="0.25">
      <c r="A1" s="76" t="s">
        <v>52</v>
      </c>
      <c r="B1" s="77" t="s">
        <v>53</v>
      </c>
      <c r="C1" s="78" t="s">
        <v>51</v>
      </c>
      <c r="D1" s="78" t="s">
        <v>50</v>
      </c>
      <c r="E1" s="78" t="s">
        <v>49</v>
      </c>
      <c r="F1" s="78" t="s">
        <v>48</v>
      </c>
      <c r="G1" s="78" t="s">
        <v>47</v>
      </c>
      <c r="H1" s="78" t="s">
        <v>46</v>
      </c>
      <c r="I1" s="78" t="s">
        <v>45</v>
      </c>
      <c r="J1" s="68" t="s">
        <v>31</v>
      </c>
      <c r="L1" s="2"/>
    </row>
    <row r="2" spans="1:12" x14ac:dyDescent="0.25">
      <c r="A2" s="79" t="s">
        <v>44</v>
      </c>
      <c r="B2" s="80" t="s">
        <v>4</v>
      </c>
      <c r="C2" s="74">
        <v>7800</v>
      </c>
      <c r="D2" s="74">
        <v>67100</v>
      </c>
      <c r="E2" s="74">
        <v>46400</v>
      </c>
      <c r="F2" s="74">
        <v>17500</v>
      </c>
      <c r="G2" s="74">
        <v>4200</v>
      </c>
      <c r="H2" s="74">
        <v>20500</v>
      </c>
      <c r="I2" s="74">
        <v>9900</v>
      </c>
      <c r="J2" s="66">
        <v>173400</v>
      </c>
      <c r="L2" s="2"/>
    </row>
    <row r="3" spans="1:12" x14ac:dyDescent="0.25">
      <c r="A3" s="81"/>
      <c r="B3" s="82" t="s">
        <v>28</v>
      </c>
      <c r="C3" s="67">
        <v>9700</v>
      </c>
      <c r="D3" s="67">
        <v>100600</v>
      </c>
      <c r="E3" s="67">
        <v>51000</v>
      </c>
      <c r="F3" s="67">
        <v>19300</v>
      </c>
      <c r="G3" s="67">
        <v>6300</v>
      </c>
      <c r="H3" s="67">
        <v>25600</v>
      </c>
      <c r="I3" s="67">
        <v>12400</v>
      </c>
      <c r="J3" s="65">
        <v>224900</v>
      </c>
      <c r="L3" s="2"/>
    </row>
    <row r="4" spans="1:12" x14ac:dyDescent="0.25">
      <c r="A4" s="83"/>
      <c r="B4" s="84" t="s">
        <v>29</v>
      </c>
      <c r="C4" s="73">
        <v>12100</v>
      </c>
      <c r="D4" s="73">
        <v>125700</v>
      </c>
      <c r="E4" s="73">
        <v>56100</v>
      </c>
      <c r="F4" s="73">
        <v>21200</v>
      </c>
      <c r="G4" s="73">
        <v>7900</v>
      </c>
      <c r="H4" s="73">
        <v>32000</v>
      </c>
      <c r="I4" s="73">
        <v>15500</v>
      </c>
      <c r="J4" s="64">
        <v>270500</v>
      </c>
      <c r="L4" s="2"/>
    </row>
    <row r="5" spans="1:12" x14ac:dyDescent="0.25">
      <c r="A5" s="81" t="s">
        <v>43</v>
      </c>
      <c r="B5" s="82" t="s">
        <v>4</v>
      </c>
      <c r="C5" s="67">
        <v>3600</v>
      </c>
      <c r="D5" s="67">
        <v>25600</v>
      </c>
      <c r="E5" s="67">
        <v>14800</v>
      </c>
      <c r="F5" s="67">
        <v>5400</v>
      </c>
      <c r="G5" s="67">
        <v>4200</v>
      </c>
      <c r="H5" s="67">
        <v>4800</v>
      </c>
      <c r="I5" s="67">
        <v>2200</v>
      </c>
      <c r="J5" s="65">
        <v>60600</v>
      </c>
      <c r="L5" s="2"/>
    </row>
    <row r="6" spans="1:12" x14ac:dyDescent="0.25">
      <c r="A6" s="81"/>
      <c r="B6" s="82" t="s">
        <v>28</v>
      </c>
      <c r="C6" s="67">
        <v>4500</v>
      </c>
      <c r="D6" s="67">
        <v>38400</v>
      </c>
      <c r="E6" s="67">
        <v>16300</v>
      </c>
      <c r="F6" s="67">
        <v>5900</v>
      </c>
      <c r="G6" s="67">
        <v>6300</v>
      </c>
      <c r="H6" s="67">
        <v>5900</v>
      </c>
      <c r="I6" s="67">
        <v>2800</v>
      </c>
      <c r="J6" s="65">
        <v>80100</v>
      </c>
      <c r="L6" s="2"/>
    </row>
    <row r="7" spans="1:12" x14ac:dyDescent="0.25">
      <c r="A7" s="83"/>
      <c r="B7" s="84" t="s">
        <v>29</v>
      </c>
      <c r="C7" s="73">
        <v>5600</v>
      </c>
      <c r="D7" s="73">
        <v>48000</v>
      </c>
      <c r="E7" s="73">
        <v>17900</v>
      </c>
      <c r="F7" s="73">
        <v>6500</v>
      </c>
      <c r="G7" s="73">
        <v>7800</v>
      </c>
      <c r="H7" s="73">
        <v>7400</v>
      </c>
      <c r="I7" s="73">
        <v>3400</v>
      </c>
      <c r="J7" s="64">
        <v>96600</v>
      </c>
      <c r="L7" s="2"/>
    </row>
  </sheetData>
  <mergeCells count="2">
    <mergeCell ref="A2:A4"/>
    <mergeCell ref="A5:A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90" zoomScaleNormal="90" workbookViewId="0">
      <selection activeCell="E15" sqref="E15"/>
    </sheetView>
  </sheetViews>
  <sheetFormatPr defaultRowHeight="15" x14ac:dyDescent="0.25"/>
  <cols>
    <col min="1" max="1" width="13.42578125" style="2" bestFit="1" customWidth="1"/>
    <col min="2" max="2" width="12.140625" style="2" bestFit="1" customWidth="1"/>
    <col min="3" max="4" width="10.42578125" style="2" bestFit="1" customWidth="1"/>
    <col min="5" max="5" width="9" style="2" bestFit="1" customWidth="1"/>
    <col min="6" max="6" width="11.7109375" style="2" bestFit="1" customWidth="1"/>
    <col min="7" max="7" width="12.42578125" style="2" bestFit="1" customWidth="1"/>
    <col min="8" max="8" width="11.140625" style="2" bestFit="1" customWidth="1"/>
    <col min="9" max="10" width="11.7109375" style="2" bestFit="1" customWidth="1"/>
    <col min="11" max="11" width="10.5703125" style="2" bestFit="1" customWidth="1"/>
    <col min="12" max="12" width="10.5703125" bestFit="1" customWidth="1"/>
    <col min="13" max="13" width="7.7109375" bestFit="1" customWidth="1"/>
  </cols>
  <sheetData>
    <row r="1" spans="1:13" x14ac:dyDescent="0.25">
      <c r="A1" s="75" t="s">
        <v>42</v>
      </c>
      <c r="B1" s="85" t="s">
        <v>54</v>
      </c>
      <c r="C1" s="86" t="s">
        <v>41</v>
      </c>
      <c r="D1" s="86" t="s">
        <v>40</v>
      </c>
      <c r="E1" s="86" t="s">
        <v>39</v>
      </c>
      <c r="F1" s="86" t="s">
        <v>38</v>
      </c>
      <c r="G1" s="86" t="s">
        <v>37</v>
      </c>
      <c r="H1" s="86" t="s">
        <v>36</v>
      </c>
      <c r="I1" s="86" t="s">
        <v>35</v>
      </c>
      <c r="J1" s="86" t="s">
        <v>34</v>
      </c>
      <c r="K1" s="86" t="s">
        <v>33</v>
      </c>
      <c r="L1" s="86" t="s">
        <v>32</v>
      </c>
      <c r="M1" s="87" t="s">
        <v>31</v>
      </c>
    </row>
    <row r="2" spans="1:13" x14ac:dyDescent="0.25">
      <c r="A2" s="79" t="s">
        <v>55</v>
      </c>
      <c r="B2" s="80" t="s">
        <v>4</v>
      </c>
      <c r="C2" s="74">
        <v>7100</v>
      </c>
      <c r="D2" s="74">
        <v>19400</v>
      </c>
      <c r="E2" s="74">
        <v>6100</v>
      </c>
      <c r="F2" s="74">
        <v>8700</v>
      </c>
      <c r="G2" s="74">
        <v>35200</v>
      </c>
      <c r="H2" s="74">
        <v>20700</v>
      </c>
      <c r="I2" s="74">
        <v>5800</v>
      </c>
      <c r="J2" s="74">
        <v>20100</v>
      </c>
      <c r="K2" s="74">
        <v>15300</v>
      </c>
      <c r="L2" s="74">
        <v>7100</v>
      </c>
      <c r="M2" s="66">
        <v>145500</v>
      </c>
    </row>
    <row r="3" spans="1:13" x14ac:dyDescent="0.25">
      <c r="A3" s="81"/>
      <c r="B3" s="82" t="s">
        <v>28</v>
      </c>
      <c r="C3" s="67">
        <v>7800</v>
      </c>
      <c r="D3" s="67">
        <v>21300</v>
      </c>
      <c r="E3" s="67">
        <v>6700</v>
      </c>
      <c r="F3" s="67">
        <v>9600</v>
      </c>
      <c r="G3" s="67">
        <v>38700</v>
      </c>
      <c r="H3" s="67">
        <v>22700</v>
      </c>
      <c r="I3" s="67">
        <v>6400</v>
      </c>
      <c r="J3" s="67">
        <v>22100</v>
      </c>
      <c r="K3" s="67">
        <v>16800</v>
      </c>
      <c r="L3" s="67">
        <v>7800</v>
      </c>
      <c r="M3" s="65">
        <v>159900</v>
      </c>
    </row>
    <row r="4" spans="1:13" x14ac:dyDescent="0.25">
      <c r="A4" s="83"/>
      <c r="B4" s="84" t="s">
        <v>29</v>
      </c>
      <c r="C4" s="73">
        <v>8600</v>
      </c>
      <c r="D4" s="73">
        <v>23400</v>
      </c>
      <c r="E4" s="73">
        <v>7400</v>
      </c>
      <c r="F4" s="73">
        <v>10600</v>
      </c>
      <c r="G4" s="73">
        <v>42600</v>
      </c>
      <c r="H4" s="73">
        <v>25000</v>
      </c>
      <c r="I4" s="73">
        <v>7000</v>
      </c>
      <c r="J4" s="73">
        <v>24300</v>
      </c>
      <c r="K4" s="73">
        <v>18500</v>
      </c>
      <c r="L4" s="73">
        <v>8600</v>
      </c>
      <c r="M4" s="64">
        <v>176000</v>
      </c>
    </row>
    <row r="5" spans="1:13" x14ac:dyDescent="0.25">
      <c r="A5" s="79" t="s">
        <v>43</v>
      </c>
      <c r="B5" s="82" t="s">
        <v>4</v>
      </c>
      <c r="C5" s="67">
        <v>2300</v>
      </c>
      <c r="D5" s="67">
        <v>5800</v>
      </c>
      <c r="E5" s="67">
        <v>2300</v>
      </c>
      <c r="F5" s="67">
        <v>1800</v>
      </c>
      <c r="G5" s="67">
        <v>6800</v>
      </c>
      <c r="H5" s="67">
        <v>14300</v>
      </c>
      <c r="I5" s="67">
        <v>2200</v>
      </c>
      <c r="J5" s="67">
        <v>4600</v>
      </c>
      <c r="K5" s="67">
        <v>3100</v>
      </c>
      <c r="L5" s="67">
        <v>1400</v>
      </c>
      <c r="M5" s="65">
        <v>44600</v>
      </c>
    </row>
    <row r="6" spans="1:13" x14ac:dyDescent="0.25">
      <c r="A6" s="81"/>
      <c r="B6" s="82" t="s">
        <v>28</v>
      </c>
      <c r="C6" s="67">
        <v>2500</v>
      </c>
      <c r="D6" s="67">
        <v>6400</v>
      </c>
      <c r="E6" s="67">
        <v>2600</v>
      </c>
      <c r="F6" s="67">
        <v>2000</v>
      </c>
      <c r="G6" s="67">
        <v>7500</v>
      </c>
      <c r="H6" s="67">
        <v>15700</v>
      </c>
      <c r="I6" s="67">
        <v>2400</v>
      </c>
      <c r="J6" s="67">
        <v>5100</v>
      </c>
      <c r="K6" s="67">
        <v>3400</v>
      </c>
      <c r="L6" s="67">
        <v>1600</v>
      </c>
      <c r="M6" s="65">
        <v>49200</v>
      </c>
    </row>
    <row r="7" spans="1:13" x14ac:dyDescent="0.25">
      <c r="A7" s="83"/>
      <c r="B7" s="84" t="s">
        <v>29</v>
      </c>
      <c r="C7" s="73">
        <v>2800</v>
      </c>
      <c r="D7" s="73">
        <v>7000</v>
      </c>
      <c r="E7" s="73">
        <v>2800</v>
      </c>
      <c r="F7" s="73">
        <v>2200</v>
      </c>
      <c r="G7" s="73">
        <v>8300</v>
      </c>
      <c r="H7" s="73">
        <v>17300</v>
      </c>
      <c r="I7" s="73">
        <v>2700</v>
      </c>
      <c r="J7" s="73">
        <v>5600</v>
      </c>
      <c r="K7" s="73">
        <v>3800</v>
      </c>
      <c r="L7" s="73">
        <v>1700</v>
      </c>
      <c r="M7" s="64">
        <v>54200</v>
      </c>
    </row>
  </sheetData>
  <mergeCells count="2">
    <mergeCell ref="A5:A7"/>
    <mergeCell ref="A2:A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90" zoomScaleNormal="90" workbookViewId="0">
      <selection activeCell="E11" sqref="E11"/>
    </sheetView>
  </sheetViews>
  <sheetFormatPr defaultRowHeight="15" x14ac:dyDescent="0.25"/>
  <cols>
    <col min="1" max="1" width="13.42578125" style="2" bestFit="1" customWidth="1"/>
    <col min="2" max="2" width="12.140625" style="2" bestFit="1" customWidth="1"/>
    <col min="3" max="4" width="10.42578125" style="2" bestFit="1" customWidth="1"/>
    <col min="5" max="5" width="9" style="2" bestFit="1" customWidth="1"/>
    <col min="6" max="6" width="11.7109375" style="2" bestFit="1" customWidth="1"/>
    <col min="7" max="7" width="12.42578125" style="2" bestFit="1" customWidth="1"/>
    <col min="8" max="8" width="11.140625" style="2" bestFit="1" customWidth="1"/>
    <col min="9" max="10" width="11.7109375" style="2" bestFit="1" customWidth="1"/>
    <col min="11" max="11" width="10.5703125" style="2" bestFit="1" customWidth="1"/>
    <col min="12" max="12" width="10.5703125" bestFit="1" customWidth="1"/>
    <col min="13" max="13" width="7.7109375" bestFit="1" customWidth="1"/>
  </cols>
  <sheetData>
    <row r="1" spans="1:11" x14ac:dyDescent="0.25">
      <c r="A1" s="72" t="s">
        <v>56</v>
      </c>
      <c r="B1" s="88" t="s">
        <v>57</v>
      </c>
      <c r="C1" s="88"/>
      <c r="D1" s="88"/>
      <c r="E1" s="88"/>
      <c r="F1" s="88"/>
      <c r="G1" s="88"/>
      <c r="H1" s="88"/>
      <c r="I1" s="88"/>
      <c r="J1" s="88"/>
      <c r="K1" s="88"/>
    </row>
    <row r="2" spans="1:11" x14ac:dyDescent="0.25">
      <c r="A2" s="89" t="s">
        <v>58</v>
      </c>
      <c r="B2" s="75" t="s">
        <v>41</v>
      </c>
      <c r="C2" s="75" t="s">
        <v>40</v>
      </c>
      <c r="D2" s="75" t="s">
        <v>39</v>
      </c>
      <c r="E2" s="75" t="s">
        <v>38</v>
      </c>
      <c r="F2" s="75" t="s">
        <v>37</v>
      </c>
      <c r="G2" s="75" t="s">
        <v>36</v>
      </c>
      <c r="H2" s="75" t="s">
        <v>35</v>
      </c>
      <c r="I2" s="75" t="s">
        <v>34</v>
      </c>
      <c r="J2" s="75" t="s">
        <v>33</v>
      </c>
      <c r="K2" s="75" t="s">
        <v>32</v>
      </c>
    </row>
    <row r="3" spans="1:11" x14ac:dyDescent="0.25">
      <c r="A3" s="89" t="s">
        <v>51</v>
      </c>
      <c r="B3" s="7">
        <v>1</v>
      </c>
      <c r="C3" s="7">
        <v>1</v>
      </c>
      <c r="D3" s="7">
        <v>1</v>
      </c>
      <c r="E3" s="7">
        <v>100</v>
      </c>
      <c r="F3" s="7">
        <v>1</v>
      </c>
      <c r="G3" s="7">
        <v>1</v>
      </c>
      <c r="H3" s="7">
        <v>1</v>
      </c>
      <c r="I3" s="7">
        <v>100</v>
      </c>
      <c r="J3" s="7">
        <v>100</v>
      </c>
      <c r="K3" s="7">
        <v>100</v>
      </c>
    </row>
    <row r="4" spans="1:11" x14ac:dyDescent="0.25">
      <c r="A4" s="89" t="s">
        <v>50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100</v>
      </c>
      <c r="K4" s="7">
        <v>100</v>
      </c>
    </row>
    <row r="5" spans="1:11" x14ac:dyDescent="0.25">
      <c r="A5" s="89" t="s">
        <v>49</v>
      </c>
      <c r="B5" s="7">
        <v>1</v>
      </c>
      <c r="C5" s="7">
        <v>1</v>
      </c>
      <c r="D5" s="7">
        <v>1</v>
      </c>
      <c r="E5" s="90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100</v>
      </c>
    </row>
    <row r="6" spans="1:11" x14ac:dyDescent="0.25">
      <c r="A6" s="89" t="s">
        <v>48</v>
      </c>
      <c r="B6" s="7">
        <v>100</v>
      </c>
      <c r="C6" s="7">
        <v>1</v>
      </c>
      <c r="D6" s="7">
        <v>1</v>
      </c>
      <c r="E6" s="71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</row>
    <row r="7" spans="1:11" x14ac:dyDescent="0.25">
      <c r="A7" s="89" t="s">
        <v>47</v>
      </c>
      <c r="B7" s="7">
        <v>100</v>
      </c>
      <c r="C7" s="7">
        <v>100</v>
      </c>
      <c r="D7" s="7">
        <v>100</v>
      </c>
      <c r="E7" s="7">
        <v>100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</row>
    <row r="8" spans="1:11" x14ac:dyDescent="0.25">
      <c r="A8" s="89" t="s">
        <v>59</v>
      </c>
      <c r="B8" s="7">
        <v>100</v>
      </c>
      <c r="C8" s="7">
        <v>100</v>
      </c>
      <c r="D8" s="7">
        <v>100</v>
      </c>
      <c r="E8" s="7">
        <v>100</v>
      </c>
      <c r="F8" s="7">
        <v>100</v>
      </c>
      <c r="G8" s="7">
        <v>100</v>
      </c>
      <c r="H8" s="7">
        <v>1</v>
      </c>
      <c r="I8" s="7">
        <v>1</v>
      </c>
      <c r="J8" s="7">
        <v>1</v>
      </c>
      <c r="K8" s="7">
        <v>1</v>
      </c>
    </row>
    <row r="9" spans="1:11" x14ac:dyDescent="0.25">
      <c r="A9" s="89" t="s">
        <v>45</v>
      </c>
      <c r="B9" s="7">
        <v>100</v>
      </c>
      <c r="C9" s="7">
        <v>100</v>
      </c>
      <c r="D9" s="7">
        <v>100</v>
      </c>
      <c r="E9" s="7">
        <v>100</v>
      </c>
      <c r="F9" s="7">
        <v>100</v>
      </c>
      <c r="G9" s="7">
        <v>100</v>
      </c>
      <c r="H9" s="7">
        <v>100</v>
      </c>
      <c r="I9" s="7">
        <v>1</v>
      </c>
      <c r="J9" s="7">
        <v>1</v>
      </c>
      <c r="K9" s="7">
        <v>1</v>
      </c>
    </row>
  </sheetData>
  <mergeCells count="1">
    <mergeCell ref="B1:K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90" zoomScaleNormal="90" workbookViewId="0">
      <selection activeCell="E15" sqref="E15"/>
    </sheetView>
  </sheetViews>
  <sheetFormatPr defaultRowHeight="15" x14ac:dyDescent="0.25"/>
  <cols>
    <col min="1" max="1" width="13.42578125" style="2" bestFit="1" customWidth="1"/>
    <col min="2" max="2" width="12.140625" style="2" bestFit="1" customWidth="1"/>
    <col min="3" max="4" width="10.42578125" style="2" bestFit="1" customWidth="1"/>
    <col min="5" max="5" width="9" style="2" bestFit="1" customWidth="1"/>
    <col min="6" max="6" width="11.7109375" style="2" bestFit="1" customWidth="1"/>
    <col min="7" max="7" width="12.42578125" style="2" bestFit="1" customWidth="1"/>
    <col min="8" max="8" width="11.140625" style="2" bestFit="1" customWidth="1"/>
    <col min="9" max="10" width="11.7109375" style="2" bestFit="1" customWidth="1"/>
    <col min="11" max="11" width="10.5703125" style="2" bestFit="1" customWidth="1"/>
    <col min="12" max="12" width="10.5703125" bestFit="1" customWidth="1"/>
    <col min="13" max="13" width="7.7109375" bestFit="1" customWidth="1"/>
  </cols>
  <sheetData>
    <row r="1" spans="1:11" x14ac:dyDescent="0.25">
      <c r="A1" s="69" t="s">
        <v>60</v>
      </c>
      <c r="B1" s="88" t="s">
        <v>61</v>
      </c>
      <c r="C1" s="88"/>
      <c r="D1" s="88"/>
      <c r="E1" s="88"/>
      <c r="F1" s="88"/>
      <c r="G1" s="88"/>
      <c r="H1" s="88"/>
      <c r="I1" s="88"/>
      <c r="J1" s="88"/>
      <c r="K1" s="88"/>
    </row>
    <row r="2" spans="1:11" x14ac:dyDescent="0.25">
      <c r="A2" s="89" t="s">
        <v>51</v>
      </c>
      <c r="B2" s="75">
        <v>46</v>
      </c>
      <c r="C2" s="75">
        <v>146</v>
      </c>
      <c r="D2" s="75">
        <v>301</v>
      </c>
      <c r="E2" s="75">
        <v>423</v>
      </c>
      <c r="F2" s="75">
        <v>410</v>
      </c>
      <c r="G2" s="75">
        <v>708</v>
      </c>
      <c r="H2" s="75">
        <v>675</v>
      </c>
      <c r="I2" s="75">
        <v>628</v>
      </c>
      <c r="J2" s="75">
        <v>870</v>
      </c>
      <c r="K2" s="75">
        <v>1024</v>
      </c>
    </row>
    <row r="3" spans="1:11" x14ac:dyDescent="0.25">
      <c r="A3" s="89" t="s">
        <v>50</v>
      </c>
      <c r="B3" s="75">
        <v>340</v>
      </c>
      <c r="C3" s="75">
        <v>287</v>
      </c>
      <c r="D3" s="75">
        <v>208</v>
      </c>
      <c r="E3" s="75">
        <v>254</v>
      </c>
      <c r="F3" s="75">
        <v>283</v>
      </c>
      <c r="G3" s="75">
        <v>581</v>
      </c>
      <c r="H3" s="75">
        <v>548</v>
      </c>
      <c r="I3" s="75">
        <v>504</v>
      </c>
      <c r="J3" s="75">
        <v>743</v>
      </c>
      <c r="K3" s="75">
        <v>897</v>
      </c>
    </row>
    <row r="4" spans="1:11" x14ac:dyDescent="0.25">
      <c r="A4" s="89" t="s">
        <v>49</v>
      </c>
      <c r="B4" s="75">
        <v>384</v>
      </c>
      <c r="C4" s="75">
        <v>322</v>
      </c>
      <c r="D4" s="75">
        <v>146</v>
      </c>
      <c r="E4" s="63">
        <v>7</v>
      </c>
      <c r="F4" s="75">
        <v>36</v>
      </c>
      <c r="G4" s="75">
        <v>334</v>
      </c>
      <c r="H4" s="75">
        <v>301</v>
      </c>
      <c r="I4" s="75">
        <v>257</v>
      </c>
      <c r="J4" s="75">
        <v>497</v>
      </c>
      <c r="K4" s="75">
        <v>651</v>
      </c>
    </row>
    <row r="5" spans="1:11" x14ac:dyDescent="0.25">
      <c r="A5" s="89" t="s">
        <v>48</v>
      </c>
      <c r="B5" s="75">
        <v>567</v>
      </c>
      <c r="C5" s="75">
        <v>457</v>
      </c>
      <c r="D5" s="75">
        <v>330</v>
      </c>
      <c r="E5" s="70">
        <v>191</v>
      </c>
      <c r="F5" s="75">
        <v>220</v>
      </c>
      <c r="G5" s="75">
        <v>479</v>
      </c>
      <c r="H5" s="75">
        <v>446</v>
      </c>
      <c r="I5" s="75">
        <v>153</v>
      </c>
      <c r="J5" s="75">
        <v>343</v>
      </c>
      <c r="K5" s="75">
        <v>476</v>
      </c>
    </row>
    <row r="6" spans="1:11" x14ac:dyDescent="0.25">
      <c r="A6" s="89" t="s">
        <v>47</v>
      </c>
      <c r="B6" s="75">
        <v>727</v>
      </c>
      <c r="C6" s="75">
        <v>653</v>
      </c>
      <c r="D6" s="75">
        <v>489</v>
      </c>
      <c r="E6" s="75">
        <v>349</v>
      </c>
      <c r="F6" s="75">
        <v>421</v>
      </c>
      <c r="G6" s="75">
        <v>650</v>
      </c>
      <c r="H6" s="75">
        <v>617</v>
      </c>
      <c r="I6" s="75">
        <v>324</v>
      </c>
      <c r="J6" s="75">
        <v>408</v>
      </c>
      <c r="K6" s="75">
        <v>541</v>
      </c>
    </row>
    <row r="7" spans="1:11" x14ac:dyDescent="0.25">
      <c r="A7" s="89" t="s">
        <v>59</v>
      </c>
      <c r="B7" s="75">
        <v>762</v>
      </c>
      <c r="C7" s="75">
        <v>688</v>
      </c>
      <c r="D7" s="75">
        <v>524</v>
      </c>
      <c r="E7" s="75">
        <v>384</v>
      </c>
      <c r="F7" s="75">
        <v>415</v>
      </c>
      <c r="G7" s="75">
        <v>536</v>
      </c>
      <c r="H7" s="75">
        <v>503</v>
      </c>
      <c r="I7" s="75">
        <v>210</v>
      </c>
      <c r="J7" s="75">
        <v>130</v>
      </c>
      <c r="K7" s="75">
        <v>263</v>
      </c>
    </row>
    <row r="8" spans="1:11" x14ac:dyDescent="0.25">
      <c r="A8" s="89" t="s">
        <v>45</v>
      </c>
      <c r="B8" s="75">
        <v>990</v>
      </c>
      <c r="C8" s="75">
        <v>916</v>
      </c>
      <c r="D8" s="75">
        <v>752</v>
      </c>
      <c r="E8" s="75">
        <v>612</v>
      </c>
      <c r="F8" s="75">
        <v>643</v>
      </c>
      <c r="G8" s="75">
        <v>760</v>
      </c>
      <c r="H8" s="75">
        <v>727</v>
      </c>
      <c r="I8" s="75">
        <v>434</v>
      </c>
      <c r="J8" s="75">
        <v>238</v>
      </c>
      <c r="K8" s="75">
        <v>151</v>
      </c>
    </row>
  </sheetData>
  <mergeCells count="1">
    <mergeCell ref="B1:K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90" zoomScaleNormal="90" workbookViewId="0">
      <selection activeCell="F18" sqref="F18"/>
    </sheetView>
  </sheetViews>
  <sheetFormatPr defaultRowHeight="15" x14ac:dyDescent="0.25"/>
  <cols>
    <col min="1" max="1" width="13.42578125" style="2" bestFit="1" customWidth="1"/>
    <col min="2" max="2" width="12.140625" style="2" bestFit="1" customWidth="1"/>
    <col min="3" max="4" width="10.42578125" style="2" bestFit="1" customWidth="1"/>
    <col min="5" max="5" width="9" style="2" bestFit="1" customWidth="1"/>
    <col min="6" max="6" width="11.7109375" style="2" bestFit="1" customWidth="1"/>
    <col min="7" max="7" width="12.42578125" style="2" bestFit="1" customWidth="1"/>
    <col min="8" max="8" width="11.140625" style="2" bestFit="1" customWidth="1"/>
    <col min="9" max="10" width="11.7109375" style="2" bestFit="1" customWidth="1"/>
    <col min="11" max="11" width="10.5703125" style="2" bestFit="1" customWidth="1"/>
    <col min="12" max="12" width="10.5703125" bestFit="1" customWidth="1"/>
    <col min="13" max="13" width="7.7109375" bestFit="1" customWidth="1"/>
  </cols>
  <sheetData>
    <row r="1" spans="1:13" x14ac:dyDescent="0.25">
      <c r="A1" s="69" t="s">
        <v>62</v>
      </c>
      <c r="B1" s="88" t="s">
        <v>63</v>
      </c>
      <c r="C1" s="88"/>
      <c r="D1" s="88"/>
      <c r="E1" s="88"/>
      <c r="F1" s="88"/>
      <c r="G1" s="88"/>
      <c r="H1" s="88"/>
      <c r="I1" s="88"/>
      <c r="J1" s="88"/>
      <c r="K1" s="88"/>
    </row>
    <row r="2" spans="1:13" x14ac:dyDescent="0.25">
      <c r="A2" s="89" t="s">
        <v>51</v>
      </c>
      <c r="B2" s="91">
        <v>0</v>
      </c>
      <c r="C2" s="91">
        <v>0</v>
      </c>
      <c r="D2" s="91">
        <v>0.08</v>
      </c>
      <c r="E2" s="91">
        <v>0</v>
      </c>
      <c r="F2" s="91">
        <v>0</v>
      </c>
      <c r="G2" s="91">
        <v>2.93</v>
      </c>
      <c r="H2" s="91">
        <v>2.33</v>
      </c>
      <c r="I2" s="91">
        <v>0</v>
      </c>
      <c r="J2" s="91">
        <v>0</v>
      </c>
      <c r="K2" s="91">
        <v>0</v>
      </c>
    </row>
    <row r="3" spans="1:13" x14ac:dyDescent="0.25">
      <c r="A3" s="89" t="s">
        <v>50</v>
      </c>
      <c r="B3" s="91">
        <v>3.68</v>
      </c>
      <c r="C3" s="91">
        <v>2.33</v>
      </c>
      <c r="D3" s="91">
        <v>3.3</v>
      </c>
      <c r="E3" s="91">
        <v>2.1</v>
      </c>
      <c r="F3" s="91">
        <v>3</v>
      </c>
      <c r="G3" s="91">
        <v>6.53</v>
      </c>
      <c r="H3" s="91">
        <v>6</v>
      </c>
      <c r="I3" s="91">
        <v>3.45</v>
      </c>
      <c r="J3" s="91">
        <v>3</v>
      </c>
      <c r="K3" s="91">
        <v>2.93</v>
      </c>
    </row>
    <row r="4" spans="1:13" x14ac:dyDescent="0.25">
      <c r="A4" s="89" t="s">
        <v>49</v>
      </c>
      <c r="B4" s="91">
        <v>1.58</v>
      </c>
      <c r="C4" s="91">
        <v>0.3</v>
      </c>
      <c r="D4" s="91">
        <v>1.8</v>
      </c>
      <c r="E4" s="91">
        <v>0</v>
      </c>
      <c r="F4" s="91">
        <v>0.3</v>
      </c>
      <c r="G4" s="91">
        <v>4.88</v>
      </c>
      <c r="H4" s="91">
        <v>4.05</v>
      </c>
      <c r="I4" s="91">
        <v>1.35</v>
      </c>
      <c r="J4" s="91">
        <v>0.9</v>
      </c>
      <c r="K4" s="91">
        <v>0.83</v>
      </c>
    </row>
    <row r="5" spans="1:13" x14ac:dyDescent="0.25">
      <c r="A5" s="89" t="s">
        <v>48</v>
      </c>
      <c r="B5" s="91">
        <v>0.52</v>
      </c>
      <c r="C5" s="91">
        <v>0</v>
      </c>
      <c r="D5" s="91">
        <v>0.6</v>
      </c>
      <c r="E5" s="91">
        <v>0</v>
      </c>
      <c r="F5" s="91">
        <v>0</v>
      </c>
      <c r="G5" s="91">
        <v>3.45</v>
      </c>
      <c r="H5" s="91">
        <v>2.85</v>
      </c>
      <c r="I5" s="91">
        <v>0.45</v>
      </c>
      <c r="J5" s="91">
        <v>0</v>
      </c>
      <c r="K5" s="91">
        <v>0</v>
      </c>
    </row>
    <row r="6" spans="1:13" x14ac:dyDescent="0.25">
      <c r="A6" s="89" t="s">
        <v>47</v>
      </c>
      <c r="B6" s="91">
        <v>0.75</v>
      </c>
      <c r="C6" s="91">
        <v>0</v>
      </c>
      <c r="D6" s="91">
        <v>0.83</v>
      </c>
      <c r="E6" s="91">
        <v>0</v>
      </c>
      <c r="F6" s="91">
        <v>0</v>
      </c>
      <c r="G6" s="91">
        <v>3.68</v>
      </c>
      <c r="H6" s="91">
        <v>3.08</v>
      </c>
      <c r="I6" s="91">
        <v>0.38</v>
      </c>
      <c r="J6" s="91">
        <v>0.08</v>
      </c>
      <c r="K6" s="91">
        <v>0</v>
      </c>
    </row>
    <row r="7" spans="1:13" x14ac:dyDescent="0.25">
      <c r="A7" s="89" t="s">
        <v>59</v>
      </c>
      <c r="B7" s="91">
        <v>1.1299999999999999</v>
      </c>
      <c r="C7" s="91">
        <v>0</v>
      </c>
      <c r="D7" s="91">
        <v>1.2</v>
      </c>
      <c r="E7" s="91">
        <v>0</v>
      </c>
      <c r="F7" s="91">
        <v>0.3</v>
      </c>
      <c r="G7" s="91">
        <v>4.05</v>
      </c>
      <c r="H7" s="91">
        <v>3.45</v>
      </c>
      <c r="I7" s="91">
        <v>0.9</v>
      </c>
      <c r="J7" s="91">
        <v>0.45</v>
      </c>
      <c r="K7" s="91">
        <v>0.38</v>
      </c>
    </row>
    <row r="8" spans="1:13" x14ac:dyDescent="0.25">
      <c r="A8" s="89" t="s">
        <v>45</v>
      </c>
      <c r="B8" s="91">
        <v>2.78</v>
      </c>
      <c r="C8" s="91">
        <v>1.5</v>
      </c>
      <c r="D8" s="91">
        <v>2.85</v>
      </c>
      <c r="E8" s="91">
        <v>1.2</v>
      </c>
      <c r="F8" s="91">
        <v>1.95</v>
      </c>
      <c r="G8" s="91">
        <v>5.7</v>
      </c>
      <c r="H8" s="91">
        <v>5.0999999999999996</v>
      </c>
      <c r="I8" s="91">
        <v>2.5499999999999998</v>
      </c>
      <c r="J8" s="91">
        <v>2.1</v>
      </c>
      <c r="K8" s="91">
        <v>2.0299999999999998</v>
      </c>
    </row>
    <row r="9" spans="1:13" x14ac:dyDescent="0.25">
      <c r="A9" s="69" t="s">
        <v>62</v>
      </c>
      <c r="B9" s="88" t="s">
        <v>64</v>
      </c>
      <c r="C9" s="88"/>
      <c r="D9" s="88"/>
      <c r="E9" s="88"/>
      <c r="F9" s="88"/>
      <c r="G9" s="88"/>
      <c r="H9" s="88"/>
      <c r="I9" s="88"/>
      <c r="J9" s="88"/>
      <c r="K9" s="88"/>
      <c r="M9" s="4"/>
    </row>
    <row r="10" spans="1:13" x14ac:dyDescent="0.25">
      <c r="A10" s="89" t="s">
        <v>51</v>
      </c>
      <c r="B10" s="91">
        <v>0</v>
      </c>
      <c r="C10" s="91">
        <v>0.11</v>
      </c>
      <c r="D10" s="91">
        <v>1.06</v>
      </c>
      <c r="E10" s="91">
        <v>0</v>
      </c>
      <c r="F10" s="91">
        <v>0</v>
      </c>
      <c r="G10" s="91">
        <v>4.88</v>
      </c>
      <c r="H10" s="91">
        <v>4.9800000000000004</v>
      </c>
      <c r="I10" s="91">
        <v>0.21</v>
      </c>
      <c r="J10" s="91">
        <v>0</v>
      </c>
      <c r="K10" s="91">
        <v>1.59</v>
      </c>
    </row>
    <row r="11" spans="1:13" x14ac:dyDescent="0.25">
      <c r="A11" s="89" t="s">
        <v>50</v>
      </c>
      <c r="B11" s="91">
        <v>2.86</v>
      </c>
      <c r="C11" s="91">
        <v>2.54</v>
      </c>
      <c r="D11" s="91">
        <v>3.5</v>
      </c>
      <c r="E11" s="91">
        <v>2.23</v>
      </c>
      <c r="F11" s="91">
        <v>2.65</v>
      </c>
      <c r="G11" s="91">
        <v>7.42</v>
      </c>
      <c r="H11" s="91">
        <v>7.74</v>
      </c>
      <c r="I11" s="91">
        <v>3.07</v>
      </c>
      <c r="J11" s="91">
        <v>2.12</v>
      </c>
      <c r="K11" s="91">
        <v>4.45</v>
      </c>
    </row>
    <row r="12" spans="1:13" x14ac:dyDescent="0.25">
      <c r="A12" s="89" t="s">
        <v>49</v>
      </c>
      <c r="B12" s="91">
        <v>0.85</v>
      </c>
      <c r="C12" s="91">
        <v>0.64</v>
      </c>
      <c r="D12" s="91">
        <v>2.44</v>
      </c>
      <c r="E12" s="91">
        <v>0</v>
      </c>
      <c r="F12" s="91">
        <v>0.32</v>
      </c>
      <c r="G12" s="91">
        <v>6.36</v>
      </c>
      <c r="H12" s="91">
        <v>6.15</v>
      </c>
      <c r="I12" s="91">
        <v>1.06</v>
      </c>
      <c r="J12" s="91">
        <v>0.11</v>
      </c>
      <c r="K12" s="91">
        <v>2.44</v>
      </c>
    </row>
    <row r="13" spans="1:13" x14ac:dyDescent="0.25">
      <c r="A13" s="89" t="s">
        <v>48</v>
      </c>
      <c r="B13" s="91">
        <v>0.42</v>
      </c>
      <c r="C13" s="91">
        <v>0.21</v>
      </c>
      <c r="D13" s="91">
        <v>1.48</v>
      </c>
      <c r="E13" s="91">
        <v>0</v>
      </c>
      <c r="F13" s="91">
        <v>0.32</v>
      </c>
      <c r="G13" s="91">
        <v>5.3</v>
      </c>
      <c r="H13" s="91">
        <v>5.41</v>
      </c>
      <c r="I13" s="91">
        <v>0.64</v>
      </c>
      <c r="J13" s="91">
        <v>0</v>
      </c>
      <c r="K13" s="91">
        <v>2.0099999999999998</v>
      </c>
    </row>
    <row r="14" spans="1:13" x14ac:dyDescent="0.25">
      <c r="A14" s="89" t="s">
        <v>47</v>
      </c>
      <c r="B14" s="91">
        <v>1.27</v>
      </c>
      <c r="C14" s="91">
        <v>1.06</v>
      </c>
      <c r="D14" s="91">
        <v>2.33</v>
      </c>
      <c r="E14" s="91">
        <v>0.64</v>
      </c>
      <c r="F14" s="91">
        <v>1.17</v>
      </c>
      <c r="G14" s="91">
        <v>6.15</v>
      </c>
      <c r="H14" s="91">
        <v>6.25</v>
      </c>
      <c r="I14" s="91">
        <v>1.48</v>
      </c>
      <c r="J14" s="91">
        <v>0.53</v>
      </c>
      <c r="K14" s="91">
        <v>2.86</v>
      </c>
    </row>
    <row r="15" spans="1:13" x14ac:dyDescent="0.25">
      <c r="A15" s="89" t="s">
        <v>59</v>
      </c>
      <c r="B15" s="91">
        <v>1.91</v>
      </c>
      <c r="C15" s="91">
        <v>1.7</v>
      </c>
      <c r="D15" s="91">
        <v>2.97</v>
      </c>
      <c r="E15" s="91">
        <v>1.27</v>
      </c>
      <c r="F15" s="91">
        <v>1.8</v>
      </c>
      <c r="G15" s="91">
        <v>6.78</v>
      </c>
      <c r="H15" s="91">
        <v>6.89</v>
      </c>
      <c r="I15" s="91">
        <v>2.12</v>
      </c>
      <c r="J15" s="91">
        <v>1.17</v>
      </c>
      <c r="K15" s="91">
        <v>3.5</v>
      </c>
    </row>
    <row r="16" spans="1:13" x14ac:dyDescent="0.25">
      <c r="A16" s="89" t="s">
        <v>45</v>
      </c>
      <c r="B16" s="91">
        <v>2.44</v>
      </c>
      <c r="C16" s="91">
        <v>2.23</v>
      </c>
      <c r="D16" s="91">
        <v>3.5</v>
      </c>
      <c r="E16" s="91">
        <v>1.8</v>
      </c>
      <c r="F16" s="91">
        <v>2.33</v>
      </c>
      <c r="G16" s="91">
        <v>7.31</v>
      </c>
      <c r="H16" s="91">
        <v>7.42</v>
      </c>
      <c r="I16" s="91">
        <v>2.65</v>
      </c>
      <c r="J16" s="91">
        <v>1.7</v>
      </c>
      <c r="K16" s="91">
        <v>4.03</v>
      </c>
    </row>
  </sheetData>
  <mergeCells count="2">
    <mergeCell ref="B1:K1"/>
    <mergeCell ref="B9:K9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zoomScale="90" zoomScaleNormal="90" workbookViewId="0">
      <selection activeCell="H22" sqref="H22"/>
    </sheetView>
  </sheetViews>
  <sheetFormatPr defaultRowHeight="15" x14ac:dyDescent="0.25"/>
  <cols>
    <col min="1" max="1" width="9.140625" style="3"/>
    <col min="2" max="3" width="9.140625" style="2"/>
    <col min="4" max="4" width="10.85546875" style="3" bestFit="1" customWidth="1"/>
    <col min="5" max="9" width="9.140625" style="3"/>
    <col min="10" max="13" width="9.140625" style="2"/>
    <col min="14" max="14" width="11.140625" bestFit="1" customWidth="1"/>
    <col min="15" max="15" width="7.7109375" bestFit="1" customWidth="1"/>
    <col min="17" max="17" width="7.7109375" bestFit="1" customWidth="1"/>
    <col min="18" max="18" width="4.85546875" style="4" bestFit="1" customWidth="1"/>
  </cols>
  <sheetData>
    <row r="1" spans="1:19" x14ac:dyDescent="0.25">
      <c r="A1" s="1" t="s">
        <v>0</v>
      </c>
      <c r="B1" s="1"/>
    </row>
    <row r="2" spans="1:19" ht="15.75" thickBot="1" x14ac:dyDescent="0.3">
      <c r="A2" s="5"/>
      <c r="E2" s="6" t="s">
        <v>1</v>
      </c>
      <c r="F2" s="6" t="s">
        <v>2</v>
      </c>
      <c r="H2" s="6" t="s">
        <v>1</v>
      </c>
      <c r="I2" s="6" t="s">
        <v>2</v>
      </c>
      <c r="K2" s="7" t="s">
        <v>3</v>
      </c>
      <c r="L2" s="8" t="s">
        <v>2</v>
      </c>
      <c r="N2" s="9" t="s">
        <v>4</v>
      </c>
      <c r="O2" s="10">
        <f>demand!M2</f>
        <v>145500</v>
      </c>
      <c r="P2" s="10">
        <f>demand!M5</f>
        <v>44600</v>
      </c>
      <c r="Q2" s="10"/>
      <c r="R2" s="11"/>
      <c r="S2" s="12"/>
    </row>
    <row r="3" spans="1:19" ht="15.75" thickBot="1" x14ac:dyDescent="0.3">
      <c r="A3" s="5"/>
      <c r="G3" s="13" t="s">
        <v>5</v>
      </c>
      <c r="H3" s="14">
        <f>E4</f>
        <v>15</v>
      </c>
      <c r="I3" s="15">
        <f>F4*F4</f>
        <v>0.09</v>
      </c>
      <c r="K3" s="16" t="s">
        <v>6</v>
      </c>
      <c r="L3" s="17">
        <f>I3</f>
        <v>0.09</v>
      </c>
      <c r="N3" s="18"/>
      <c r="O3" s="19"/>
      <c r="P3" s="19"/>
      <c r="Q3" s="20">
        <f>ROUND(($O$4*(100+H3)/100),-2)</f>
        <v>192400</v>
      </c>
      <c r="R3" s="21">
        <v>0.09</v>
      </c>
      <c r="S3" s="22">
        <f>ROUND(($P$4*(100+H3)/100),-2)</f>
        <v>59000</v>
      </c>
    </row>
    <row r="4" spans="1:19" ht="15.75" thickBot="1" x14ac:dyDescent="0.3">
      <c r="A4" s="5"/>
      <c r="D4" s="23" t="s">
        <v>7</v>
      </c>
      <c r="E4" s="24">
        <v>15</v>
      </c>
      <c r="F4" s="25">
        <v>0.3</v>
      </c>
      <c r="G4" s="26" t="s">
        <v>8</v>
      </c>
      <c r="H4" s="27">
        <f>E8</f>
        <v>10</v>
      </c>
      <c r="I4" s="28">
        <f>F4*F8</f>
        <v>0.18</v>
      </c>
      <c r="K4" s="16" t="s">
        <v>9</v>
      </c>
      <c r="L4" s="17">
        <f>I4</f>
        <v>0.18</v>
      </c>
      <c r="N4" s="18" t="s">
        <v>7</v>
      </c>
      <c r="O4" s="20">
        <f>ROUND(($O$2*(100+E4)/100),-2)</f>
        <v>167300</v>
      </c>
      <c r="P4" s="20">
        <f>ROUND(($P$2*(100+E4)/100),-2)</f>
        <v>51300</v>
      </c>
      <c r="Q4" s="20">
        <f t="shared" ref="Q4:Q5" si="0">ROUND(($O$4*(100+H4)/100),-2)</f>
        <v>184000</v>
      </c>
      <c r="R4" s="21">
        <v>0.18</v>
      </c>
      <c r="S4" s="22">
        <f>ROUND(($P$4*(100+H4)/100),-2)</f>
        <v>56400</v>
      </c>
    </row>
    <row r="5" spans="1:19" ht="15.75" thickBot="1" x14ac:dyDescent="0.3">
      <c r="A5" s="29"/>
      <c r="G5" s="30" t="s">
        <v>10</v>
      </c>
      <c r="H5" s="31">
        <f>E12</f>
        <v>5</v>
      </c>
      <c r="I5" s="32">
        <f>F4*F12</f>
        <v>0.03</v>
      </c>
      <c r="K5" s="16" t="s">
        <v>11</v>
      </c>
      <c r="L5" s="17">
        <f>I5</f>
        <v>0.03</v>
      </c>
      <c r="N5" s="18"/>
      <c r="O5" s="19"/>
      <c r="P5" s="19"/>
      <c r="Q5" s="20">
        <f t="shared" si="0"/>
        <v>175700</v>
      </c>
      <c r="R5" s="21">
        <v>0.03</v>
      </c>
      <c r="S5" s="22">
        <f>ROUND(($P$4*(100+H5)/100),-2)</f>
        <v>53900</v>
      </c>
    </row>
    <row r="6" spans="1:19" ht="15.75" thickBot="1" x14ac:dyDescent="0.3">
      <c r="A6" s="29"/>
      <c r="G6" s="33"/>
      <c r="K6" s="16" t="s">
        <v>12</v>
      </c>
      <c r="L6" s="17">
        <f>I7</f>
        <v>0.18</v>
      </c>
      <c r="N6" s="18"/>
      <c r="O6" s="19"/>
      <c r="P6" s="19"/>
      <c r="Q6" s="19"/>
      <c r="R6" s="21"/>
      <c r="S6" s="34"/>
    </row>
    <row r="7" spans="1:19" ht="15.75" customHeight="1" thickBot="1" x14ac:dyDescent="0.3">
      <c r="A7" s="35"/>
      <c r="B7" s="36" t="s">
        <v>13</v>
      </c>
      <c r="C7" s="37" t="s">
        <v>14</v>
      </c>
      <c r="G7" s="13" t="s">
        <v>15</v>
      </c>
      <c r="H7" s="14">
        <f>E4</f>
        <v>15</v>
      </c>
      <c r="I7" s="15">
        <f>F8*F4</f>
        <v>0.18</v>
      </c>
      <c r="K7" s="16" t="s">
        <v>16</v>
      </c>
      <c r="L7" s="17">
        <f>I8</f>
        <v>0.36</v>
      </c>
      <c r="N7" s="18"/>
      <c r="O7" s="19"/>
      <c r="P7" s="19"/>
      <c r="Q7" s="20">
        <f>ROUND(($O$8*(100+H7)/100),-2)</f>
        <v>184100</v>
      </c>
      <c r="R7" s="21">
        <v>0.18</v>
      </c>
      <c r="S7" s="22">
        <f>ROUND(($P$8*(100+H7)/100),-2)</f>
        <v>56500</v>
      </c>
    </row>
    <row r="8" spans="1:19" ht="15.75" thickBot="1" x14ac:dyDescent="0.3">
      <c r="A8" s="35"/>
      <c r="B8" s="38"/>
      <c r="C8" s="39"/>
      <c r="D8" s="40" t="s">
        <v>17</v>
      </c>
      <c r="E8" s="41">
        <v>10</v>
      </c>
      <c r="F8" s="25">
        <v>0.6</v>
      </c>
      <c r="G8" s="26" t="s">
        <v>18</v>
      </c>
      <c r="H8" s="27">
        <f>E8</f>
        <v>10</v>
      </c>
      <c r="I8" s="28">
        <f>F8*F8</f>
        <v>0.36</v>
      </c>
      <c r="K8" s="16" t="s">
        <v>19</v>
      </c>
      <c r="L8" s="17">
        <f>I9</f>
        <v>0.06</v>
      </c>
      <c r="N8" s="18" t="s">
        <v>17</v>
      </c>
      <c r="O8" s="20">
        <f>ROUND(($O$2*(100+E8)/100),-2)</f>
        <v>160100</v>
      </c>
      <c r="P8" s="20">
        <f>ROUND(($P$2*(100+E8)/100),-2)</f>
        <v>49100</v>
      </c>
      <c r="Q8" s="20">
        <f t="shared" ref="Q8:Q9" si="1">ROUND(($O$8*(100+H8)/100),-2)</f>
        <v>176100</v>
      </c>
      <c r="R8" s="21">
        <v>0.36</v>
      </c>
      <c r="S8" s="22">
        <f>ROUND(($P$8*(100+H8)/100),-2)</f>
        <v>54000</v>
      </c>
    </row>
    <row r="9" spans="1:19" ht="15.75" thickBot="1" x14ac:dyDescent="0.3">
      <c r="A9" s="35"/>
      <c r="B9" s="42"/>
      <c r="C9" s="43"/>
      <c r="G9" s="30" t="s">
        <v>20</v>
      </c>
      <c r="H9" s="31">
        <f>E12</f>
        <v>5</v>
      </c>
      <c r="I9" s="32">
        <f>F8*F12</f>
        <v>0.06</v>
      </c>
      <c r="K9" s="16" t="s">
        <v>21</v>
      </c>
      <c r="L9" s="17">
        <f>I11</f>
        <v>0.03</v>
      </c>
      <c r="N9" s="18"/>
      <c r="O9" s="19"/>
      <c r="P9" s="19"/>
      <c r="Q9" s="20">
        <f t="shared" si="1"/>
        <v>168100</v>
      </c>
      <c r="R9" s="21">
        <v>0.06</v>
      </c>
      <c r="S9" s="22">
        <f>ROUND(($P$8*(100+H9)/100),-2)</f>
        <v>51600</v>
      </c>
    </row>
    <row r="10" spans="1:19" ht="15.75" thickBot="1" x14ac:dyDescent="0.3">
      <c r="A10" s="29"/>
      <c r="G10" s="33"/>
      <c r="K10" s="16" t="s">
        <v>22</v>
      </c>
      <c r="L10" s="17">
        <f>I12</f>
        <v>0.06</v>
      </c>
      <c r="N10" s="18"/>
      <c r="O10" s="19"/>
      <c r="P10" s="19"/>
      <c r="Q10" s="19"/>
      <c r="R10" s="21"/>
      <c r="S10" s="34"/>
    </row>
    <row r="11" spans="1:19" ht="15.75" thickBot="1" x14ac:dyDescent="0.3">
      <c r="A11" s="29"/>
      <c r="G11" s="13" t="s">
        <v>23</v>
      </c>
      <c r="H11" s="14">
        <f>E4</f>
        <v>15</v>
      </c>
      <c r="I11" s="15">
        <f>F12*F4</f>
        <v>0.03</v>
      </c>
      <c r="K11" s="44" t="s">
        <v>24</v>
      </c>
      <c r="L11" s="45">
        <f>I13</f>
        <v>1.0000000000000002E-2</v>
      </c>
      <c r="N11" s="18"/>
      <c r="O11" s="19"/>
      <c r="P11" s="19"/>
      <c r="Q11" s="20">
        <f>ROUND(($O$12*(100+H11)/100),-2)</f>
        <v>175700</v>
      </c>
      <c r="R11" s="21">
        <v>0.03</v>
      </c>
      <c r="S11" s="22">
        <f>ROUND(($P$12*(100+H11)/100),-2)</f>
        <v>53800</v>
      </c>
    </row>
    <row r="12" spans="1:19" ht="15.75" thickBot="1" x14ac:dyDescent="0.3">
      <c r="A12" s="5"/>
      <c r="D12" s="46" t="s">
        <v>25</v>
      </c>
      <c r="E12" s="24">
        <v>5</v>
      </c>
      <c r="F12" s="25">
        <v>0.1</v>
      </c>
      <c r="G12" s="26" t="s">
        <v>26</v>
      </c>
      <c r="H12" s="27">
        <f>E8</f>
        <v>10</v>
      </c>
      <c r="I12" s="28">
        <f>F12*F8</f>
        <v>0.06</v>
      </c>
      <c r="N12" s="18" t="s">
        <v>25</v>
      </c>
      <c r="O12" s="20">
        <f>ROUND(($O$2*(100+E12)/100),-2)</f>
        <v>152800</v>
      </c>
      <c r="P12" s="20">
        <f>ROUND(($P$2*(100+E12)/100),-2)</f>
        <v>46800</v>
      </c>
      <c r="Q12" s="20">
        <f t="shared" ref="Q12:Q13" si="2">ROUND(($O$12*(100+H12)/100),-2)</f>
        <v>168100</v>
      </c>
      <c r="R12" s="21">
        <v>0.06</v>
      </c>
      <c r="S12" s="22">
        <f>ROUND(($P$12*(100+H12)/100),-2)</f>
        <v>51500</v>
      </c>
    </row>
    <row r="13" spans="1:19" ht="15.75" thickBot="1" x14ac:dyDescent="0.3">
      <c r="A13" s="5"/>
      <c r="G13" s="30" t="s">
        <v>27</v>
      </c>
      <c r="H13" s="31">
        <f>E12</f>
        <v>5</v>
      </c>
      <c r="I13" s="32">
        <f>F12*F12</f>
        <v>1.0000000000000002E-2</v>
      </c>
      <c r="N13" s="47"/>
      <c r="O13" s="48"/>
      <c r="P13" s="48"/>
      <c r="Q13" s="49">
        <f t="shared" si="2"/>
        <v>160400</v>
      </c>
      <c r="R13" s="50">
        <v>1.0000000000000002E-2</v>
      </c>
      <c r="S13" s="51">
        <f>ROUND(($P$12*(100+H13)/100),-2)</f>
        <v>49100</v>
      </c>
    </row>
    <row r="14" spans="1:19" x14ac:dyDescent="0.25">
      <c r="A14" s="5"/>
      <c r="B14" s="52"/>
      <c r="C14" s="53"/>
      <c r="D14" s="54"/>
      <c r="E14" s="54"/>
      <c r="F14" s="54"/>
      <c r="G14" s="54"/>
      <c r="H14" s="54"/>
      <c r="I14" s="54"/>
      <c r="J14" s="55"/>
      <c r="K14" s="55"/>
      <c r="L14" s="55"/>
      <c r="M14" s="55"/>
    </row>
    <row r="15" spans="1:19" x14ac:dyDescent="0.25">
      <c r="A15" s="56"/>
      <c r="B15" s="57" t="s">
        <v>4</v>
      </c>
      <c r="C15" s="58"/>
      <c r="D15" s="57" t="s">
        <v>28</v>
      </c>
      <c r="E15" s="59"/>
      <c r="F15" s="58"/>
      <c r="G15" s="57" t="s">
        <v>29</v>
      </c>
      <c r="H15" s="59"/>
      <c r="I15" s="58"/>
      <c r="J15" s="60" t="s">
        <v>30</v>
      </c>
      <c r="K15" s="61"/>
      <c r="L15" s="56"/>
      <c r="M15" s="56"/>
      <c r="N15" s="19"/>
      <c r="O15" s="62"/>
      <c r="P15" s="62"/>
      <c r="Q15" s="62"/>
    </row>
    <row r="16" spans="1:19" x14ac:dyDescent="0.25">
      <c r="A16" s="56"/>
      <c r="B16" s="55"/>
      <c r="C16" s="55"/>
      <c r="D16" s="56"/>
      <c r="E16" s="56"/>
      <c r="F16" s="56"/>
      <c r="G16" s="56"/>
      <c r="H16" s="56"/>
      <c r="I16" s="56"/>
      <c r="J16" s="55"/>
      <c r="K16" s="55"/>
      <c r="L16" s="55"/>
      <c r="M16" s="55"/>
      <c r="N16" s="19"/>
    </row>
    <row r="17" spans="1:17" x14ac:dyDescent="0.25">
      <c r="A17" s="56"/>
      <c r="B17" s="55"/>
      <c r="C17" s="55"/>
      <c r="D17" s="56"/>
      <c r="E17" s="56"/>
      <c r="F17" s="56"/>
      <c r="G17" s="56"/>
      <c r="I17" s="56"/>
      <c r="J17" s="55"/>
      <c r="K17" s="55"/>
      <c r="L17" s="55"/>
      <c r="M17" s="55"/>
      <c r="N17" s="19"/>
    </row>
    <row r="18" spans="1:17" x14ac:dyDescent="0.25">
      <c r="A18" s="56"/>
      <c r="B18" s="55"/>
      <c r="C18" s="55"/>
      <c r="D18" s="56"/>
      <c r="E18" s="56"/>
      <c r="F18" s="56"/>
      <c r="G18" s="56"/>
      <c r="H18" s="56"/>
      <c r="I18" s="56"/>
      <c r="J18" s="55"/>
      <c r="K18" s="55"/>
      <c r="L18" s="55"/>
      <c r="M18" s="55"/>
      <c r="N18" s="19"/>
      <c r="Q18" s="62"/>
    </row>
    <row r="19" spans="1:17" x14ac:dyDescent="0.25">
      <c r="A19" s="56"/>
      <c r="B19" s="55"/>
      <c r="C19" s="55"/>
      <c r="D19" s="56"/>
      <c r="E19" s="56"/>
      <c r="F19" s="56"/>
      <c r="G19" s="56"/>
      <c r="H19" s="56"/>
      <c r="I19" s="56"/>
      <c r="J19" s="55"/>
      <c r="K19" s="55"/>
      <c r="L19" s="55"/>
      <c r="M19" s="55"/>
      <c r="N19" s="19"/>
      <c r="Q19" s="62"/>
    </row>
    <row r="20" spans="1:17" x14ac:dyDescent="0.25">
      <c r="A20" s="56"/>
      <c r="B20" s="55"/>
      <c r="C20" s="55"/>
      <c r="D20" s="56"/>
      <c r="E20" s="56"/>
      <c r="F20" s="56"/>
      <c r="G20" s="56"/>
      <c r="H20" s="56"/>
      <c r="I20" s="56"/>
      <c r="J20" s="55"/>
      <c r="K20" s="55"/>
      <c r="L20" s="55"/>
      <c r="M20" s="55"/>
      <c r="N20" s="19"/>
      <c r="Q20" s="62"/>
    </row>
    <row r="21" spans="1:17" x14ac:dyDescent="0.25">
      <c r="A21" s="56"/>
      <c r="B21" s="55"/>
      <c r="C21" s="55"/>
      <c r="D21" s="56"/>
      <c r="E21" s="56"/>
      <c r="F21" s="56"/>
      <c r="G21" s="56"/>
      <c r="H21" s="56"/>
      <c r="I21" s="56"/>
      <c r="J21" s="55"/>
      <c r="K21" s="55"/>
      <c r="L21" s="55"/>
      <c r="M21" s="55"/>
      <c r="N21" s="19"/>
      <c r="Q21" s="62"/>
    </row>
    <row r="22" spans="1:17" x14ac:dyDescent="0.25">
      <c r="Q22" s="62"/>
    </row>
    <row r="23" spans="1:17" x14ac:dyDescent="0.25">
      <c r="Q23" s="62"/>
    </row>
    <row r="24" spans="1:17" x14ac:dyDescent="0.25">
      <c r="Q24" s="62"/>
    </row>
    <row r="25" spans="1:17" x14ac:dyDescent="0.25">
      <c r="Q25" s="62"/>
    </row>
    <row r="26" spans="1:17" x14ac:dyDescent="0.25">
      <c r="Q26" s="62"/>
    </row>
  </sheetData>
  <mergeCells count="7">
    <mergeCell ref="J15:K15"/>
    <mergeCell ref="A1:B1"/>
    <mergeCell ref="B7:B9"/>
    <mergeCell ref="C7:C9"/>
    <mergeCell ref="B15:C15"/>
    <mergeCell ref="D15:F15"/>
    <mergeCell ref="G15:I1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supply</vt:lpstr>
      <vt:lpstr>demand</vt:lpstr>
      <vt:lpstr>links</vt:lpstr>
      <vt:lpstr>distance</vt:lpstr>
      <vt:lpstr>temp loss</vt:lpstr>
      <vt:lpstr>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2021-07-20T08:03:58Z</dcterms:created>
  <dcterms:modified xsi:type="dcterms:W3CDTF">2021-07-20T08:26:40Z</dcterms:modified>
</cp:coreProperties>
</file>