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ntegrated-planning-downstream-petroleum-supply-chain\data\"/>
    </mc:Choice>
  </mc:AlternateContent>
  <bookViews>
    <workbookView xWindow="0" yWindow="0" windowWidth="20490" windowHeight="7905" activeTab="3"/>
  </bookViews>
  <sheets>
    <sheet name="ncm.csv" sheetId="1" r:id="rId1"/>
    <sheet name="transportation cost" sheetId="2" r:id="rId2"/>
    <sheet name="product loss cost" sheetId="3" r:id="rId3"/>
    <sheet name="supply" sheetId="5" r:id="rId4"/>
    <sheet name="scenario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5" l="1"/>
  <c r="L11" i="5" s="1"/>
  <c r="C11" i="5"/>
  <c r="I10" i="5"/>
  <c r="I15" i="5" s="1"/>
  <c r="I17" i="5" s="1"/>
  <c r="I19" i="5" s="1"/>
  <c r="I21" i="5" s="1"/>
  <c r="H25" i="5" s="1"/>
  <c r="H10" i="5"/>
  <c r="H15" i="5" s="1"/>
  <c r="H17" i="5" s="1"/>
  <c r="H19" i="5" s="1"/>
  <c r="H21" i="5" s="1"/>
  <c r="G25" i="5" s="1"/>
  <c r="E10" i="5"/>
  <c r="D10" i="5"/>
  <c r="D15" i="5" s="1"/>
  <c r="D17" i="5" s="1"/>
  <c r="D19" i="5" s="1"/>
  <c r="D21" i="5" s="1"/>
  <c r="C25" i="5" s="1"/>
  <c r="E9" i="5"/>
  <c r="C9" i="5"/>
  <c r="L9" i="5" s="1"/>
  <c r="H8" i="5"/>
  <c r="H14" i="5" s="1"/>
  <c r="H16" i="5" s="1"/>
  <c r="H18" i="5" s="1"/>
  <c r="H20" i="5" s="1"/>
  <c r="G24" i="5" s="1"/>
  <c r="G8" i="5"/>
  <c r="G14" i="5" s="1"/>
  <c r="G16" i="5" s="1"/>
  <c r="G18" i="5" s="1"/>
  <c r="G20" i="5" s="1"/>
  <c r="F24" i="5" s="1"/>
  <c r="D8" i="5"/>
  <c r="D14" i="5" s="1"/>
  <c r="D16" i="5" s="1"/>
  <c r="D18" i="5" s="1"/>
  <c r="D20" i="5" s="1"/>
  <c r="C24" i="5" s="1"/>
  <c r="C8" i="5"/>
  <c r="G10" i="5"/>
  <c r="G15" i="5" s="1"/>
  <c r="G17" i="5" s="1"/>
  <c r="G19" i="5" s="1"/>
  <c r="G21" i="5" s="1"/>
  <c r="F25" i="5" s="1"/>
  <c r="F10" i="5"/>
  <c r="F15" i="5" s="1"/>
  <c r="F17" i="5" s="1"/>
  <c r="F19" i="5" s="1"/>
  <c r="F21" i="5" s="1"/>
  <c r="E25" i="5" s="1"/>
  <c r="C10" i="5"/>
  <c r="I8" i="5"/>
  <c r="I14" i="5" s="1"/>
  <c r="I16" i="5" s="1"/>
  <c r="I18" i="5" s="1"/>
  <c r="I20" i="5" s="1"/>
  <c r="H24" i="5" s="1"/>
  <c r="F8" i="5"/>
  <c r="F14" i="5" s="1"/>
  <c r="F16" i="5" s="1"/>
  <c r="F18" i="5" s="1"/>
  <c r="F20" i="5" s="1"/>
  <c r="E24" i="5" s="1"/>
  <c r="E8" i="5"/>
  <c r="E14" i="5" s="1"/>
  <c r="E16" i="5" s="1"/>
  <c r="E18" i="5" s="1"/>
  <c r="E20" i="5" s="1"/>
  <c r="D24" i="5" s="1"/>
  <c r="B2" i="4"/>
  <c r="D2" i="4" s="1"/>
  <c r="E2" i="4" s="1"/>
  <c r="B3" i="4"/>
  <c r="D3" i="4" s="1"/>
  <c r="C15" i="5" l="1"/>
  <c r="L10" i="5"/>
  <c r="L8" i="5"/>
  <c r="C14" i="5"/>
  <c r="E15" i="5"/>
  <c r="E17" i="5" s="1"/>
  <c r="E19" i="5" s="1"/>
  <c r="E21" i="5" s="1"/>
  <c r="D25" i="5" s="1"/>
  <c r="B6" i="4"/>
  <c r="B10" i="4" s="1"/>
  <c r="E3" i="4"/>
  <c r="B7" i="4"/>
  <c r="D10" i="4" s="1"/>
  <c r="C16" i="5" l="1"/>
  <c r="L14" i="5"/>
  <c r="C17" i="5"/>
  <c r="L15" i="5"/>
  <c r="D12" i="4"/>
  <c r="D13" i="4"/>
  <c r="D11" i="4"/>
  <c r="B13" i="4"/>
  <c r="B12" i="4"/>
  <c r="B11" i="4"/>
  <c r="C19" i="5" l="1"/>
  <c r="L17" i="5"/>
  <c r="L16" i="5"/>
  <c r="C18" i="5"/>
  <c r="B22" i="4"/>
  <c r="B20" i="4"/>
  <c r="B21" i="4"/>
  <c r="B16" i="4"/>
  <c r="B14" i="4"/>
  <c r="B15" i="4"/>
  <c r="D22" i="4"/>
  <c r="D20" i="4"/>
  <c r="D21" i="4"/>
  <c r="D16" i="4"/>
  <c r="D14" i="4"/>
  <c r="D15" i="4"/>
  <c r="B18" i="4"/>
  <c r="B19" i="4"/>
  <c r="B17" i="4"/>
  <c r="D18" i="4"/>
  <c r="D19" i="4"/>
  <c r="D17" i="4"/>
  <c r="C20" i="5" l="1"/>
  <c r="L18" i="5"/>
  <c r="L19" i="5"/>
  <c r="C21" i="5"/>
  <c r="B25" i="5" l="1"/>
  <c r="L21" i="5"/>
  <c r="L20" i="5"/>
  <c r="B24" i="5"/>
</calcChain>
</file>

<file path=xl/sharedStrings.xml><?xml version="1.0" encoding="utf-8"?>
<sst xmlns="http://schemas.openxmlformats.org/spreadsheetml/2006/main" count="1108" uniqueCount="136">
  <si>
    <t>inf</t>
  </si>
  <si>
    <t>Amj</t>
  </si>
  <si>
    <t>Bhw</t>
  </si>
  <si>
    <t>Bnt</t>
  </si>
  <si>
    <t>Brn</t>
  </si>
  <si>
    <t>Brt</t>
  </si>
  <si>
    <t>Btl</t>
  </si>
  <si>
    <t>Chr</t>
  </si>
  <si>
    <t>Ctw</t>
  </si>
  <si>
    <t>Dhn</t>
  </si>
  <si>
    <t>Gnd</t>
  </si>
  <si>
    <t>Ktm</t>
  </si>
  <si>
    <t>Mgl</t>
  </si>
  <si>
    <t>Mot</t>
  </si>
  <si>
    <t>Npj</t>
  </si>
  <si>
    <t>Pkr</t>
  </si>
  <si>
    <t>Slg</t>
  </si>
  <si>
    <t>Srl</t>
  </si>
  <si>
    <t>die.trk.Slg</t>
  </si>
  <si>
    <t>die.trk.Brn</t>
  </si>
  <si>
    <t>die.trk.Mot</t>
  </si>
  <si>
    <t>die.trk.Btl</t>
  </si>
  <si>
    <t>die.trk.Mgl</t>
  </si>
  <si>
    <t>die.trk.Gnd</t>
  </si>
  <si>
    <t>die.trk.Bnt</t>
  </si>
  <si>
    <t>die.trk.Chr</t>
  </si>
  <si>
    <t>die.trk.Brt</t>
  </si>
  <si>
    <t>die.trk.Srl</t>
  </si>
  <si>
    <t>die.trk.Amj</t>
  </si>
  <si>
    <t>die.trk.Ctw</t>
  </si>
  <si>
    <t>die.trk.Ktm</t>
  </si>
  <si>
    <t>die.trk.Pkr</t>
  </si>
  <si>
    <t>die.trk.Bhw</t>
  </si>
  <si>
    <t>die.trk.Npj</t>
  </si>
  <si>
    <t>die.trk.Dhn</t>
  </si>
  <si>
    <t>pet.trk.Slg</t>
  </si>
  <si>
    <t>pet.trk.Brn</t>
  </si>
  <si>
    <t>pet.trk.Mot</t>
  </si>
  <si>
    <t>pet.trk.Btl</t>
  </si>
  <si>
    <t>pet.trk.Mgl</t>
  </si>
  <si>
    <t>pet.trk.Gnd</t>
  </si>
  <si>
    <t>pet.trk.Bnt</t>
  </si>
  <si>
    <t>pet.trk.Chr</t>
  </si>
  <si>
    <t>pet.trk.Brt</t>
  </si>
  <si>
    <t>pet.trk.Srl</t>
  </si>
  <si>
    <t>pet.trk.Amj</t>
  </si>
  <si>
    <t>pet.trk.Ctw</t>
  </si>
  <si>
    <t>pet.trk.Ktm</t>
  </si>
  <si>
    <t>pet.trk.Pkr</t>
  </si>
  <si>
    <t>pet.trk.Bhw</t>
  </si>
  <si>
    <t>pet.trk.Npj</t>
  </si>
  <si>
    <t>pet.trk.Dhn</t>
  </si>
  <si>
    <t>die.pip.Slg</t>
  </si>
  <si>
    <t>die.pip.Brn</t>
  </si>
  <si>
    <t>die.pip.Mot</t>
  </si>
  <si>
    <t>die.pip.Btl</t>
  </si>
  <si>
    <t>die.pip.Mgl</t>
  </si>
  <si>
    <t>die.pip.Gnd</t>
  </si>
  <si>
    <t>die.pip.Bnt</t>
  </si>
  <si>
    <t>die.pip.Chr</t>
  </si>
  <si>
    <t>die.pip.Brt</t>
  </si>
  <si>
    <t>die.pip.Srl</t>
  </si>
  <si>
    <t>die.pip.Amj</t>
  </si>
  <si>
    <t>die.pip.Ctw</t>
  </si>
  <si>
    <t>die.pip.Ktm</t>
  </si>
  <si>
    <t>die.pip.Pkr</t>
  </si>
  <si>
    <t>die.pip.Bhw</t>
  </si>
  <si>
    <t>die.pip.Npj</t>
  </si>
  <si>
    <t>die.pip.Dhn</t>
  </si>
  <si>
    <t>pet.pip.Slg</t>
  </si>
  <si>
    <t>pet.pip.Brn</t>
  </si>
  <si>
    <t>pet.pip.Mot</t>
  </si>
  <si>
    <t>pet.pip.Btl</t>
  </si>
  <si>
    <t>pet.pip.Mgl</t>
  </si>
  <si>
    <t>pet.pip.Gnd</t>
  </si>
  <si>
    <t>pet.pip.Bnt</t>
  </si>
  <si>
    <t>pet.pip.Chr</t>
  </si>
  <si>
    <t>pet.pip.Brt</t>
  </si>
  <si>
    <t>pet.pip.Srl</t>
  </si>
  <si>
    <t>pet.pip.Amj</t>
  </si>
  <si>
    <t>pet.pip.Ctw</t>
  </si>
  <si>
    <t>pet.pip.Ktm</t>
  </si>
  <si>
    <t>pet.pip.Pkr</t>
  </si>
  <si>
    <t>pet.pip.Bhw</t>
  </si>
  <si>
    <t>pet.pip.Npj</t>
  </si>
  <si>
    <t>pet.pip.Dhn</t>
  </si>
  <si>
    <t>FY 2018/19</t>
  </si>
  <si>
    <t>Average</t>
  </si>
  <si>
    <t>Total</t>
  </si>
  <si>
    <t>t0</t>
  </si>
  <si>
    <t>t3 max</t>
  </si>
  <si>
    <t>Surplus</t>
  </si>
  <si>
    <t>Product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</si>
  <si>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</si>
  <si>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</si>
  <si>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</si>
  <si>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</si>
  <si>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</si>
  <si>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</si>
  <si>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</si>
  <si>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</si>
  <si>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</si>
  <si>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die</t>
  </si>
  <si>
    <t>pet</t>
  </si>
  <si>
    <t>demand</t>
  </si>
  <si>
    <t>probabilities</t>
  </si>
  <si>
    <t>t1.s1</t>
  </si>
  <si>
    <t>t2.s1</t>
  </si>
  <si>
    <t>t2.s2</t>
  </si>
  <si>
    <t>t2.s3</t>
  </si>
  <si>
    <t>t3.s1</t>
  </si>
  <si>
    <t>t3.s2</t>
  </si>
  <si>
    <t>t3.s3</t>
  </si>
  <si>
    <t>t3.s4</t>
  </si>
  <si>
    <t>t3.s5</t>
  </si>
  <si>
    <t>t3.s6</t>
  </si>
  <si>
    <t>t3.s7</t>
  </si>
  <si>
    <t>t3.s8</t>
  </si>
  <si>
    <t>t3.s9</t>
  </si>
  <si>
    <t>Base FY 2018/19</t>
  </si>
  <si>
    <t>Rxl</t>
  </si>
  <si>
    <t>Growth</t>
  </si>
  <si>
    <t>truck</t>
  </si>
  <si>
    <t>pipe</t>
  </si>
  <si>
    <t>FY 2019/20</t>
  </si>
  <si>
    <t>Flow rate</t>
  </si>
  <si>
    <t>trk</t>
  </si>
  <si>
    <t>pip</t>
  </si>
  <si>
    <t>t0.die</t>
  </si>
  <si>
    <t>t0.pet</t>
  </si>
  <si>
    <t>t1.die</t>
  </si>
  <si>
    <t>t1.pet</t>
  </si>
  <si>
    <t>t2.die</t>
  </si>
  <si>
    <t>t2.pet</t>
  </si>
  <si>
    <t>t3.die</t>
  </si>
  <si>
    <t>t3.pet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</si>
</sst>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4" fillId="0" borderId="0" xfId="0" applyFont="1" applyFill="1"/>
    <xf numFmtId="4" fontId="0" fillId="0" borderId="0" xfId="0" applyNumberFormat="1" applyFill="1"/>
    <xf numFmtId="1" fontId="0" fillId="0" borderId="0" xfId="0" applyNumberForma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9" xfId="0" applyBorder="1"/>
    <xf numFmtId="164" fontId="0" fillId="0" borderId="10" xfId="1" applyNumberFormat="1" applyFont="1" applyBorder="1"/>
    <xf numFmtId="0" fontId="0" fillId="0" borderId="11" xfId="0" applyBorder="1"/>
    <xf numFmtId="0" fontId="0" fillId="0" borderId="1" xfId="0" applyBorder="1"/>
    <xf numFmtId="164" fontId="0" fillId="0" borderId="3" xfId="1" applyNumberFormat="1" applyFont="1" applyBorder="1"/>
    <xf numFmtId="0" fontId="0" fillId="0" borderId="2" xfId="0" applyBorder="1"/>
    <xf numFmtId="0" fontId="0" fillId="0" borderId="4" xfId="0" applyBorder="1"/>
    <xf numFmtId="164" fontId="0" fillId="0" borderId="5" xfId="1" applyNumberFormat="1" applyFont="1" applyBorder="1"/>
    <xf numFmtId="0" fontId="0" fillId="0" borderId="0" xfId="0" applyBorder="1"/>
    <xf numFmtId="164" fontId="0" fillId="4" borderId="5" xfId="1" applyNumberFormat="1" applyFont="1" applyFill="1" applyBorder="1"/>
    <xf numFmtId="164" fontId="0" fillId="2" borderId="5" xfId="1" applyNumberFormat="1" applyFont="1" applyFill="1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 applyAlignment="1">
      <alignment horizontal="center"/>
    </xf>
    <xf numFmtId="164" fontId="0" fillId="0" borderId="0" xfId="1" applyNumberFormat="1" applyFont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164" fontId="0" fillId="4" borderId="0" xfId="1" applyNumberFormat="1" applyFont="1" applyFill="1" applyBorder="1"/>
    <xf numFmtId="164" fontId="0" fillId="5" borderId="5" xfId="1" applyNumberFormat="1" applyFont="1" applyFill="1" applyBorder="1"/>
    <xf numFmtId="164" fontId="0" fillId="2" borderId="0" xfId="1" applyNumberFormat="1" applyFont="1" applyFill="1" applyBorder="1"/>
    <xf numFmtId="0" fontId="0" fillId="0" borderId="8" xfId="0" applyBorder="1"/>
    <xf numFmtId="164" fontId="0" fillId="0" borderId="7" xfId="1" applyNumberFormat="1" applyFont="1" applyBorder="1"/>
    <xf numFmtId="0" fontId="0" fillId="0" borderId="6" xfId="0" applyBorder="1"/>
    <xf numFmtId="164" fontId="0" fillId="5" borderId="0" xfId="1" applyNumberFormat="1" applyFont="1" applyFill="1" applyBorder="1"/>
    <xf numFmtId="0" fontId="0" fillId="0" borderId="8" xfId="0" applyBorder="1" applyAlignment="1">
      <alignment horizontal="center"/>
    </xf>
    <xf numFmtId="164" fontId="0" fillId="0" borderId="6" xfId="1" applyNumberFormat="1" applyFont="1" applyBorder="1"/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3" fontId="0" fillId="0" borderId="12" xfId="0" applyNumberForma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3" fontId="0" fillId="0" borderId="0" xfId="0" applyNumberForma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0" fillId="0" borderId="0" xfId="0" applyNumberFormat="1" applyFill="1" applyBorder="1" applyAlignment="1">
      <alignment vertical="center"/>
    </xf>
    <xf numFmtId="3" fontId="0" fillId="0" borderId="0" xfId="0" applyNumberFormat="1" applyBorder="1"/>
    <xf numFmtId="2" fontId="0" fillId="0" borderId="0" xfId="0" applyNumberFormat="1"/>
    <xf numFmtId="2" fontId="0" fillId="0" borderId="0" xfId="0" applyNumberFormat="1" applyFill="1" applyBorder="1" applyAlignment="1">
      <alignment vertical="center"/>
    </xf>
    <xf numFmtId="3" fontId="0" fillId="0" borderId="13" xfId="0" applyNumberFormat="1" applyFill="1" applyBorder="1" applyAlignment="1">
      <alignment vertical="center"/>
    </xf>
    <xf numFmtId="3" fontId="0" fillId="0" borderId="12" xfId="0" applyNumberFormat="1" applyBorder="1" applyAlignment="1">
      <alignment horizontal="right" vertical="center"/>
    </xf>
    <xf numFmtId="3" fontId="3" fillId="0" borderId="0" xfId="0" applyNumberFormat="1" applyFont="1" applyAlignment="1">
      <alignment horizontal="right"/>
    </xf>
    <xf numFmtId="3" fontId="0" fillId="0" borderId="0" xfId="0" applyNumberFormat="1" applyBorder="1" applyAlignment="1">
      <alignment vertical="center"/>
    </xf>
    <xf numFmtId="0" fontId="2" fillId="0" borderId="0" xfId="0" applyFont="1"/>
    <xf numFmtId="3" fontId="0" fillId="0" borderId="13" xfId="0" applyNumberFormat="1" applyBorder="1" applyAlignment="1">
      <alignment vertical="center"/>
    </xf>
    <xf numFmtId="3" fontId="3" fillId="0" borderId="0" xfId="0" applyNumberFormat="1" applyFont="1" applyFill="1" applyAlignment="1">
      <alignment vertical="center"/>
    </xf>
    <xf numFmtId="3" fontId="0" fillId="0" borderId="0" xfId="0" applyNumberFormat="1" applyFill="1" applyAlignment="1">
      <alignment vertical="center"/>
    </xf>
    <xf numFmtId="1" fontId="0" fillId="0" borderId="0" xfId="0" applyNumberFormat="1" applyFill="1" applyAlignment="1">
      <alignment vertical="center"/>
    </xf>
    <xf numFmtId="3" fontId="6" fillId="0" borderId="0" xfId="0" applyNumberFormat="1" applyFont="1" applyAlignment="1">
      <alignment horizontal="center" vertical="center"/>
    </xf>
    <xf numFmtId="3" fontId="0" fillId="3" borderId="1" xfId="0" applyNumberFormat="1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3" fontId="0" fillId="0" borderId="12" xfId="0" applyNumberFormat="1" applyBorder="1" applyAlignment="1">
      <alignment vertical="center"/>
    </xf>
    <xf numFmtId="3" fontId="0" fillId="0" borderId="12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3" fontId="0" fillId="3" borderId="4" xfId="0" applyNumberFormat="1" applyFill="1" applyBorder="1" applyAlignment="1">
      <alignment vertical="center"/>
    </xf>
    <xf numFmtId="1" fontId="0" fillId="3" borderId="0" xfId="0" applyNumberFormat="1" applyFill="1" applyBorder="1" applyAlignment="1">
      <alignment vertical="center"/>
    </xf>
    <xf numFmtId="1" fontId="0" fillId="3" borderId="5" xfId="0" applyNumberFormat="1" applyFill="1" applyBorder="1" applyAlignment="1">
      <alignment vertical="center"/>
    </xf>
    <xf numFmtId="3" fontId="0" fillId="3" borderId="8" xfId="0" applyNumberFormat="1" applyFill="1" applyBorder="1" applyAlignment="1">
      <alignment vertical="center"/>
    </xf>
    <xf numFmtId="1" fontId="0" fillId="3" borderId="6" xfId="0" applyNumberFormat="1" applyFill="1" applyBorder="1" applyAlignment="1">
      <alignment vertical="center"/>
    </xf>
    <xf numFmtId="1" fontId="0" fillId="3" borderId="7" xfId="0" applyNumberFormat="1" applyFill="1" applyBorder="1" applyAlignment="1">
      <alignment vertical="center"/>
    </xf>
    <xf numFmtId="3" fontId="0" fillId="0" borderId="13" xfId="0" applyNumberFormat="1" applyBorder="1"/>
    <xf numFmtId="0" fontId="0" fillId="0" borderId="13" xfId="0" applyBorder="1"/>
    <xf numFmtId="3" fontId="3" fillId="0" borderId="12" xfId="0" applyNumberFormat="1" applyFont="1" applyFill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Normal="100" workbookViewId="0">
      <selection activeCell="H21" sqref="H21"/>
    </sheetView>
  </sheetViews>
  <sheetFormatPr defaultRowHeight="15" x14ac:dyDescent="0.25"/>
  <cols>
    <col min="1" max="4" width="6.28515625" bestFit="1" customWidth="1"/>
    <col min="5" max="7" width="5" bestFit="1" customWidth="1"/>
    <col min="8" max="8" width="6.28515625" bestFit="1" customWidth="1"/>
    <col min="9" max="10" width="5" bestFit="1" customWidth="1"/>
    <col min="11" max="11" width="3.85546875" bestFit="1" customWidth="1"/>
    <col min="12" max="14" width="6.28515625" bestFit="1" customWidth="1"/>
    <col min="15" max="15" width="5" bestFit="1" customWidth="1"/>
    <col min="16" max="16" width="6.28515625" bestFit="1" customWidth="1"/>
    <col min="17" max="17" width="5" bestFit="1" customWidth="1"/>
    <col min="18" max="18" width="6.28515625" bestFit="1" customWidth="1"/>
    <col min="19" max="21" width="5" bestFit="1" customWidth="1"/>
    <col min="22" max="24" width="6.28515625" bestFit="1" customWidth="1"/>
    <col min="25" max="25" width="5" bestFit="1" customWidth="1"/>
    <col min="26" max="27" width="6.28515625" bestFit="1" customWidth="1"/>
    <col min="28" max="28" width="3.85546875" bestFit="1" customWidth="1"/>
    <col min="29" max="29" width="6.28515625" bestFit="1" customWidth="1"/>
  </cols>
  <sheetData>
    <row r="1" spans="1:2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>
        <v>61.6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>
        <v>8.4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</row>
    <row r="2" spans="1:29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>
        <v>11.2</v>
      </c>
      <c r="O2" s="1" t="s">
        <v>0</v>
      </c>
      <c r="P2" s="1" t="s">
        <v>0</v>
      </c>
      <c r="Q2" s="1" t="s">
        <v>0</v>
      </c>
      <c r="R2" s="1">
        <v>155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</row>
    <row r="3" spans="1:29" x14ac:dyDescent="0.25">
      <c r="A3" s="1" t="s">
        <v>0</v>
      </c>
      <c r="B3" s="1" t="s">
        <v>0</v>
      </c>
      <c r="C3" s="1" t="s">
        <v>0</v>
      </c>
      <c r="D3" s="1">
        <v>10.7</v>
      </c>
      <c r="E3" s="1" t="s">
        <v>0</v>
      </c>
      <c r="F3" s="1" t="s">
        <v>0</v>
      </c>
      <c r="G3" s="1" t="s">
        <v>0</v>
      </c>
      <c r="H3" s="1" t="s">
        <v>0</v>
      </c>
      <c r="I3" s="1">
        <v>155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>
        <v>194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29" x14ac:dyDescent="0.25">
      <c r="A4" s="1" t="s">
        <v>0</v>
      </c>
      <c r="B4" s="1" t="s">
        <v>0</v>
      </c>
      <c r="C4" s="1">
        <v>10.7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>
        <v>9.6999999999999993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</row>
    <row r="5" spans="1:29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>
        <v>150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>
        <v>239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</row>
    <row r="6" spans="1:29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>
        <v>22</v>
      </c>
      <c r="Y6" s="1" t="s">
        <v>0</v>
      </c>
      <c r="Z6" s="1" t="s">
        <v>0</v>
      </c>
      <c r="AA6" s="1">
        <v>7.2</v>
      </c>
      <c r="AB6" s="1" t="s">
        <v>0</v>
      </c>
      <c r="AC6" s="1" t="s">
        <v>0</v>
      </c>
    </row>
    <row r="7" spans="1:29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>
        <v>287</v>
      </c>
      <c r="I7" s="1">
        <v>321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>
        <v>201</v>
      </c>
      <c r="R7" s="1" t="s">
        <v>0</v>
      </c>
      <c r="S7" s="1" t="s">
        <v>0</v>
      </c>
      <c r="T7" s="1" t="s">
        <v>0</v>
      </c>
      <c r="U7" s="1" t="s">
        <v>0</v>
      </c>
      <c r="V7" s="1">
        <v>207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</row>
    <row r="8" spans="1:29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>
        <v>287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>
        <v>19.3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</row>
    <row r="9" spans="1:29" x14ac:dyDescent="0.25">
      <c r="A9" s="1" t="s">
        <v>0</v>
      </c>
      <c r="B9" s="1" t="s">
        <v>0</v>
      </c>
      <c r="C9" s="1">
        <v>155</v>
      </c>
      <c r="D9" s="1" t="s">
        <v>0</v>
      </c>
      <c r="E9" s="1" t="s">
        <v>0</v>
      </c>
      <c r="F9" s="1" t="s">
        <v>0</v>
      </c>
      <c r="G9" s="1">
        <v>321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>
        <v>199</v>
      </c>
      <c r="V9" s="1">
        <v>160</v>
      </c>
      <c r="W9" s="1" t="s">
        <v>0</v>
      </c>
      <c r="X9" s="1" t="s">
        <v>0</v>
      </c>
      <c r="Y9" s="1" t="s">
        <v>0</v>
      </c>
      <c r="Z9" s="1" t="s">
        <v>0</v>
      </c>
      <c r="AA9" s="1">
        <v>172</v>
      </c>
      <c r="AB9" s="1" t="s">
        <v>0</v>
      </c>
      <c r="AC9" s="1" t="s">
        <v>0</v>
      </c>
    </row>
    <row r="10" spans="1:29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>
        <v>237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>
        <v>114</v>
      </c>
      <c r="AA10" s="1" t="s">
        <v>0</v>
      </c>
      <c r="AB10" s="1" t="s">
        <v>0</v>
      </c>
      <c r="AC10" s="1" t="s">
        <v>0</v>
      </c>
    </row>
    <row r="11" spans="1:29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>
        <v>81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>
        <v>46</v>
      </c>
      <c r="AC11" s="1" t="s">
        <v>0</v>
      </c>
    </row>
    <row r="12" spans="1:29" x14ac:dyDescent="0.25">
      <c r="A12" s="1">
        <v>61.6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>
        <v>35.700000000000003</v>
      </c>
      <c r="AA12" s="1" t="s">
        <v>0</v>
      </c>
      <c r="AB12" s="1" t="s">
        <v>0</v>
      </c>
      <c r="AC12" s="1" t="s">
        <v>0</v>
      </c>
    </row>
    <row r="13" spans="1:2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>
        <v>165</v>
      </c>
      <c r="Q13" s="1">
        <v>8.5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>
        <v>39.799999999999997</v>
      </c>
    </row>
    <row r="14" spans="1:29" x14ac:dyDescent="0.25">
      <c r="A14" s="1" t="s">
        <v>0</v>
      </c>
      <c r="B14" s="1">
        <v>11.2</v>
      </c>
      <c r="C14" s="1" t="s">
        <v>0</v>
      </c>
      <c r="D14" s="1" t="s">
        <v>0</v>
      </c>
      <c r="E14" s="1">
        <v>150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>
        <v>266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29" x14ac:dyDescent="0.25">
      <c r="A15" s="1" t="s">
        <v>0</v>
      </c>
      <c r="B15" s="1" t="s">
        <v>0</v>
      </c>
      <c r="C15" s="1">
        <v>194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>
        <v>140</v>
      </c>
      <c r="U15" s="1">
        <v>300</v>
      </c>
      <c r="V15" s="1" t="s">
        <v>0</v>
      </c>
      <c r="W15" s="1">
        <v>170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>
        <v>19.3</v>
      </c>
      <c r="I16" s="1" t="s">
        <v>0</v>
      </c>
      <c r="J16" s="1" t="s">
        <v>0</v>
      </c>
      <c r="K16" s="1">
        <v>81</v>
      </c>
      <c r="L16" s="1" t="s">
        <v>0</v>
      </c>
      <c r="M16" s="1">
        <v>165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</row>
    <row r="17" spans="1:29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>
        <v>201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>
        <v>8.5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1" t="s">
        <v>0</v>
      </c>
      <c r="B18" s="1">
        <v>155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>
        <v>237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>
        <v>11.6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>
        <v>134</v>
      </c>
      <c r="AA19" s="1" t="s">
        <v>0</v>
      </c>
      <c r="AB19" s="1" t="s">
        <v>0</v>
      </c>
      <c r="AC19" s="1" t="s">
        <v>0</v>
      </c>
    </row>
    <row r="20" spans="1:29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>
        <v>266</v>
      </c>
      <c r="O20" s="1">
        <v>140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>
        <v>217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>
        <v>199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>
        <v>300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>
        <v>207</v>
      </c>
      <c r="H22" s="1" t="s">
        <v>0</v>
      </c>
      <c r="I22" s="1">
        <v>160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>
        <v>36.4</v>
      </c>
      <c r="AB22" s="1" t="s">
        <v>0</v>
      </c>
      <c r="AC22" s="1" t="s">
        <v>0</v>
      </c>
    </row>
    <row r="23" spans="1:29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>
        <v>239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>
        <v>170</v>
      </c>
      <c r="P23" s="1" t="s">
        <v>0</v>
      </c>
      <c r="Q23" s="1" t="s">
        <v>0</v>
      </c>
      <c r="R23" s="1">
        <v>11.6</v>
      </c>
      <c r="S23" s="1" t="s">
        <v>0</v>
      </c>
      <c r="T23" s="1">
        <v>217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1">
        <v>8.4</v>
      </c>
      <c r="B24" s="1" t="s">
        <v>0</v>
      </c>
      <c r="C24" s="1" t="s">
        <v>0</v>
      </c>
      <c r="D24" s="1" t="s">
        <v>0</v>
      </c>
      <c r="E24" s="1" t="s">
        <v>0</v>
      </c>
      <c r="F24" s="1">
        <v>22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>
        <v>28.4</v>
      </c>
      <c r="AB24" s="1" t="s">
        <v>0</v>
      </c>
      <c r="AC24" s="1">
        <v>69.8</v>
      </c>
    </row>
    <row r="25" spans="1:29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>
        <v>113</v>
      </c>
      <c r="AA25" s="1" t="s">
        <v>0</v>
      </c>
      <c r="AB25" s="1" t="s">
        <v>0</v>
      </c>
      <c r="AC25" s="1" t="s">
        <v>0</v>
      </c>
    </row>
    <row r="26" spans="1:29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>
        <v>114</v>
      </c>
      <c r="K26" s="1" t="s">
        <v>0</v>
      </c>
      <c r="L26" s="1">
        <v>35.700000000000003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>
        <v>134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>
        <v>113</v>
      </c>
      <c r="Z26" s="1" t="s">
        <v>0</v>
      </c>
      <c r="AA26" s="1" t="s">
        <v>0</v>
      </c>
      <c r="AB26" s="1" t="s">
        <v>0</v>
      </c>
      <c r="AC26" s="1" t="s">
        <v>0</v>
      </c>
    </row>
    <row r="27" spans="1:29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>
        <v>7.2</v>
      </c>
      <c r="G27" s="1" t="s">
        <v>0</v>
      </c>
      <c r="H27" s="1" t="s">
        <v>0</v>
      </c>
      <c r="I27" s="1">
        <v>172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>
        <v>36.4</v>
      </c>
      <c r="W27" s="1" t="s">
        <v>0</v>
      </c>
      <c r="X27" s="1">
        <v>28.4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>
        <v>46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</row>
    <row r="29" spans="1:29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>
        <v>39.799999999999997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>
        <v>69.8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I5" sqref="I5"/>
    </sheetView>
  </sheetViews>
  <sheetFormatPr defaultRowHeight="15" x14ac:dyDescent="0.25"/>
  <cols>
    <col min="1" max="16384" width="9.140625" style="2"/>
  </cols>
  <sheetData>
    <row r="1" spans="1:19" x14ac:dyDescent="0.2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>
        <v>512.48140000000001</v>
      </c>
    </row>
    <row r="2" spans="1:19" x14ac:dyDescent="0.25">
      <c r="A2" s="2" t="s">
        <v>1</v>
      </c>
      <c r="B2" s="5">
        <v>0</v>
      </c>
      <c r="C2" s="5">
        <v>1926.37</v>
      </c>
      <c r="D2" s="5">
        <v>5599.98</v>
      </c>
      <c r="E2" s="5">
        <v>2552.14</v>
      </c>
      <c r="F2" s="5">
        <v>2440.29</v>
      </c>
      <c r="G2" s="5">
        <v>2032.4</v>
      </c>
      <c r="H2" s="5">
        <v>2889.42</v>
      </c>
      <c r="I2" s="5">
        <v>688.16</v>
      </c>
      <c r="J2" s="5">
        <v>4712.88</v>
      </c>
      <c r="K2" s="5">
        <v>3611.28</v>
      </c>
      <c r="L2" s="5">
        <v>1923.46</v>
      </c>
      <c r="M2" s="5">
        <v>3480.98</v>
      </c>
      <c r="N2" s="5">
        <v>1045.33</v>
      </c>
      <c r="O2" s="5">
        <v>3587.5</v>
      </c>
      <c r="P2" s="5">
        <v>1770.59</v>
      </c>
      <c r="Q2" s="5">
        <v>3496.99</v>
      </c>
      <c r="R2" s="5">
        <v>808.99</v>
      </c>
      <c r="S2" s="4">
        <v>7.2793000000000001</v>
      </c>
    </row>
    <row r="3" spans="1:19" x14ac:dyDescent="0.25">
      <c r="A3" s="2" t="s">
        <v>2</v>
      </c>
      <c r="B3" s="5">
        <v>1926.37</v>
      </c>
      <c r="C3" s="5">
        <v>0</v>
      </c>
      <c r="D3" s="5">
        <v>4210.37</v>
      </c>
      <c r="E3" s="5">
        <v>3977.43</v>
      </c>
      <c r="F3" s="5">
        <v>4126.8999999999996</v>
      </c>
      <c r="G3" s="5">
        <v>1640.77</v>
      </c>
      <c r="H3" s="5">
        <v>4576.03</v>
      </c>
      <c r="I3" s="5">
        <v>1477.96</v>
      </c>
      <c r="J3" s="5">
        <v>3323.26</v>
      </c>
      <c r="K3" s="5">
        <v>1924.67</v>
      </c>
      <c r="L3" s="5">
        <v>2193.52</v>
      </c>
      <c r="M3" s="5">
        <v>3089.35</v>
      </c>
      <c r="N3" s="5">
        <v>2731.94</v>
      </c>
      <c r="O3" s="5">
        <v>2197.89</v>
      </c>
      <c r="P3" s="5">
        <v>2040.65</v>
      </c>
      <c r="Q3" s="5">
        <v>5183.6099999999997</v>
      </c>
      <c r="R3" s="5">
        <v>2495.61</v>
      </c>
      <c r="S3" s="4">
        <v>272.72789999999998</v>
      </c>
    </row>
    <row r="4" spans="1:19" x14ac:dyDescent="0.25">
      <c r="A4" s="2" t="s">
        <v>3</v>
      </c>
      <c r="B4" s="5">
        <v>5599.98</v>
      </c>
      <c r="C4" s="5">
        <v>4210.37</v>
      </c>
      <c r="D4" s="5">
        <v>0</v>
      </c>
      <c r="E4" s="5">
        <v>7639.64</v>
      </c>
      <c r="F4" s="5">
        <v>7800.52</v>
      </c>
      <c r="G4" s="5">
        <v>5338.66</v>
      </c>
      <c r="H4" s="5">
        <v>8249.65</v>
      </c>
      <c r="I4" s="5">
        <v>5151.58</v>
      </c>
      <c r="J4" s="5">
        <v>1604.38</v>
      </c>
      <c r="K4" s="5">
        <v>3489.72</v>
      </c>
      <c r="L4" s="5">
        <v>5867.13</v>
      </c>
      <c r="M4" s="5">
        <v>5673.51</v>
      </c>
      <c r="N4" s="5">
        <v>6132.83</v>
      </c>
      <c r="O4" s="5">
        <v>2252.23</v>
      </c>
      <c r="P4" s="5">
        <v>5714.27</v>
      </c>
      <c r="Q4" s="5">
        <v>8584.5</v>
      </c>
      <c r="R4" s="5">
        <v>6169.23</v>
      </c>
    </row>
    <row r="5" spans="1:19" x14ac:dyDescent="0.25">
      <c r="A5" s="2" t="s">
        <v>4</v>
      </c>
      <c r="B5" s="5">
        <v>2552.14</v>
      </c>
      <c r="C5" s="5">
        <v>3977.43</v>
      </c>
      <c r="D5" s="5">
        <v>7639.64</v>
      </c>
      <c r="E5" s="5">
        <v>0</v>
      </c>
      <c r="F5" s="5">
        <v>2601.64</v>
      </c>
      <c r="G5" s="5">
        <v>2849.14</v>
      </c>
      <c r="H5" s="5">
        <v>3331.75</v>
      </c>
      <c r="I5" s="5">
        <v>3000.55</v>
      </c>
      <c r="J5" s="5">
        <v>7025.27</v>
      </c>
      <c r="K5" s="5">
        <v>5389.61</v>
      </c>
      <c r="L5" s="5">
        <v>4235.84</v>
      </c>
      <c r="M5" s="5">
        <v>4297.72</v>
      </c>
      <c r="N5" s="5">
        <v>2019.3</v>
      </c>
      <c r="O5" s="5">
        <v>5899.89</v>
      </c>
      <c r="P5" s="5">
        <v>4082.98</v>
      </c>
      <c r="Q5" s="5">
        <v>3666.6</v>
      </c>
      <c r="R5" s="5">
        <v>2327.21</v>
      </c>
    </row>
    <row r="6" spans="1:19" x14ac:dyDescent="0.25">
      <c r="A6" s="2" t="s">
        <v>5</v>
      </c>
      <c r="B6" s="5">
        <v>2440.29</v>
      </c>
      <c r="C6" s="5">
        <v>4126.8999999999996</v>
      </c>
      <c r="D6" s="5">
        <v>7800.52</v>
      </c>
      <c r="E6" s="5">
        <v>2601.64</v>
      </c>
      <c r="F6" s="5">
        <v>0</v>
      </c>
      <c r="G6" s="5">
        <v>4110.6400000000003</v>
      </c>
      <c r="H6" s="5">
        <v>969.87</v>
      </c>
      <c r="I6" s="5">
        <v>2888.69</v>
      </c>
      <c r="J6" s="5">
        <v>6913.42</v>
      </c>
      <c r="K6" s="5">
        <v>5811.81</v>
      </c>
      <c r="L6" s="5">
        <v>4123.99</v>
      </c>
      <c r="M6" s="5">
        <v>5559.22</v>
      </c>
      <c r="N6" s="5">
        <v>3123.57</v>
      </c>
      <c r="O6" s="5">
        <v>5788.04</v>
      </c>
      <c r="P6" s="5">
        <v>3971.12</v>
      </c>
      <c r="Q6" s="5">
        <v>1577.44</v>
      </c>
      <c r="R6" s="5">
        <v>1871.04</v>
      </c>
    </row>
    <row r="7" spans="1:19" x14ac:dyDescent="0.25">
      <c r="A7" s="2" t="s">
        <v>6</v>
      </c>
      <c r="B7" s="5">
        <v>2032.4</v>
      </c>
      <c r="C7" s="5">
        <v>1640.77</v>
      </c>
      <c r="D7" s="5">
        <v>5338.66</v>
      </c>
      <c r="E7" s="5">
        <v>2849.14</v>
      </c>
      <c r="F7" s="5">
        <v>4110.6400000000003</v>
      </c>
      <c r="G7" s="5">
        <v>0</v>
      </c>
      <c r="H7" s="5">
        <v>4559.7700000000004</v>
      </c>
      <c r="I7" s="5">
        <v>2480.8000000000002</v>
      </c>
      <c r="J7" s="5">
        <v>4724.28</v>
      </c>
      <c r="K7" s="5">
        <v>3052.96</v>
      </c>
      <c r="L7" s="5">
        <v>3594.54</v>
      </c>
      <c r="M7" s="5">
        <v>1961.06</v>
      </c>
      <c r="N7" s="5">
        <v>1677.17</v>
      </c>
      <c r="O7" s="5">
        <v>3598.9</v>
      </c>
      <c r="P7" s="5">
        <v>3441.67</v>
      </c>
      <c r="Q7" s="5">
        <v>4894.62</v>
      </c>
      <c r="R7" s="5">
        <v>2479.35</v>
      </c>
    </row>
    <row r="8" spans="1:19" x14ac:dyDescent="0.25">
      <c r="A8" s="2" t="s">
        <v>7</v>
      </c>
      <c r="B8" s="5">
        <v>2889.42</v>
      </c>
      <c r="C8" s="5">
        <v>4576.03</v>
      </c>
      <c r="D8" s="5">
        <v>8249.65</v>
      </c>
      <c r="E8" s="5">
        <v>3331.75</v>
      </c>
      <c r="F8" s="5">
        <v>969.87</v>
      </c>
      <c r="G8" s="5">
        <v>4559.7700000000004</v>
      </c>
      <c r="H8" s="5">
        <v>0</v>
      </c>
      <c r="I8" s="5">
        <v>3337.82</v>
      </c>
      <c r="J8" s="5">
        <v>7362.55</v>
      </c>
      <c r="K8" s="5">
        <v>6260.94</v>
      </c>
      <c r="L8" s="5">
        <v>4573.12</v>
      </c>
      <c r="M8" s="5">
        <v>6008.35</v>
      </c>
      <c r="N8" s="5">
        <v>3572.7</v>
      </c>
      <c r="O8" s="5">
        <v>6237.17</v>
      </c>
      <c r="P8" s="5">
        <v>4420.26</v>
      </c>
      <c r="Q8" s="5">
        <v>847.33</v>
      </c>
      <c r="R8" s="5">
        <v>2320.1799999999998</v>
      </c>
    </row>
    <row r="9" spans="1:19" x14ac:dyDescent="0.25">
      <c r="A9" s="2" t="s">
        <v>8</v>
      </c>
      <c r="B9" s="5">
        <v>688.16</v>
      </c>
      <c r="C9" s="5">
        <v>1477.96</v>
      </c>
      <c r="D9" s="5">
        <v>5151.58</v>
      </c>
      <c r="E9" s="5">
        <v>3000.55</v>
      </c>
      <c r="F9" s="5">
        <v>2888.69</v>
      </c>
      <c r="G9" s="5">
        <v>2480.8000000000002</v>
      </c>
      <c r="H9" s="5">
        <v>3337.82</v>
      </c>
      <c r="I9" s="5">
        <v>0</v>
      </c>
      <c r="J9" s="5">
        <v>4264.4799999999996</v>
      </c>
      <c r="K9" s="5">
        <v>3162.87</v>
      </c>
      <c r="L9" s="5">
        <v>1475.05</v>
      </c>
      <c r="M9" s="5">
        <v>3929.38</v>
      </c>
      <c r="N9" s="5">
        <v>1493.73</v>
      </c>
      <c r="O9" s="5">
        <v>3139.1</v>
      </c>
      <c r="P9" s="5">
        <v>1322.19</v>
      </c>
      <c r="Q9" s="5">
        <v>3945.4</v>
      </c>
      <c r="R9" s="5">
        <v>1257.4000000000001</v>
      </c>
    </row>
    <row r="10" spans="1:19" x14ac:dyDescent="0.25">
      <c r="A10" s="2" t="s">
        <v>9</v>
      </c>
      <c r="B10" s="5">
        <v>4712.88</v>
      </c>
      <c r="C10" s="5">
        <v>3323.26</v>
      </c>
      <c r="D10" s="5">
        <v>1604.38</v>
      </c>
      <c r="E10" s="5">
        <v>7025.27</v>
      </c>
      <c r="F10" s="5">
        <v>6913.42</v>
      </c>
      <c r="G10" s="5">
        <v>4724.28</v>
      </c>
      <c r="H10" s="5">
        <v>7362.55</v>
      </c>
      <c r="I10" s="5">
        <v>4264.4799999999996</v>
      </c>
      <c r="J10" s="5">
        <v>0</v>
      </c>
      <c r="K10" s="5">
        <v>3044.22</v>
      </c>
      <c r="L10" s="5">
        <v>4980.03</v>
      </c>
      <c r="M10" s="5">
        <v>5228.01</v>
      </c>
      <c r="N10" s="5">
        <v>5518.46</v>
      </c>
      <c r="O10" s="5">
        <v>1534.01</v>
      </c>
      <c r="P10" s="5">
        <v>4827.17</v>
      </c>
      <c r="Q10" s="5">
        <v>7970.12</v>
      </c>
      <c r="R10" s="5">
        <v>5282.12</v>
      </c>
    </row>
    <row r="11" spans="1:19" x14ac:dyDescent="0.25">
      <c r="A11" s="2" t="s">
        <v>10</v>
      </c>
      <c r="B11" s="5">
        <v>3611.28</v>
      </c>
      <c r="C11" s="5">
        <v>1924.67</v>
      </c>
      <c r="D11" s="5">
        <v>3489.72</v>
      </c>
      <c r="E11" s="5">
        <v>5389.61</v>
      </c>
      <c r="F11" s="5">
        <v>5811.81</v>
      </c>
      <c r="G11" s="5">
        <v>3052.96</v>
      </c>
      <c r="H11" s="5">
        <v>6260.94</v>
      </c>
      <c r="I11" s="5">
        <v>3162.87</v>
      </c>
      <c r="J11" s="5">
        <v>3044.22</v>
      </c>
      <c r="K11" s="5">
        <v>0</v>
      </c>
      <c r="L11" s="5">
        <v>3878.43</v>
      </c>
      <c r="M11" s="5">
        <v>2696.27</v>
      </c>
      <c r="N11" s="5">
        <v>4144.12</v>
      </c>
      <c r="O11" s="5">
        <v>1749.96</v>
      </c>
      <c r="P11" s="5">
        <v>3725.56</v>
      </c>
      <c r="Q11" s="5">
        <v>6595.79</v>
      </c>
      <c r="R11" s="5">
        <v>4180.5200000000004</v>
      </c>
    </row>
    <row r="12" spans="1:19" x14ac:dyDescent="0.25">
      <c r="A12" s="2" t="s">
        <v>11</v>
      </c>
      <c r="B12" s="5">
        <v>1923.46</v>
      </c>
      <c r="C12" s="5">
        <v>2193.52</v>
      </c>
      <c r="D12" s="5">
        <v>5867.13</v>
      </c>
      <c r="E12" s="5">
        <v>4235.84</v>
      </c>
      <c r="F12" s="5">
        <v>4123.99</v>
      </c>
      <c r="G12" s="5">
        <v>3594.54</v>
      </c>
      <c r="H12" s="5">
        <v>4573.12</v>
      </c>
      <c r="I12" s="5">
        <v>1475.05</v>
      </c>
      <c r="J12" s="5">
        <v>4980.03</v>
      </c>
      <c r="K12" s="5">
        <v>3878.43</v>
      </c>
      <c r="L12" s="5">
        <v>0</v>
      </c>
      <c r="M12" s="5">
        <v>5043.12</v>
      </c>
      <c r="N12" s="5">
        <v>2729.03</v>
      </c>
      <c r="O12" s="5">
        <v>3854.65</v>
      </c>
      <c r="P12" s="5">
        <v>2037.74</v>
      </c>
      <c r="Q12" s="5">
        <v>5180.7</v>
      </c>
      <c r="R12" s="5">
        <v>2492.6999999999998</v>
      </c>
    </row>
    <row r="13" spans="1:19" x14ac:dyDescent="0.25">
      <c r="A13" s="2" t="s">
        <v>12</v>
      </c>
      <c r="B13" s="5">
        <v>3480.98</v>
      </c>
      <c r="C13" s="5">
        <v>3089.35</v>
      </c>
      <c r="D13" s="5">
        <v>5673.51</v>
      </c>
      <c r="E13" s="5">
        <v>4297.72</v>
      </c>
      <c r="F13" s="5">
        <v>5559.22</v>
      </c>
      <c r="G13" s="5">
        <v>1961.06</v>
      </c>
      <c r="H13" s="5">
        <v>6008.35</v>
      </c>
      <c r="I13" s="5">
        <v>3929.38</v>
      </c>
      <c r="J13" s="5">
        <v>5228.01</v>
      </c>
      <c r="K13" s="5">
        <v>2696.27</v>
      </c>
      <c r="L13" s="5">
        <v>5043.12</v>
      </c>
      <c r="M13" s="5">
        <v>0</v>
      </c>
      <c r="N13" s="5">
        <v>3125.75</v>
      </c>
      <c r="O13" s="5">
        <v>3933.75</v>
      </c>
      <c r="P13" s="5">
        <v>4890.25</v>
      </c>
      <c r="Q13" s="5">
        <v>6343.2</v>
      </c>
      <c r="R13" s="5">
        <v>3927.93</v>
      </c>
    </row>
    <row r="14" spans="1:19" x14ac:dyDescent="0.25">
      <c r="A14" s="2" t="s">
        <v>13</v>
      </c>
      <c r="B14" s="5">
        <v>1045.33</v>
      </c>
      <c r="C14" s="5">
        <v>2731.94</v>
      </c>
      <c r="D14" s="5">
        <v>6132.83</v>
      </c>
      <c r="E14" s="5">
        <v>2019.3</v>
      </c>
      <c r="F14" s="5">
        <v>3123.57</v>
      </c>
      <c r="G14" s="5">
        <v>1677.17</v>
      </c>
      <c r="H14" s="5">
        <v>3572.7</v>
      </c>
      <c r="I14" s="5">
        <v>1493.73</v>
      </c>
      <c r="J14" s="5">
        <v>5518.46</v>
      </c>
      <c r="K14" s="5">
        <v>4144.12</v>
      </c>
      <c r="L14" s="5">
        <v>2729.03</v>
      </c>
      <c r="M14" s="5">
        <v>3125.75</v>
      </c>
      <c r="N14" s="5">
        <v>0</v>
      </c>
      <c r="O14" s="5">
        <v>4393.08</v>
      </c>
      <c r="P14" s="5">
        <v>2576.16</v>
      </c>
      <c r="Q14" s="5">
        <v>3907.55</v>
      </c>
      <c r="R14" s="5">
        <v>1492.28</v>
      </c>
    </row>
    <row r="15" spans="1:19" x14ac:dyDescent="0.25">
      <c r="A15" s="2" t="s">
        <v>14</v>
      </c>
      <c r="B15" s="5">
        <v>3587.5</v>
      </c>
      <c r="C15" s="5">
        <v>2197.89</v>
      </c>
      <c r="D15" s="5">
        <v>2252.23</v>
      </c>
      <c r="E15" s="5">
        <v>5899.89</v>
      </c>
      <c r="F15" s="5">
        <v>5788.04</v>
      </c>
      <c r="G15" s="5">
        <v>3598.9</v>
      </c>
      <c r="H15" s="5">
        <v>6237.17</v>
      </c>
      <c r="I15" s="5">
        <v>3139.1</v>
      </c>
      <c r="J15" s="5">
        <v>1534.01</v>
      </c>
      <c r="K15" s="5">
        <v>1749.96</v>
      </c>
      <c r="L15" s="5">
        <v>3854.65</v>
      </c>
      <c r="M15" s="5">
        <v>3933.75</v>
      </c>
      <c r="N15" s="5">
        <v>4393.08</v>
      </c>
      <c r="O15" s="5">
        <v>0</v>
      </c>
      <c r="P15" s="5">
        <v>3701.79</v>
      </c>
      <c r="Q15" s="5">
        <v>6844.74</v>
      </c>
      <c r="R15" s="5">
        <v>4156.74</v>
      </c>
    </row>
    <row r="16" spans="1:19" x14ac:dyDescent="0.25">
      <c r="A16" s="2" t="s">
        <v>15</v>
      </c>
      <c r="B16" s="5">
        <v>1770.59</v>
      </c>
      <c r="C16" s="5">
        <v>2040.65</v>
      </c>
      <c r="D16" s="5">
        <v>5714.27</v>
      </c>
      <c r="E16" s="5">
        <v>4082.98</v>
      </c>
      <c r="F16" s="5">
        <v>3971.12</v>
      </c>
      <c r="G16" s="5">
        <v>3441.67</v>
      </c>
      <c r="H16" s="5">
        <v>4420.26</v>
      </c>
      <c r="I16" s="5">
        <v>1322.19</v>
      </c>
      <c r="J16" s="5">
        <v>4827.17</v>
      </c>
      <c r="K16" s="5">
        <v>3725.56</v>
      </c>
      <c r="L16" s="5">
        <v>2037.74</v>
      </c>
      <c r="M16" s="5">
        <v>4890.25</v>
      </c>
      <c r="N16" s="5">
        <v>2576.16</v>
      </c>
      <c r="O16" s="5">
        <v>3701.79</v>
      </c>
      <c r="P16" s="5">
        <v>0</v>
      </c>
      <c r="Q16" s="5">
        <v>5027.83</v>
      </c>
      <c r="R16" s="5">
        <v>2339.83</v>
      </c>
    </row>
    <row r="17" spans="1:18" x14ac:dyDescent="0.25">
      <c r="A17" s="2" t="s">
        <v>16</v>
      </c>
      <c r="B17" s="5">
        <v>3496.99</v>
      </c>
      <c r="C17" s="5">
        <v>5183.6099999999997</v>
      </c>
      <c r="D17" s="5">
        <v>8584.5</v>
      </c>
      <c r="E17" s="5">
        <v>3666.6</v>
      </c>
      <c r="F17" s="5">
        <v>1577.44</v>
      </c>
      <c r="G17" s="5">
        <v>4894.62</v>
      </c>
      <c r="H17" s="5">
        <v>847.33</v>
      </c>
      <c r="I17" s="5">
        <v>3945.4</v>
      </c>
      <c r="J17" s="5">
        <v>7970.12</v>
      </c>
      <c r="K17" s="5">
        <v>6595.79</v>
      </c>
      <c r="L17" s="5">
        <v>5180.7</v>
      </c>
      <c r="M17" s="5">
        <v>6343.2</v>
      </c>
      <c r="N17" s="5">
        <v>3907.55</v>
      </c>
      <c r="O17" s="5">
        <v>6844.74</v>
      </c>
      <c r="P17" s="5">
        <v>5027.83</v>
      </c>
      <c r="Q17" s="5">
        <v>0</v>
      </c>
      <c r="R17" s="5">
        <v>2927.75</v>
      </c>
    </row>
    <row r="18" spans="1:18" x14ac:dyDescent="0.25">
      <c r="A18" s="2" t="s">
        <v>17</v>
      </c>
      <c r="B18" s="5">
        <v>808.99</v>
      </c>
      <c r="C18" s="5">
        <v>2495.61</v>
      </c>
      <c r="D18" s="5">
        <v>6169.23</v>
      </c>
      <c r="E18" s="5">
        <v>2327.21</v>
      </c>
      <c r="F18" s="5">
        <v>1871.04</v>
      </c>
      <c r="G18" s="5">
        <v>2479.35</v>
      </c>
      <c r="H18" s="5">
        <v>2320.1799999999998</v>
      </c>
      <c r="I18" s="5">
        <v>1257.4000000000001</v>
      </c>
      <c r="J18" s="5">
        <v>5282.12</v>
      </c>
      <c r="K18" s="5">
        <v>4180.5200000000004</v>
      </c>
      <c r="L18" s="5">
        <v>2492.6999999999998</v>
      </c>
      <c r="M18" s="5">
        <v>3927.93</v>
      </c>
      <c r="N18" s="5">
        <v>1492.28</v>
      </c>
      <c r="O18" s="5">
        <v>4156.74</v>
      </c>
      <c r="P18" s="5">
        <v>2339.83</v>
      </c>
      <c r="Q18" s="5">
        <v>2927.75</v>
      </c>
      <c r="R1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zoomScaleNormal="10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1" style="6" bestFit="1" customWidth="1"/>
    <col min="2" max="16384" width="9.140625" style="6"/>
  </cols>
  <sheetData>
    <row r="1" spans="1:19" x14ac:dyDescent="0.25">
      <c r="A1" s="7"/>
      <c r="B1" s="7" t="s">
        <v>16</v>
      </c>
      <c r="C1" s="7" t="s">
        <v>4</v>
      </c>
      <c r="D1" s="7" t="s">
        <v>13</v>
      </c>
      <c r="E1" s="7" t="s">
        <v>6</v>
      </c>
      <c r="F1" s="7" t="s">
        <v>12</v>
      </c>
      <c r="G1" s="7" t="s">
        <v>10</v>
      </c>
      <c r="H1" s="7" t="s">
        <v>3</v>
      </c>
      <c r="I1" s="7"/>
      <c r="J1" s="7" t="s">
        <v>7</v>
      </c>
      <c r="K1" s="7" t="s">
        <v>5</v>
      </c>
      <c r="L1" s="7" t="s">
        <v>17</v>
      </c>
      <c r="M1" s="7" t="s">
        <v>1</v>
      </c>
      <c r="N1" s="7" t="s">
        <v>8</v>
      </c>
      <c r="O1" s="7" t="s">
        <v>11</v>
      </c>
      <c r="P1" s="7" t="s">
        <v>15</v>
      </c>
      <c r="Q1" s="7" t="s">
        <v>2</v>
      </c>
      <c r="R1" s="7" t="s">
        <v>14</v>
      </c>
      <c r="S1" s="7" t="s">
        <v>9</v>
      </c>
    </row>
    <row r="2" spans="1:19" x14ac:dyDescent="0.25">
      <c r="A2" s="7" t="s">
        <v>18</v>
      </c>
      <c r="B2" s="7">
        <v>1000</v>
      </c>
      <c r="C2" s="7">
        <v>1000</v>
      </c>
      <c r="D2" s="7">
        <v>1000</v>
      </c>
      <c r="E2" s="7">
        <v>1000</v>
      </c>
      <c r="F2" s="7">
        <v>1000</v>
      </c>
      <c r="G2" s="7">
        <v>1000</v>
      </c>
      <c r="H2" s="7">
        <v>1000</v>
      </c>
      <c r="I2" s="7" t="s">
        <v>16</v>
      </c>
      <c r="J2" s="8">
        <v>0</v>
      </c>
      <c r="K2" s="8">
        <v>0</v>
      </c>
      <c r="L2" s="8">
        <v>10</v>
      </c>
      <c r="M2" s="8">
        <v>0</v>
      </c>
      <c r="N2" s="8">
        <v>0</v>
      </c>
      <c r="O2" s="8">
        <v>290</v>
      </c>
      <c r="P2" s="8">
        <v>230</v>
      </c>
      <c r="Q2" s="8">
        <v>0</v>
      </c>
      <c r="R2" s="8">
        <v>0</v>
      </c>
      <c r="S2" s="8">
        <v>0</v>
      </c>
    </row>
    <row r="3" spans="1:19" x14ac:dyDescent="0.25">
      <c r="A3" s="7" t="s">
        <v>19</v>
      </c>
      <c r="B3" s="7">
        <v>1000</v>
      </c>
      <c r="C3" s="7">
        <v>1000</v>
      </c>
      <c r="D3" s="7">
        <v>1000</v>
      </c>
      <c r="E3" s="7">
        <v>1000</v>
      </c>
      <c r="F3" s="7">
        <v>1000</v>
      </c>
      <c r="G3" s="7">
        <v>1000</v>
      </c>
      <c r="H3" s="7">
        <v>1000</v>
      </c>
      <c r="I3" s="7" t="s">
        <v>4</v>
      </c>
      <c r="J3" s="8">
        <v>370</v>
      </c>
      <c r="K3" s="8">
        <v>240</v>
      </c>
      <c r="L3" s="8">
        <v>380</v>
      </c>
      <c r="M3" s="8">
        <v>290</v>
      </c>
      <c r="N3" s="8">
        <v>360</v>
      </c>
      <c r="O3" s="8">
        <v>660</v>
      </c>
      <c r="P3" s="8">
        <v>600</v>
      </c>
      <c r="Q3" s="8">
        <v>350</v>
      </c>
      <c r="R3" s="8">
        <v>300</v>
      </c>
      <c r="S3" s="8">
        <v>290</v>
      </c>
    </row>
    <row r="4" spans="1:19" x14ac:dyDescent="0.25">
      <c r="A4" s="7" t="s">
        <v>20</v>
      </c>
      <c r="B4" s="7">
        <v>1000</v>
      </c>
      <c r="C4" s="7">
        <v>1000</v>
      </c>
      <c r="D4" s="7">
        <v>1000</v>
      </c>
      <c r="E4" s="7">
        <v>1000</v>
      </c>
      <c r="F4" s="7">
        <v>1000</v>
      </c>
      <c r="G4" s="7">
        <v>1000</v>
      </c>
      <c r="H4" s="7">
        <v>1000</v>
      </c>
      <c r="I4" s="7" t="s">
        <v>13</v>
      </c>
      <c r="J4" s="8">
        <v>160</v>
      </c>
      <c r="K4" s="8">
        <v>30</v>
      </c>
      <c r="L4" s="8">
        <v>170</v>
      </c>
      <c r="M4" s="8">
        <v>80</v>
      </c>
      <c r="N4" s="8">
        <v>150</v>
      </c>
      <c r="O4" s="8">
        <v>450</v>
      </c>
      <c r="P4" s="8">
        <v>390</v>
      </c>
      <c r="Q4" s="8">
        <v>140</v>
      </c>
      <c r="R4" s="8">
        <v>90</v>
      </c>
      <c r="S4" s="8">
        <v>80</v>
      </c>
    </row>
    <row r="5" spans="1:19" x14ac:dyDescent="0.25">
      <c r="A5" s="7" t="s">
        <v>21</v>
      </c>
      <c r="B5" s="7">
        <v>1000</v>
      </c>
      <c r="C5" s="7">
        <v>1000</v>
      </c>
      <c r="D5" s="7">
        <v>1000</v>
      </c>
      <c r="E5" s="7">
        <v>1000</v>
      </c>
      <c r="F5" s="7">
        <v>1000</v>
      </c>
      <c r="G5" s="7">
        <v>1000</v>
      </c>
      <c r="H5" s="7">
        <v>1000</v>
      </c>
      <c r="I5" s="7" t="s">
        <v>6</v>
      </c>
      <c r="J5" s="8">
        <v>50</v>
      </c>
      <c r="K5" s="8">
        <v>0</v>
      </c>
      <c r="L5" s="8">
        <v>60</v>
      </c>
      <c r="M5" s="8">
        <v>0</v>
      </c>
      <c r="N5" s="8">
        <v>50</v>
      </c>
      <c r="O5" s="8">
        <v>350</v>
      </c>
      <c r="P5" s="8">
        <v>290</v>
      </c>
      <c r="Q5" s="8">
        <v>30</v>
      </c>
      <c r="R5" s="8">
        <v>0</v>
      </c>
      <c r="S5" s="8">
        <v>0</v>
      </c>
    </row>
    <row r="6" spans="1:19" x14ac:dyDescent="0.25">
      <c r="A6" s="7" t="s">
        <v>22</v>
      </c>
      <c r="B6" s="7">
        <v>1000</v>
      </c>
      <c r="C6" s="7">
        <v>1000</v>
      </c>
      <c r="D6" s="7">
        <v>1000</v>
      </c>
      <c r="E6" s="7">
        <v>1000</v>
      </c>
      <c r="F6" s="7">
        <v>1000</v>
      </c>
      <c r="G6" s="7">
        <v>1000</v>
      </c>
      <c r="H6" s="7">
        <v>1000</v>
      </c>
      <c r="I6" s="7" t="s">
        <v>12</v>
      </c>
      <c r="J6" s="8">
        <v>80</v>
      </c>
      <c r="K6" s="8">
        <v>0</v>
      </c>
      <c r="L6" s="8">
        <v>80</v>
      </c>
      <c r="M6" s="8">
        <v>0</v>
      </c>
      <c r="N6" s="8">
        <v>70</v>
      </c>
      <c r="O6" s="8">
        <v>370</v>
      </c>
      <c r="P6" s="8">
        <v>310</v>
      </c>
      <c r="Q6" s="8">
        <v>50</v>
      </c>
      <c r="R6" s="8">
        <v>10</v>
      </c>
      <c r="S6" s="8">
        <v>0</v>
      </c>
    </row>
    <row r="7" spans="1:19" x14ac:dyDescent="0.25">
      <c r="A7" s="7" t="s">
        <v>23</v>
      </c>
      <c r="B7" s="7">
        <v>1000</v>
      </c>
      <c r="C7" s="7">
        <v>1000</v>
      </c>
      <c r="D7" s="7">
        <v>1000</v>
      </c>
      <c r="E7" s="7">
        <v>1000</v>
      </c>
      <c r="F7" s="7">
        <v>1000</v>
      </c>
      <c r="G7" s="7">
        <v>1000</v>
      </c>
      <c r="H7" s="7">
        <v>1000</v>
      </c>
      <c r="I7" s="7" t="s">
        <v>10</v>
      </c>
      <c r="J7" s="8">
        <v>110</v>
      </c>
      <c r="K7" s="8">
        <v>0</v>
      </c>
      <c r="L7" s="8">
        <v>120</v>
      </c>
      <c r="M7" s="8">
        <v>30</v>
      </c>
      <c r="N7" s="8">
        <v>110</v>
      </c>
      <c r="O7" s="8">
        <v>410</v>
      </c>
      <c r="P7" s="8">
        <v>350</v>
      </c>
      <c r="Q7" s="8">
        <v>90</v>
      </c>
      <c r="R7" s="8">
        <v>50</v>
      </c>
      <c r="S7" s="8">
        <v>40</v>
      </c>
    </row>
    <row r="8" spans="1:19" x14ac:dyDescent="0.25">
      <c r="A8" s="7" t="s">
        <v>24</v>
      </c>
      <c r="B8" s="7">
        <v>1000</v>
      </c>
      <c r="C8" s="7">
        <v>1000</v>
      </c>
      <c r="D8" s="7">
        <v>1000</v>
      </c>
      <c r="E8" s="7">
        <v>1000</v>
      </c>
      <c r="F8" s="7">
        <v>1000</v>
      </c>
      <c r="G8" s="7">
        <v>1000</v>
      </c>
      <c r="H8" s="7">
        <v>1000</v>
      </c>
      <c r="I8" s="7" t="s">
        <v>3</v>
      </c>
      <c r="J8" s="8">
        <v>280</v>
      </c>
      <c r="K8" s="8">
        <v>150</v>
      </c>
      <c r="L8" s="8">
        <v>290</v>
      </c>
      <c r="M8" s="8">
        <v>200</v>
      </c>
      <c r="N8" s="8">
        <v>270</v>
      </c>
      <c r="O8" s="8">
        <v>570</v>
      </c>
      <c r="P8" s="8">
        <v>510</v>
      </c>
      <c r="Q8" s="8">
        <v>260</v>
      </c>
      <c r="R8" s="8">
        <v>210</v>
      </c>
      <c r="S8" s="8">
        <v>200</v>
      </c>
    </row>
    <row r="9" spans="1:19" x14ac:dyDescent="0.25">
      <c r="A9" s="7" t="s">
        <v>25</v>
      </c>
      <c r="B9" s="7">
        <v>1000</v>
      </c>
      <c r="C9" s="7">
        <v>1000</v>
      </c>
      <c r="D9" s="7">
        <v>1000</v>
      </c>
      <c r="E9" s="7">
        <v>1000</v>
      </c>
      <c r="F9" s="7">
        <v>1000</v>
      </c>
      <c r="G9" s="7">
        <v>1000</v>
      </c>
      <c r="H9" s="7">
        <v>1000</v>
      </c>
      <c r="I9" s="7" t="s">
        <v>7</v>
      </c>
      <c r="J9" s="7">
        <v>0</v>
      </c>
      <c r="K9" s="7">
        <v>0</v>
      </c>
      <c r="L9" s="7">
        <v>10</v>
      </c>
      <c r="M9" s="7">
        <v>0</v>
      </c>
      <c r="N9" s="7">
        <v>0</v>
      </c>
      <c r="O9" s="7">
        <v>290</v>
      </c>
      <c r="P9" s="7">
        <v>230</v>
      </c>
      <c r="Q9" s="7">
        <v>0</v>
      </c>
      <c r="R9" s="7">
        <v>0</v>
      </c>
      <c r="S9" s="7">
        <v>0</v>
      </c>
    </row>
    <row r="10" spans="1:19" x14ac:dyDescent="0.25">
      <c r="A10" s="7" t="s">
        <v>26</v>
      </c>
      <c r="B10" s="7">
        <v>1000</v>
      </c>
      <c r="C10" s="7">
        <v>1000</v>
      </c>
      <c r="D10" s="7">
        <v>1000</v>
      </c>
      <c r="E10" s="7">
        <v>1000</v>
      </c>
      <c r="F10" s="7">
        <v>1000</v>
      </c>
      <c r="G10" s="7">
        <v>1000</v>
      </c>
      <c r="H10" s="7">
        <v>1000</v>
      </c>
      <c r="I10" s="7" t="s">
        <v>5</v>
      </c>
      <c r="J10" s="7">
        <v>130</v>
      </c>
      <c r="K10" s="7">
        <v>0</v>
      </c>
      <c r="L10" s="7">
        <v>140</v>
      </c>
      <c r="M10" s="7">
        <v>50</v>
      </c>
      <c r="N10" s="7">
        <v>120</v>
      </c>
      <c r="O10" s="7">
        <v>420</v>
      </c>
      <c r="P10" s="7">
        <v>360</v>
      </c>
      <c r="Q10" s="7">
        <v>110</v>
      </c>
      <c r="R10" s="7">
        <v>60</v>
      </c>
      <c r="S10" s="7">
        <v>50</v>
      </c>
    </row>
    <row r="11" spans="1:19" x14ac:dyDescent="0.25">
      <c r="A11" s="7" t="s">
        <v>27</v>
      </c>
      <c r="B11" s="7">
        <v>1000</v>
      </c>
      <c r="C11" s="7">
        <v>1000</v>
      </c>
      <c r="D11" s="7">
        <v>1000</v>
      </c>
      <c r="E11" s="7">
        <v>1000</v>
      </c>
      <c r="F11" s="7">
        <v>1000</v>
      </c>
      <c r="G11" s="7">
        <v>1000</v>
      </c>
      <c r="H11" s="7">
        <v>1000</v>
      </c>
      <c r="I11" s="7" t="s">
        <v>17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290</v>
      </c>
      <c r="P11" s="7">
        <v>230</v>
      </c>
      <c r="Q11" s="7">
        <v>0</v>
      </c>
      <c r="R11" s="7">
        <v>0</v>
      </c>
      <c r="S11" s="7">
        <v>0</v>
      </c>
    </row>
    <row r="12" spans="1:19" x14ac:dyDescent="0.25">
      <c r="A12" s="7" t="s">
        <v>28</v>
      </c>
      <c r="B12" s="7">
        <v>1000</v>
      </c>
      <c r="C12" s="7">
        <v>1000</v>
      </c>
      <c r="D12" s="7">
        <v>1000</v>
      </c>
      <c r="E12" s="7">
        <v>1000</v>
      </c>
      <c r="F12" s="7">
        <v>1000</v>
      </c>
      <c r="G12" s="7">
        <v>1000</v>
      </c>
      <c r="H12" s="7">
        <v>1000</v>
      </c>
      <c r="I12" s="7" t="s">
        <v>1</v>
      </c>
      <c r="J12" s="7">
        <v>80</v>
      </c>
      <c r="K12" s="7">
        <v>0</v>
      </c>
      <c r="L12" s="7">
        <v>90</v>
      </c>
      <c r="M12" s="7">
        <v>0</v>
      </c>
      <c r="N12" s="7">
        <v>80</v>
      </c>
      <c r="O12" s="7">
        <v>380</v>
      </c>
      <c r="P12" s="7">
        <v>320</v>
      </c>
      <c r="Q12" s="7">
        <v>60</v>
      </c>
      <c r="R12" s="7">
        <v>20</v>
      </c>
      <c r="S12" s="7">
        <v>10</v>
      </c>
    </row>
    <row r="13" spans="1:19" x14ac:dyDescent="0.25">
      <c r="A13" s="7" t="s">
        <v>29</v>
      </c>
      <c r="B13" s="7">
        <v>1000</v>
      </c>
      <c r="C13" s="7">
        <v>1000</v>
      </c>
      <c r="D13" s="7">
        <v>1000</v>
      </c>
      <c r="E13" s="7">
        <v>1000</v>
      </c>
      <c r="F13" s="7">
        <v>1000</v>
      </c>
      <c r="G13" s="7">
        <v>1000</v>
      </c>
      <c r="H13" s="7">
        <v>1000</v>
      </c>
      <c r="I13" s="7" t="s">
        <v>8</v>
      </c>
      <c r="J13" s="7">
        <v>10</v>
      </c>
      <c r="K13" s="7">
        <v>0</v>
      </c>
      <c r="L13" s="7">
        <v>20</v>
      </c>
      <c r="M13" s="7">
        <v>0</v>
      </c>
      <c r="N13" s="7">
        <v>0</v>
      </c>
      <c r="O13" s="7">
        <v>300</v>
      </c>
      <c r="P13" s="7">
        <v>240</v>
      </c>
      <c r="Q13" s="7">
        <v>0</v>
      </c>
      <c r="R13" s="7">
        <v>0</v>
      </c>
      <c r="S13" s="7">
        <v>0</v>
      </c>
    </row>
    <row r="14" spans="1:19" x14ac:dyDescent="0.25">
      <c r="A14" s="7" t="s">
        <v>30</v>
      </c>
      <c r="B14" s="7">
        <v>1000</v>
      </c>
      <c r="C14" s="7">
        <v>1000</v>
      </c>
      <c r="D14" s="7">
        <v>1000</v>
      </c>
      <c r="E14" s="7">
        <v>1000</v>
      </c>
      <c r="F14" s="7">
        <v>1000</v>
      </c>
      <c r="G14" s="7">
        <v>1000</v>
      </c>
      <c r="H14" s="7">
        <v>1000</v>
      </c>
      <c r="I14" s="7" t="s">
        <v>11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</row>
    <row r="15" spans="1:19" x14ac:dyDescent="0.25">
      <c r="A15" s="7" t="s">
        <v>31</v>
      </c>
      <c r="B15" s="7">
        <v>1000</v>
      </c>
      <c r="C15" s="7">
        <v>1000</v>
      </c>
      <c r="D15" s="7">
        <v>1000</v>
      </c>
      <c r="E15" s="7">
        <v>1000</v>
      </c>
      <c r="F15" s="7">
        <v>1000</v>
      </c>
      <c r="G15" s="7">
        <v>1000</v>
      </c>
      <c r="H15" s="7">
        <v>1000</v>
      </c>
      <c r="I15" s="7" t="s">
        <v>15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60</v>
      </c>
      <c r="P15" s="7">
        <v>0</v>
      </c>
      <c r="Q15" s="7">
        <v>0</v>
      </c>
      <c r="R15" s="7">
        <v>0</v>
      </c>
      <c r="S15" s="7">
        <v>0</v>
      </c>
    </row>
    <row r="16" spans="1:19" x14ac:dyDescent="0.25">
      <c r="A16" s="7" t="s">
        <v>32</v>
      </c>
      <c r="B16" s="7">
        <v>1000</v>
      </c>
      <c r="C16" s="7">
        <v>1000</v>
      </c>
      <c r="D16" s="7">
        <v>1000</v>
      </c>
      <c r="E16" s="7">
        <v>1000</v>
      </c>
      <c r="F16" s="7">
        <v>1000</v>
      </c>
      <c r="G16" s="7">
        <v>1000</v>
      </c>
      <c r="H16" s="7">
        <v>1000</v>
      </c>
      <c r="I16" s="7" t="s">
        <v>2</v>
      </c>
      <c r="J16" s="7">
        <v>20</v>
      </c>
      <c r="K16" s="7">
        <v>0</v>
      </c>
      <c r="L16" s="7">
        <v>30</v>
      </c>
      <c r="M16" s="7">
        <v>0</v>
      </c>
      <c r="N16" s="7">
        <v>20</v>
      </c>
      <c r="O16" s="7">
        <v>320</v>
      </c>
      <c r="P16" s="7">
        <v>260</v>
      </c>
      <c r="Q16" s="7">
        <v>0</v>
      </c>
      <c r="R16" s="7">
        <v>0</v>
      </c>
      <c r="S16" s="7">
        <v>0</v>
      </c>
    </row>
    <row r="17" spans="1:19" x14ac:dyDescent="0.25">
      <c r="A17" s="7" t="s">
        <v>33</v>
      </c>
      <c r="B17" s="7">
        <v>1000</v>
      </c>
      <c r="C17" s="7">
        <v>1000</v>
      </c>
      <c r="D17" s="7">
        <v>1000</v>
      </c>
      <c r="E17" s="7">
        <v>1000</v>
      </c>
      <c r="F17" s="7">
        <v>1000</v>
      </c>
      <c r="G17" s="7">
        <v>1000</v>
      </c>
      <c r="H17" s="7">
        <v>1000</v>
      </c>
      <c r="I17" s="7" t="s">
        <v>14</v>
      </c>
      <c r="J17" s="7">
        <v>70</v>
      </c>
      <c r="K17" s="7">
        <v>0</v>
      </c>
      <c r="L17" s="7">
        <v>80</v>
      </c>
      <c r="M17" s="7">
        <v>0</v>
      </c>
      <c r="N17" s="7">
        <v>60</v>
      </c>
      <c r="O17" s="7">
        <v>360</v>
      </c>
      <c r="P17" s="7">
        <v>300</v>
      </c>
      <c r="Q17" s="7">
        <v>50</v>
      </c>
      <c r="R17" s="7">
        <v>0</v>
      </c>
      <c r="S17" s="7">
        <v>0</v>
      </c>
    </row>
    <row r="18" spans="1:19" x14ac:dyDescent="0.25">
      <c r="A18" s="7" t="s">
        <v>34</v>
      </c>
      <c r="B18" s="7">
        <v>1000</v>
      </c>
      <c r="C18" s="7">
        <v>1000</v>
      </c>
      <c r="D18" s="7">
        <v>1000</v>
      </c>
      <c r="E18" s="7">
        <v>1000</v>
      </c>
      <c r="F18" s="7">
        <v>1000</v>
      </c>
      <c r="G18" s="7">
        <v>1000</v>
      </c>
      <c r="H18" s="7">
        <v>1000</v>
      </c>
      <c r="I18" s="7" t="s">
        <v>9</v>
      </c>
      <c r="J18" s="7">
        <v>80</v>
      </c>
      <c r="K18" s="7">
        <v>0</v>
      </c>
      <c r="L18" s="7">
        <v>80</v>
      </c>
      <c r="M18" s="7">
        <v>0</v>
      </c>
      <c r="N18" s="7">
        <v>70</v>
      </c>
      <c r="O18" s="7">
        <v>370</v>
      </c>
      <c r="P18" s="7">
        <v>310</v>
      </c>
      <c r="Q18" s="7">
        <v>50</v>
      </c>
      <c r="R18" s="7">
        <v>10</v>
      </c>
      <c r="S18" s="7">
        <v>0</v>
      </c>
    </row>
    <row r="19" spans="1:19" x14ac:dyDescent="0.25">
      <c r="A19" s="7" t="s">
        <v>35</v>
      </c>
      <c r="B19" s="7">
        <v>1000</v>
      </c>
      <c r="C19" s="7">
        <v>1000</v>
      </c>
      <c r="D19" s="7">
        <v>1000</v>
      </c>
      <c r="E19" s="7">
        <v>1000</v>
      </c>
      <c r="F19" s="7">
        <v>1000</v>
      </c>
      <c r="G19" s="7">
        <v>1000</v>
      </c>
      <c r="H19" s="7">
        <v>1000</v>
      </c>
      <c r="I19" s="7" t="s">
        <v>16</v>
      </c>
      <c r="J19" s="8">
        <v>0</v>
      </c>
      <c r="K19" s="8">
        <v>0</v>
      </c>
      <c r="L19" s="8">
        <v>120</v>
      </c>
      <c r="M19" s="8">
        <v>0</v>
      </c>
      <c r="N19" s="8">
        <v>90</v>
      </c>
      <c r="O19" s="8">
        <v>540</v>
      </c>
      <c r="P19" s="8">
        <v>550</v>
      </c>
      <c r="Q19" s="8">
        <v>20</v>
      </c>
      <c r="R19" s="8">
        <v>0</v>
      </c>
      <c r="S19" s="8">
        <v>180</v>
      </c>
    </row>
    <row r="20" spans="1:19" x14ac:dyDescent="0.25">
      <c r="A20" s="7" t="s">
        <v>36</v>
      </c>
      <c r="B20" s="7">
        <v>1000</v>
      </c>
      <c r="C20" s="7">
        <v>1000</v>
      </c>
      <c r="D20" s="7">
        <v>1000</v>
      </c>
      <c r="E20" s="7">
        <v>1000</v>
      </c>
      <c r="F20" s="7">
        <v>1000</v>
      </c>
      <c r="G20" s="7">
        <v>1000</v>
      </c>
      <c r="H20" s="7">
        <v>1000</v>
      </c>
      <c r="I20" s="7" t="s">
        <v>4</v>
      </c>
      <c r="J20" s="8">
        <v>320</v>
      </c>
      <c r="K20" s="8">
        <v>290</v>
      </c>
      <c r="L20" s="8">
        <v>430</v>
      </c>
      <c r="M20" s="8">
        <v>300</v>
      </c>
      <c r="N20" s="8">
        <v>410</v>
      </c>
      <c r="O20" s="8">
        <v>850</v>
      </c>
      <c r="P20" s="8">
        <v>860</v>
      </c>
      <c r="Q20" s="8">
        <v>340</v>
      </c>
      <c r="R20" s="8">
        <v>230</v>
      </c>
      <c r="S20" s="8">
        <v>490</v>
      </c>
    </row>
    <row r="21" spans="1:19" x14ac:dyDescent="0.25">
      <c r="A21" s="7" t="s">
        <v>37</v>
      </c>
      <c r="B21" s="7">
        <v>1000</v>
      </c>
      <c r="C21" s="7">
        <v>1000</v>
      </c>
      <c r="D21" s="7">
        <v>1000</v>
      </c>
      <c r="E21" s="7">
        <v>1000</v>
      </c>
      <c r="F21" s="7">
        <v>1000</v>
      </c>
      <c r="G21" s="7">
        <v>1000</v>
      </c>
      <c r="H21" s="7">
        <v>1000</v>
      </c>
      <c r="I21" s="7" t="s">
        <v>13</v>
      </c>
      <c r="J21" s="8">
        <v>90</v>
      </c>
      <c r="K21" s="8">
        <v>70</v>
      </c>
      <c r="L21" s="8">
        <v>210</v>
      </c>
      <c r="M21" s="8">
        <v>80</v>
      </c>
      <c r="N21" s="8">
        <v>190</v>
      </c>
      <c r="O21" s="8">
        <v>630</v>
      </c>
      <c r="P21" s="8">
        <v>640</v>
      </c>
      <c r="Q21" s="8">
        <v>120</v>
      </c>
      <c r="R21" s="8">
        <v>10</v>
      </c>
      <c r="S21" s="8">
        <v>270</v>
      </c>
    </row>
    <row r="22" spans="1:19" x14ac:dyDescent="0.25">
      <c r="A22" s="7" t="s">
        <v>38</v>
      </c>
      <c r="B22" s="7">
        <v>1000</v>
      </c>
      <c r="C22" s="7">
        <v>1000</v>
      </c>
      <c r="D22" s="7">
        <v>1000</v>
      </c>
      <c r="E22" s="7">
        <v>1000</v>
      </c>
      <c r="F22" s="7">
        <v>1000</v>
      </c>
      <c r="G22" s="7">
        <v>1000</v>
      </c>
      <c r="H22" s="7">
        <v>1000</v>
      </c>
      <c r="I22" s="7" t="s">
        <v>6</v>
      </c>
      <c r="J22" s="8">
        <v>50</v>
      </c>
      <c r="K22" s="8">
        <v>20</v>
      </c>
      <c r="L22" s="8">
        <v>160</v>
      </c>
      <c r="M22" s="8">
        <v>40</v>
      </c>
      <c r="N22" s="8">
        <v>140</v>
      </c>
      <c r="O22" s="8">
        <v>580</v>
      </c>
      <c r="P22" s="8">
        <v>600</v>
      </c>
      <c r="Q22" s="8">
        <v>70</v>
      </c>
      <c r="R22" s="8">
        <v>0</v>
      </c>
      <c r="S22" s="8">
        <v>220</v>
      </c>
    </row>
    <row r="23" spans="1:19" x14ac:dyDescent="0.25">
      <c r="A23" s="7" t="s">
        <v>39</v>
      </c>
      <c r="B23" s="7">
        <v>1000</v>
      </c>
      <c r="C23" s="7">
        <v>1000</v>
      </c>
      <c r="D23" s="7">
        <v>1000</v>
      </c>
      <c r="E23" s="7">
        <v>1000</v>
      </c>
      <c r="F23" s="7">
        <v>1000</v>
      </c>
      <c r="G23" s="7">
        <v>1000</v>
      </c>
      <c r="H23" s="7">
        <v>1000</v>
      </c>
      <c r="I23" s="7" t="s">
        <v>12</v>
      </c>
      <c r="J23" s="8">
        <v>140</v>
      </c>
      <c r="K23" s="8">
        <v>120</v>
      </c>
      <c r="L23" s="8">
        <v>260</v>
      </c>
      <c r="M23" s="8">
        <v>130</v>
      </c>
      <c r="N23" s="8">
        <v>230</v>
      </c>
      <c r="O23" s="8">
        <v>680</v>
      </c>
      <c r="P23" s="8">
        <v>690</v>
      </c>
      <c r="Q23" s="8">
        <v>160</v>
      </c>
      <c r="R23" s="8">
        <v>60</v>
      </c>
      <c r="S23" s="8">
        <v>320</v>
      </c>
    </row>
    <row r="24" spans="1:19" x14ac:dyDescent="0.25">
      <c r="A24" s="7" t="s">
        <v>40</v>
      </c>
      <c r="B24" s="7">
        <v>1000</v>
      </c>
      <c r="C24" s="7">
        <v>1000</v>
      </c>
      <c r="D24" s="7">
        <v>1000</v>
      </c>
      <c r="E24" s="7">
        <v>1000</v>
      </c>
      <c r="F24" s="7">
        <v>1000</v>
      </c>
      <c r="G24" s="7">
        <v>1000</v>
      </c>
      <c r="H24" s="7">
        <v>1000</v>
      </c>
      <c r="I24" s="7" t="s">
        <v>10</v>
      </c>
      <c r="J24" s="8">
        <v>210</v>
      </c>
      <c r="K24" s="8">
        <v>190</v>
      </c>
      <c r="L24" s="8">
        <v>330</v>
      </c>
      <c r="M24" s="8">
        <v>200</v>
      </c>
      <c r="N24" s="8">
        <v>300</v>
      </c>
      <c r="O24" s="8">
        <v>750</v>
      </c>
      <c r="P24" s="8">
        <v>760</v>
      </c>
      <c r="Q24" s="8">
        <v>230</v>
      </c>
      <c r="R24" s="8">
        <v>130</v>
      </c>
      <c r="S24" s="8">
        <v>390</v>
      </c>
    </row>
    <row r="25" spans="1:19" x14ac:dyDescent="0.25">
      <c r="A25" s="7" t="s">
        <v>41</v>
      </c>
      <c r="B25" s="7">
        <v>1000</v>
      </c>
      <c r="C25" s="7">
        <v>1000</v>
      </c>
      <c r="D25" s="7">
        <v>1000</v>
      </c>
      <c r="E25" s="7">
        <v>1000</v>
      </c>
      <c r="F25" s="7">
        <v>1000</v>
      </c>
      <c r="G25" s="7">
        <v>1000</v>
      </c>
      <c r="H25" s="7">
        <v>1000</v>
      </c>
      <c r="I25" s="7" t="s">
        <v>3</v>
      </c>
      <c r="J25" s="8">
        <v>270</v>
      </c>
      <c r="K25" s="8">
        <v>250</v>
      </c>
      <c r="L25" s="8">
        <v>390</v>
      </c>
      <c r="M25" s="8">
        <v>260</v>
      </c>
      <c r="N25" s="8">
        <v>360</v>
      </c>
      <c r="O25" s="8">
        <v>810</v>
      </c>
      <c r="P25" s="8">
        <v>820</v>
      </c>
      <c r="Q25" s="8">
        <v>290</v>
      </c>
      <c r="R25" s="8">
        <v>190</v>
      </c>
      <c r="S25" s="8">
        <v>440</v>
      </c>
    </row>
    <row r="26" spans="1:19" x14ac:dyDescent="0.25">
      <c r="A26" s="7" t="s">
        <v>42</v>
      </c>
      <c r="B26" s="7">
        <v>1000</v>
      </c>
      <c r="C26" s="7">
        <v>1000</v>
      </c>
      <c r="D26" s="7">
        <v>1000</v>
      </c>
      <c r="E26" s="7">
        <v>1000</v>
      </c>
      <c r="F26" s="7">
        <v>1000</v>
      </c>
      <c r="G26" s="7">
        <v>1000</v>
      </c>
      <c r="H26" s="7">
        <v>1000</v>
      </c>
      <c r="I26" s="7" t="s">
        <v>7</v>
      </c>
      <c r="J26" s="7">
        <v>0</v>
      </c>
      <c r="K26" s="7">
        <v>0</v>
      </c>
      <c r="L26" s="7">
        <v>120</v>
      </c>
      <c r="M26" s="7">
        <v>0</v>
      </c>
      <c r="N26" s="7">
        <v>90</v>
      </c>
      <c r="O26" s="7">
        <v>540</v>
      </c>
      <c r="P26" s="7">
        <v>550</v>
      </c>
      <c r="Q26" s="7">
        <v>20</v>
      </c>
      <c r="R26" s="7">
        <v>0</v>
      </c>
      <c r="S26" s="7">
        <v>180</v>
      </c>
    </row>
    <row r="27" spans="1:19" x14ac:dyDescent="0.25">
      <c r="A27" s="7" t="s">
        <v>43</v>
      </c>
      <c r="B27" s="7">
        <v>1000</v>
      </c>
      <c r="C27" s="7">
        <v>1000</v>
      </c>
      <c r="D27" s="7">
        <v>1000</v>
      </c>
      <c r="E27" s="7">
        <v>1000</v>
      </c>
      <c r="F27" s="7">
        <v>1000</v>
      </c>
      <c r="G27" s="7">
        <v>1000</v>
      </c>
      <c r="H27" s="7">
        <v>1000</v>
      </c>
      <c r="I27" s="7" t="s">
        <v>5</v>
      </c>
      <c r="J27" s="7">
        <v>20</v>
      </c>
      <c r="K27" s="7">
        <v>0</v>
      </c>
      <c r="L27" s="7">
        <v>140</v>
      </c>
      <c r="M27" s="7">
        <v>10</v>
      </c>
      <c r="N27" s="7">
        <v>120</v>
      </c>
      <c r="O27" s="7">
        <v>560</v>
      </c>
      <c r="P27" s="7">
        <v>570</v>
      </c>
      <c r="Q27" s="7">
        <v>50</v>
      </c>
      <c r="R27" s="7">
        <v>0</v>
      </c>
      <c r="S27" s="7">
        <v>200</v>
      </c>
    </row>
    <row r="28" spans="1:19" x14ac:dyDescent="0.25">
      <c r="A28" s="7" t="s">
        <v>44</v>
      </c>
      <c r="B28" s="7">
        <v>1000</v>
      </c>
      <c r="C28" s="7">
        <v>1000</v>
      </c>
      <c r="D28" s="7">
        <v>1000</v>
      </c>
      <c r="E28" s="7">
        <v>1000</v>
      </c>
      <c r="F28" s="7">
        <v>1000</v>
      </c>
      <c r="G28" s="7">
        <v>1000</v>
      </c>
      <c r="H28" s="7">
        <v>1000</v>
      </c>
      <c r="I28" s="7" t="s">
        <v>17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420</v>
      </c>
      <c r="P28" s="7">
        <v>430</v>
      </c>
      <c r="Q28" s="7">
        <v>0</v>
      </c>
      <c r="R28" s="7">
        <v>0</v>
      </c>
      <c r="S28" s="7">
        <v>60</v>
      </c>
    </row>
    <row r="29" spans="1:19" x14ac:dyDescent="0.25">
      <c r="A29" s="7" t="s">
        <v>45</v>
      </c>
      <c r="B29" s="7">
        <v>1000</v>
      </c>
      <c r="C29" s="7">
        <v>1000</v>
      </c>
      <c r="D29" s="7">
        <v>1000</v>
      </c>
      <c r="E29" s="7">
        <v>1000</v>
      </c>
      <c r="F29" s="7">
        <v>1000</v>
      </c>
      <c r="G29" s="7">
        <v>1000</v>
      </c>
      <c r="H29" s="7">
        <v>1000</v>
      </c>
      <c r="I29" s="7" t="s">
        <v>1</v>
      </c>
      <c r="J29" s="7">
        <v>10</v>
      </c>
      <c r="K29" s="7">
        <v>0</v>
      </c>
      <c r="L29" s="7">
        <v>130</v>
      </c>
      <c r="M29" s="7">
        <v>0</v>
      </c>
      <c r="N29" s="7">
        <v>110</v>
      </c>
      <c r="O29" s="7">
        <v>550</v>
      </c>
      <c r="P29" s="7">
        <v>560</v>
      </c>
      <c r="Q29" s="7">
        <v>40</v>
      </c>
      <c r="R29" s="7">
        <v>0</v>
      </c>
      <c r="S29" s="7">
        <v>190</v>
      </c>
    </row>
    <row r="30" spans="1:19" x14ac:dyDescent="0.25">
      <c r="A30" s="7" t="s">
        <v>46</v>
      </c>
      <c r="B30" s="7">
        <v>1000</v>
      </c>
      <c r="C30" s="7">
        <v>1000</v>
      </c>
      <c r="D30" s="7">
        <v>1000</v>
      </c>
      <c r="E30" s="7">
        <v>1000</v>
      </c>
      <c r="F30" s="7">
        <v>1000</v>
      </c>
      <c r="G30" s="7">
        <v>1000</v>
      </c>
      <c r="H30" s="7">
        <v>1000</v>
      </c>
      <c r="I30" s="7" t="s">
        <v>8</v>
      </c>
      <c r="J30" s="7">
        <v>0</v>
      </c>
      <c r="K30" s="7">
        <v>0</v>
      </c>
      <c r="L30" s="7">
        <v>20</v>
      </c>
      <c r="M30" s="7">
        <v>0</v>
      </c>
      <c r="N30" s="7">
        <v>0</v>
      </c>
      <c r="O30" s="7">
        <v>440</v>
      </c>
      <c r="P30" s="7">
        <v>460</v>
      </c>
      <c r="Q30" s="7">
        <v>0</v>
      </c>
      <c r="R30" s="7">
        <v>0</v>
      </c>
      <c r="S30" s="7">
        <v>80</v>
      </c>
    </row>
    <row r="31" spans="1:19" x14ac:dyDescent="0.25">
      <c r="A31" s="7" t="s">
        <v>47</v>
      </c>
      <c r="B31" s="7">
        <v>1000</v>
      </c>
      <c r="C31" s="7">
        <v>1000</v>
      </c>
      <c r="D31" s="7">
        <v>1000</v>
      </c>
      <c r="E31" s="7">
        <v>1000</v>
      </c>
      <c r="F31" s="7">
        <v>1000</v>
      </c>
      <c r="G31" s="7">
        <v>1000</v>
      </c>
      <c r="H31" s="7">
        <v>1000</v>
      </c>
      <c r="I31" s="7" t="s">
        <v>11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10</v>
      </c>
      <c r="Q31" s="7">
        <v>0</v>
      </c>
      <c r="R31" s="7">
        <v>0</v>
      </c>
      <c r="S31" s="7">
        <v>0</v>
      </c>
    </row>
    <row r="32" spans="1:19" x14ac:dyDescent="0.25">
      <c r="A32" s="7" t="s">
        <v>48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  <c r="G32" s="7">
        <v>1000</v>
      </c>
      <c r="H32" s="7">
        <v>1000</v>
      </c>
      <c r="I32" s="7" t="s">
        <v>15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</row>
    <row r="33" spans="1:19" x14ac:dyDescent="0.25">
      <c r="A33" s="7" t="s">
        <v>49</v>
      </c>
      <c r="B33" s="7">
        <v>1000</v>
      </c>
      <c r="C33" s="7">
        <v>1000</v>
      </c>
      <c r="D33" s="7">
        <v>1000</v>
      </c>
      <c r="E33" s="7">
        <v>1000</v>
      </c>
      <c r="F33" s="7">
        <v>1000</v>
      </c>
      <c r="G33" s="7">
        <v>1000</v>
      </c>
      <c r="H33" s="7">
        <v>1000</v>
      </c>
      <c r="I33" s="7" t="s">
        <v>2</v>
      </c>
      <c r="J33" s="7">
        <v>0</v>
      </c>
      <c r="K33" s="7">
        <v>0</v>
      </c>
      <c r="L33" s="7">
        <v>90</v>
      </c>
      <c r="M33" s="7">
        <v>0</v>
      </c>
      <c r="N33" s="7">
        <v>70</v>
      </c>
      <c r="O33" s="7">
        <v>510</v>
      </c>
      <c r="P33" s="7">
        <v>530</v>
      </c>
      <c r="Q33" s="7">
        <v>0</v>
      </c>
      <c r="R33" s="7">
        <v>0</v>
      </c>
      <c r="S33" s="7">
        <v>150</v>
      </c>
    </row>
    <row r="34" spans="1:19" x14ac:dyDescent="0.25">
      <c r="A34" s="7" t="s">
        <v>50</v>
      </c>
      <c r="B34" s="7">
        <v>1000</v>
      </c>
      <c r="C34" s="7">
        <v>1000</v>
      </c>
      <c r="D34" s="7">
        <v>1000</v>
      </c>
      <c r="E34" s="7">
        <v>1000</v>
      </c>
      <c r="F34" s="7">
        <v>1000</v>
      </c>
      <c r="G34" s="7">
        <v>1000</v>
      </c>
      <c r="H34" s="7">
        <v>1000</v>
      </c>
      <c r="I34" s="7" t="s">
        <v>14</v>
      </c>
      <c r="J34" s="7">
        <v>80</v>
      </c>
      <c r="K34" s="7">
        <v>60</v>
      </c>
      <c r="L34" s="7">
        <v>200</v>
      </c>
      <c r="M34" s="7">
        <v>70</v>
      </c>
      <c r="N34" s="7">
        <v>180</v>
      </c>
      <c r="O34" s="7">
        <v>620</v>
      </c>
      <c r="P34" s="7">
        <v>630</v>
      </c>
      <c r="Q34" s="7">
        <v>110</v>
      </c>
      <c r="R34" s="7">
        <v>0</v>
      </c>
      <c r="S34" s="7">
        <v>260</v>
      </c>
    </row>
    <row r="35" spans="1:19" x14ac:dyDescent="0.25">
      <c r="A35" s="7" t="s">
        <v>51</v>
      </c>
      <c r="B35" s="7">
        <v>1000</v>
      </c>
      <c r="C35" s="7">
        <v>1000</v>
      </c>
      <c r="D35" s="7">
        <v>1000</v>
      </c>
      <c r="E35" s="7">
        <v>1000</v>
      </c>
      <c r="F35" s="7">
        <v>1000</v>
      </c>
      <c r="G35" s="7">
        <v>1000</v>
      </c>
      <c r="H35" s="7">
        <v>1000</v>
      </c>
      <c r="I35" s="7" t="s">
        <v>9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360</v>
      </c>
      <c r="P35" s="7">
        <v>370</v>
      </c>
      <c r="Q35" s="7">
        <v>0</v>
      </c>
      <c r="R35" s="7">
        <v>0</v>
      </c>
      <c r="S35" s="7">
        <v>0</v>
      </c>
    </row>
    <row r="36" spans="1:19" x14ac:dyDescent="0.25">
      <c r="A36" s="7" t="s">
        <v>52</v>
      </c>
      <c r="B36" s="7">
        <v>1000</v>
      </c>
      <c r="C36" s="7">
        <v>1000</v>
      </c>
      <c r="D36" s="7">
        <v>1000</v>
      </c>
      <c r="E36" s="7">
        <v>1000</v>
      </c>
      <c r="F36" s="7">
        <v>1000</v>
      </c>
      <c r="G36" s="7">
        <v>1000</v>
      </c>
      <c r="H36" s="7">
        <v>1000</v>
      </c>
      <c r="I36" s="7" t="s">
        <v>16</v>
      </c>
      <c r="J36" s="7">
        <v>0</v>
      </c>
      <c r="K36" s="7">
        <v>1000</v>
      </c>
      <c r="L36" s="7">
        <v>1000</v>
      </c>
      <c r="M36" s="7">
        <v>1000</v>
      </c>
      <c r="N36" s="7">
        <v>1000</v>
      </c>
      <c r="O36" s="7">
        <v>1000</v>
      </c>
      <c r="P36" s="7">
        <v>1000</v>
      </c>
      <c r="Q36" s="7">
        <v>1000</v>
      </c>
      <c r="R36" s="7">
        <v>1000</v>
      </c>
      <c r="S36" s="7">
        <v>1000</v>
      </c>
    </row>
    <row r="37" spans="1:19" x14ac:dyDescent="0.25">
      <c r="A37" s="7" t="s">
        <v>53</v>
      </c>
      <c r="B37" s="7">
        <v>1000</v>
      </c>
      <c r="C37" s="7">
        <v>1000</v>
      </c>
      <c r="D37" s="7">
        <v>1000</v>
      </c>
      <c r="E37" s="7">
        <v>1000</v>
      </c>
      <c r="F37" s="7">
        <v>1000</v>
      </c>
      <c r="G37" s="7">
        <v>1000</v>
      </c>
      <c r="H37" s="7">
        <v>1000</v>
      </c>
      <c r="I37" s="7" t="s">
        <v>4</v>
      </c>
      <c r="J37" s="7">
        <v>1000</v>
      </c>
      <c r="K37" s="7">
        <v>1000</v>
      </c>
      <c r="L37" s="7">
        <v>1000</v>
      </c>
      <c r="M37" s="7">
        <v>1000</v>
      </c>
      <c r="N37" s="7">
        <v>1000</v>
      </c>
      <c r="O37" s="7">
        <v>1000</v>
      </c>
      <c r="P37" s="7">
        <v>1000</v>
      </c>
      <c r="Q37" s="7">
        <v>1000</v>
      </c>
      <c r="R37" s="7">
        <v>1000</v>
      </c>
      <c r="S37" s="7">
        <v>1000</v>
      </c>
    </row>
    <row r="38" spans="1:19" x14ac:dyDescent="0.25">
      <c r="A38" s="7" t="s">
        <v>54</v>
      </c>
      <c r="B38" s="7">
        <v>1000</v>
      </c>
      <c r="C38" s="7">
        <v>1000</v>
      </c>
      <c r="D38" s="7">
        <v>1000</v>
      </c>
      <c r="E38" s="7">
        <v>1000</v>
      </c>
      <c r="F38" s="7">
        <v>1000</v>
      </c>
      <c r="G38" s="7">
        <v>1000</v>
      </c>
      <c r="H38" s="7">
        <v>1000</v>
      </c>
      <c r="I38" s="7" t="s">
        <v>13</v>
      </c>
      <c r="J38" s="7">
        <v>1000</v>
      </c>
      <c r="K38" s="7">
        <v>1000</v>
      </c>
      <c r="L38" s="7">
        <v>1000</v>
      </c>
      <c r="M38" s="7">
        <v>0</v>
      </c>
      <c r="N38" s="7">
        <v>1000</v>
      </c>
      <c r="O38" s="7">
        <v>1000</v>
      </c>
      <c r="P38" s="7">
        <v>1000</v>
      </c>
      <c r="Q38" s="7">
        <v>1000</v>
      </c>
      <c r="R38" s="7">
        <v>1000</v>
      </c>
      <c r="S38" s="7">
        <v>1000</v>
      </c>
    </row>
    <row r="39" spans="1:19" x14ac:dyDescent="0.25">
      <c r="A39" s="7" t="s">
        <v>55</v>
      </c>
      <c r="B39" s="7">
        <v>1000</v>
      </c>
      <c r="C39" s="7">
        <v>1000</v>
      </c>
      <c r="D39" s="7">
        <v>1000</v>
      </c>
      <c r="E39" s="7">
        <v>1000</v>
      </c>
      <c r="F39" s="7">
        <v>1000</v>
      </c>
      <c r="G39" s="7">
        <v>1000</v>
      </c>
      <c r="H39" s="7">
        <v>1000</v>
      </c>
      <c r="I39" s="7" t="s">
        <v>6</v>
      </c>
      <c r="J39" s="7">
        <v>1000</v>
      </c>
      <c r="K39" s="7">
        <v>1000</v>
      </c>
      <c r="L39" s="7">
        <v>1000</v>
      </c>
      <c r="M39" s="7">
        <v>1000</v>
      </c>
      <c r="N39" s="7">
        <v>1000</v>
      </c>
      <c r="O39" s="7">
        <v>1000</v>
      </c>
      <c r="P39" s="7">
        <v>1000</v>
      </c>
      <c r="Q39" s="7">
        <v>1000</v>
      </c>
      <c r="R39" s="7">
        <v>1000</v>
      </c>
      <c r="S39" s="7">
        <v>1000</v>
      </c>
    </row>
    <row r="40" spans="1:19" x14ac:dyDescent="0.25">
      <c r="A40" s="7" t="s">
        <v>56</v>
      </c>
      <c r="B40" s="7">
        <v>1000</v>
      </c>
      <c r="C40" s="7">
        <v>1000</v>
      </c>
      <c r="D40" s="7">
        <v>1000</v>
      </c>
      <c r="E40" s="7">
        <v>1000</v>
      </c>
      <c r="F40" s="7">
        <v>1000</v>
      </c>
      <c r="G40" s="7">
        <v>1000</v>
      </c>
      <c r="H40" s="7">
        <v>1000</v>
      </c>
      <c r="I40" s="7" t="s">
        <v>12</v>
      </c>
      <c r="J40" s="7">
        <v>1000</v>
      </c>
      <c r="K40" s="7">
        <v>1000</v>
      </c>
      <c r="L40" s="7">
        <v>1000</v>
      </c>
      <c r="M40" s="7">
        <v>1000</v>
      </c>
      <c r="N40" s="7">
        <v>1000</v>
      </c>
      <c r="O40" s="7">
        <v>1000</v>
      </c>
      <c r="P40" s="7">
        <v>1000</v>
      </c>
      <c r="Q40" s="7">
        <v>1000</v>
      </c>
      <c r="R40" s="7">
        <v>1000</v>
      </c>
      <c r="S40" s="7">
        <v>1000</v>
      </c>
    </row>
    <row r="41" spans="1:19" x14ac:dyDescent="0.25">
      <c r="A41" s="7" t="s">
        <v>57</v>
      </c>
      <c r="B41" s="7">
        <v>1000</v>
      </c>
      <c r="C41" s="7">
        <v>1000</v>
      </c>
      <c r="D41" s="7">
        <v>1000</v>
      </c>
      <c r="E41" s="7">
        <v>1000</v>
      </c>
      <c r="F41" s="7">
        <v>1000</v>
      </c>
      <c r="G41" s="7">
        <v>1000</v>
      </c>
      <c r="H41" s="7">
        <v>1000</v>
      </c>
      <c r="I41" s="7" t="s">
        <v>10</v>
      </c>
      <c r="J41" s="7">
        <v>1000</v>
      </c>
      <c r="K41" s="7">
        <v>1000</v>
      </c>
      <c r="L41" s="7">
        <v>1000</v>
      </c>
      <c r="M41" s="7">
        <v>1000</v>
      </c>
      <c r="N41" s="7">
        <v>1000</v>
      </c>
      <c r="O41" s="7">
        <v>1000</v>
      </c>
      <c r="P41" s="7">
        <v>1000</v>
      </c>
      <c r="Q41" s="7">
        <v>1000</v>
      </c>
      <c r="R41" s="7">
        <v>1000</v>
      </c>
      <c r="S41" s="7">
        <v>1000</v>
      </c>
    </row>
    <row r="42" spans="1:19" x14ac:dyDescent="0.25">
      <c r="A42" s="7" t="s">
        <v>58</v>
      </c>
      <c r="B42" s="7">
        <v>1000</v>
      </c>
      <c r="C42" s="7">
        <v>1000</v>
      </c>
      <c r="D42" s="7">
        <v>1000</v>
      </c>
      <c r="E42" s="7">
        <v>1000</v>
      </c>
      <c r="F42" s="7">
        <v>1000</v>
      </c>
      <c r="G42" s="7">
        <v>1000</v>
      </c>
      <c r="H42" s="7">
        <v>1000</v>
      </c>
      <c r="I42" s="7" t="s">
        <v>3</v>
      </c>
      <c r="J42" s="7">
        <v>1000</v>
      </c>
      <c r="K42" s="7">
        <v>1000</v>
      </c>
      <c r="L42" s="7">
        <v>1000</v>
      </c>
      <c r="M42" s="7">
        <v>1000</v>
      </c>
      <c r="N42" s="7">
        <v>1000</v>
      </c>
      <c r="O42" s="7">
        <v>1000</v>
      </c>
      <c r="P42" s="7">
        <v>1000</v>
      </c>
      <c r="Q42" s="7">
        <v>1000</v>
      </c>
      <c r="R42" s="7">
        <v>1000</v>
      </c>
      <c r="S42" s="7">
        <v>1000</v>
      </c>
    </row>
    <row r="43" spans="1:19" x14ac:dyDescent="0.25">
      <c r="A43" s="7" t="s">
        <v>59</v>
      </c>
      <c r="B43" s="7">
        <v>1000</v>
      </c>
      <c r="C43" s="7">
        <v>1000</v>
      </c>
      <c r="D43" s="7">
        <v>1000</v>
      </c>
      <c r="E43" s="7">
        <v>1000</v>
      </c>
      <c r="F43" s="7">
        <v>1000</v>
      </c>
      <c r="G43" s="7">
        <v>1000</v>
      </c>
      <c r="H43" s="7">
        <v>1000</v>
      </c>
      <c r="I43" s="7" t="s">
        <v>7</v>
      </c>
      <c r="J43" s="7">
        <v>1000</v>
      </c>
      <c r="K43" s="7">
        <v>1000</v>
      </c>
      <c r="L43" s="7">
        <v>1000</v>
      </c>
      <c r="M43" s="7">
        <v>1000</v>
      </c>
      <c r="N43" s="7">
        <v>1000</v>
      </c>
      <c r="O43" s="7">
        <v>1000</v>
      </c>
      <c r="P43" s="7">
        <v>1000</v>
      </c>
      <c r="Q43" s="7">
        <v>1000</v>
      </c>
      <c r="R43" s="7">
        <v>1000</v>
      </c>
      <c r="S43" s="7">
        <v>1000</v>
      </c>
    </row>
    <row r="44" spans="1:19" x14ac:dyDescent="0.25">
      <c r="A44" s="7" t="s">
        <v>60</v>
      </c>
      <c r="B44" s="7">
        <v>1000</v>
      </c>
      <c r="C44" s="7">
        <v>1000</v>
      </c>
      <c r="D44" s="7">
        <v>1000</v>
      </c>
      <c r="E44" s="7">
        <v>1000</v>
      </c>
      <c r="F44" s="7">
        <v>1000</v>
      </c>
      <c r="G44" s="7">
        <v>1000</v>
      </c>
      <c r="H44" s="7">
        <v>1000</v>
      </c>
      <c r="I44" s="7" t="s">
        <v>5</v>
      </c>
      <c r="J44" s="7">
        <v>1000</v>
      </c>
      <c r="K44" s="7">
        <v>1000</v>
      </c>
      <c r="L44" s="7">
        <v>1000</v>
      </c>
      <c r="M44" s="7">
        <v>1000</v>
      </c>
      <c r="N44" s="7">
        <v>1000</v>
      </c>
      <c r="O44" s="7">
        <v>1000</v>
      </c>
      <c r="P44" s="7">
        <v>1000</v>
      </c>
      <c r="Q44" s="7">
        <v>1000</v>
      </c>
      <c r="R44" s="7">
        <v>1000</v>
      </c>
      <c r="S44" s="7">
        <v>1000</v>
      </c>
    </row>
    <row r="45" spans="1:19" x14ac:dyDescent="0.25">
      <c r="A45" s="7" t="s">
        <v>61</v>
      </c>
      <c r="B45" s="7">
        <v>1000</v>
      </c>
      <c r="C45" s="7">
        <v>1000</v>
      </c>
      <c r="D45" s="7">
        <v>1000</v>
      </c>
      <c r="E45" s="7">
        <v>1000</v>
      </c>
      <c r="F45" s="7">
        <v>1000</v>
      </c>
      <c r="G45" s="7">
        <v>1000</v>
      </c>
      <c r="H45" s="7">
        <v>1000</v>
      </c>
      <c r="I45" s="7" t="s">
        <v>17</v>
      </c>
      <c r="J45" s="7">
        <v>1000</v>
      </c>
      <c r="K45" s="7">
        <v>1000</v>
      </c>
      <c r="L45" s="7">
        <v>1000</v>
      </c>
      <c r="M45" s="7">
        <v>1000</v>
      </c>
      <c r="N45" s="7">
        <v>1000</v>
      </c>
      <c r="O45" s="7">
        <v>1000</v>
      </c>
      <c r="P45" s="7">
        <v>1000</v>
      </c>
      <c r="Q45" s="7">
        <v>1000</v>
      </c>
      <c r="R45" s="7">
        <v>1000</v>
      </c>
      <c r="S45" s="7">
        <v>1000</v>
      </c>
    </row>
    <row r="46" spans="1:19" x14ac:dyDescent="0.25">
      <c r="A46" s="7" t="s">
        <v>62</v>
      </c>
      <c r="B46" s="7">
        <v>1000</v>
      </c>
      <c r="C46" s="7">
        <v>1000</v>
      </c>
      <c r="D46" s="7">
        <v>1000</v>
      </c>
      <c r="E46" s="7">
        <v>1000</v>
      </c>
      <c r="F46" s="7">
        <v>1000</v>
      </c>
      <c r="G46" s="7">
        <v>1000</v>
      </c>
      <c r="H46" s="7">
        <v>1000</v>
      </c>
      <c r="I46" s="7" t="s">
        <v>1</v>
      </c>
      <c r="J46" s="7">
        <v>1000</v>
      </c>
      <c r="K46" s="7">
        <v>1000</v>
      </c>
      <c r="L46" s="7">
        <v>1000</v>
      </c>
      <c r="M46" s="7">
        <v>1000</v>
      </c>
      <c r="N46" s="7">
        <v>0</v>
      </c>
      <c r="O46" s="7">
        <v>1000</v>
      </c>
      <c r="P46" s="7">
        <v>1000</v>
      </c>
      <c r="Q46" s="7">
        <v>1000</v>
      </c>
      <c r="R46" s="7">
        <v>1000</v>
      </c>
      <c r="S46" s="7">
        <v>1000</v>
      </c>
    </row>
    <row r="47" spans="1:19" x14ac:dyDescent="0.25">
      <c r="A47" s="7" t="s">
        <v>63</v>
      </c>
      <c r="B47" s="7">
        <v>1000</v>
      </c>
      <c r="C47" s="7">
        <v>1000</v>
      </c>
      <c r="D47" s="7">
        <v>1000</v>
      </c>
      <c r="E47" s="7">
        <v>1000</v>
      </c>
      <c r="F47" s="7">
        <v>1000</v>
      </c>
      <c r="G47" s="7">
        <v>1000</v>
      </c>
      <c r="H47" s="7">
        <v>1000</v>
      </c>
      <c r="I47" s="7" t="s">
        <v>8</v>
      </c>
      <c r="J47" s="7">
        <v>1000</v>
      </c>
      <c r="K47" s="7">
        <v>1000</v>
      </c>
      <c r="L47" s="7">
        <v>1000</v>
      </c>
      <c r="M47" s="7">
        <v>1000</v>
      </c>
      <c r="N47" s="7">
        <v>1000</v>
      </c>
      <c r="O47" s="7">
        <v>1000</v>
      </c>
      <c r="P47" s="7">
        <v>1000</v>
      </c>
      <c r="Q47" s="7">
        <v>1000</v>
      </c>
      <c r="R47" s="7">
        <v>1000</v>
      </c>
      <c r="S47" s="7">
        <v>1000</v>
      </c>
    </row>
    <row r="48" spans="1:19" x14ac:dyDescent="0.25">
      <c r="A48" s="7" t="s">
        <v>64</v>
      </c>
      <c r="B48" s="7">
        <v>1000</v>
      </c>
      <c r="C48" s="7">
        <v>1000</v>
      </c>
      <c r="D48" s="7">
        <v>1000</v>
      </c>
      <c r="E48" s="7">
        <v>1000</v>
      </c>
      <c r="F48" s="7">
        <v>1000</v>
      </c>
      <c r="G48" s="7">
        <v>1000</v>
      </c>
      <c r="H48" s="7">
        <v>1000</v>
      </c>
      <c r="I48" s="7" t="s">
        <v>11</v>
      </c>
      <c r="J48" s="7">
        <v>1000</v>
      </c>
      <c r="K48" s="7">
        <v>1000</v>
      </c>
      <c r="L48" s="7">
        <v>1000</v>
      </c>
      <c r="M48" s="7">
        <v>1000</v>
      </c>
      <c r="N48" s="7">
        <v>1000</v>
      </c>
      <c r="O48" s="7">
        <v>1000</v>
      </c>
      <c r="P48" s="7">
        <v>1000</v>
      </c>
      <c r="Q48" s="7">
        <v>1000</v>
      </c>
      <c r="R48" s="7">
        <v>1000</v>
      </c>
      <c r="S48" s="7">
        <v>1000</v>
      </c>
    </row>
    <row r="49" spans="1:19" x14ac:dyDescent="0.25">
      <c r="A49" s="7" t="s">
        <v>65</v>
      </c>
      <c r="B49" s="7">
        <v>1000</v>
      </c>
      <c r="C49" s="7">
        <v>1000</v>
      </c>
      <c r="D49" s="7">
        <v>1000</v>
      </c>
      <c r="E49" s="7">
        <v>1000</v>
      </c>
      <c r="F49" s="7">
        <v>1000</v>
      </c>
      <c r="G49" s="7">
        <v>1000</v>
      </c>
      <c r="H49" s="7">
        <v>1000</v>
      </c>
      <c r="I49" s="7" t="s">
        <v>15</v>
      </c>
      <c r="J49" s="7">
        <v>1000</v>
      </c>
      <c r="K49" s="7">
        <v>1000</v>
      </c>
      <c r="L49" s="7">
        <v>1000</v>
      </c>
      <c r="M49" s="7">
        <v>1000</v>
      </c>
      <c r="N49" s="7">
        <v>1000</v>
      </c>
      <c r="O49" s="7">
        <v>1000</v>
      </c>
      <c r="P49" s="7">
        <v>1000</v>
      </c>
      <c r="Q49" s="7">
        <v>1000</v>
      </c>
      <c r="R49" s="7">
        <v>1000</v>
      </c>
      <c r="S49" s="7">
        <v>1000</v>
      </c>
    </row>
    <row r="50" spans="1:19" x14ac:dyDescent="0.25">
      <c r="A50" s="7" t="s">
        <v>66</v>
      </c>
      <c r="B50" s="7">
        <v>1000</v>
      </c>
      <c r="C50" s="7">
        <v>1000</v>
      </c>
      <c r="D50" s="7">
        <v>1000</v>
      </c>
      <c r="E50" s="7">
        <v>1000</v>
      </c>
      <c r="F50" s="7">
        <v>1000</v>
      </c>
      <c r="G50" s="7">
        <v>1000</v>
      </c>
      <c r="H50" s="7">
        <v>1000</v>
      </c>
      <c r="I50" s="7" t="s">
        <v>2</v>
      </c>
      <c r="J50" s="7">
        <v>1000</v>
      </c>
      <c r="K50" s="7">
        <v>1000</v>
      </c>
      <c r="L50" s="7">
        <v>1000</v>
      </c>
      <c r="M50" s="7">
        <v>1000</v>
      </c>
      <c r="N50" s="7">
        <v>1000</v>
      </c>
      <c r="O50" s="7">
        <v>1000</v>
      </c>
      <c r="P50" s="7">
        <v>1000</v>
      </c>
      <c r="Q50" s="7">
        <v>1000</v>
      </c>
      <c r="R50" s="7">
        <v>1000</v>
      </c>
      <c r="S50" s="7">
        <v>1000</v>
      </c>
    </row>
    <row r="51" spans="1:19" x14ac:dyDescent="0.25">
      <c r="A51" s="7" t="s">
        <v>67</v>
      </c>
      <c r="B51" s="7">
        <v>1000</v>
      </c>
      <c r="C51" s="7">
        <v>1000</v>
      </c>
      <c r="D51" s="7">
        <v>1000</v>
      </c>
      <c r="E51" s="7">
        <v>1000</v>
      </c>
      <c r="F51" s="7">
        <v>1000</v>
      </c>
      <c r="G51" s="7">
        <v>1000</v>
      </c>
      <c r="H51" s="7">
        <v>1000</v>
      </c>
      <c r="I51" s="7" t="s">
        <v>14</v>
      </c>
      <c r="J51" s="7">
        <v>1000</v>
      </c>
      <c r="K51" s="7">
        <v>1000</v>
      </c>
      <c r="L51" s="7">
        <v>1000</v>
      </c>
      <c r="M51" s="7">
        <v>1000</v>
      </c>
      <c r="N51" s="7">
        <v>1000</v>
      </c>
      <c r="O51" s="7">
        <v>1000</v>
      </c>
      <c r="P51" s="7">
        <v>1000</v>
      </c>
      <c r="Q51" s="7">
        <v>1000</v>
      </c>
      <c r="R51" s="7">
        <v>1000</v>
      </c>
      <c r="S51" s="7">
        <v>1000</v>
      </c>
    </row>
    <row r="52" spans="1:19" x14ac:dyDescent="0.25">
      <c r="A52" s="7" t="s">
        <v>68</v>
      </c>
      <c r="B52" s="7">
        <v>1000</v>
      </c>
      <c r="C52" s="7">
        <v>1000</v>
      </c>
      <c r="D52" s="7">
        <v>1000</v>
      </c>
      <c r="E52" s="7">
        <v>1000</v>
      </c>
      <c r="F52" s="7">
        <v>1000</v>
      </c>
      <c r="G52" s="7">
        <v>1000</v>
      </c>
      <c r="H52" s="7">
        <v>1000</v>
      </c>
      <c r="I52" s="7" t="s">
        <v>9</v>
      </c>
      <c r="J52" s="7">
        <v>1000</v>
      </c>
      <c r="K52" s="7">
        <v>1000</v>
      </c>
      <c r="L52" s="7">
        <v>1000</v>
      </c>
      <c r="M52" s="7">
        <v>1000</v>
      </c>
      <c r="N52" s="7">
        <v>1000</v>
      </c>
      <c r="O52" s="7">
        <v>1000</v>
      </c>
      <c r="P52" s="7">
        <v>1000</v>
      </c>
      <c r="Q52" s="7">
        <v>1000</v>
      </c>
      <c r="R52" s="7">
        <v>1000</v>
      </c>
      <c r="S52" s="7">
        <v>1000</v>
      </c>
    </row>
    <row r="53" spans="1:19" x14ac:dyDescent="0.25">
      <c r="A53" s="7" t="s">
        <v>69</v>
      </c>
      <c r="B53" s="7">
        <v>1000</v>
      </c>
      <c r="C53" s="7">
        <v>1000</v>
      </c>
      <c r="D53" s="7">
        <v>1000</v>
      </c>
      <c r="E53" s="7">
        <v>1000</v>
      </c>
      <c r="F53" s="7">
        <v>1000</v>
      </c>
      <c r="G53" s="7">
        <v>1000</v>
      </c>
      <c r="H53" s="7">
        <v>1000</v>
      </c>
      <c r="I53" s="7" t="s">
        <v>16</v>
      </c>
      <c r="J53" s="7">
        <v>0</v>
      </c>
      <c r="K53" s="7">
        <v>1000</v>
      </c>
      <c r="L53" s="7">
        <v>1000</v>
      </c>
      <c r="M53" s="7">
        <v>1000</v>
      </c>
      <c r="N53" s="7">
        <v>1000</v>
      </c>
      <c r="O53" s="7">
        <v>1000</v>
      </c>
      <c r="P53" s="7">
        <v>1000</v>
      </c>
      <c r="Q53" s="7">
        <v>1000</v>
      </c>
      <c r="R53" s="7">
        <v>1000</v>
      </c>
      <c r="S53" s="7">
        <v>1000</v>
      </c>
    </row>
    <row r="54" spans="1:19" x14ac:dyDescent="0.25">
      <c r="A54" s="7" t="s">
        <v>70</v>
      </c>
      <c r="B54" s="7">
        <v>1000</v>
      </c>
      <c r="C54" s="7">
        <v>1000</v>
      </c>
      <c r="D54" s="7">
        <v>1000</v>
      </c>
      <c r="E54" s="7">
        <v>1000</v>
      </c>
      <c r="F54" s="7">
        <v>1000</v>
      </c>
      <c r="G54" s="7">
        <v>1000</v>
      </c>
      <c r="H54" s="7">
        <v>1000</v>
      </c>
      <c r="I54" s="7" t="s">
        <v>4</v>
      </c>
      <c r="J54" s="7">
        <v>1000</v>
      </c>
      <c r="K54" s="7">
        <v>1000</v>
      </c>
      <c r="L54" s="7">
        <v>1000</v>
      </c>
      <c r="M54" s="7">
        <v>1000</v>
      </c>
      <c r="N54" s="7">
        <v>1000</v>
      </c>
      <c r="O54" s="7">
        <v>1000</v>
      </c>
      <c r="P54" s="7">
        <v>1000</v>
      </c>
      <c r="Q54" s="7">
        <v>1000</v>
      </c>
      <c r="R54" s="7">
        <v>1000</v>
      </c>
      <c r="S54" s="7">
        <v>1000</v>
      </c>
    </row>
    <row r="55" spans="1:19" x14ac:dyDescent="0.25">
      <c r="A55" s="7" t="s">
        <v>71</v>
      </c>
      <c r="B55" s="7">
        <v>1000</v>
      </c>
      <c r="C55" s="7">
        <v>1000</v>
      </c>
      <c r="D55" s="7">
        <v>1000</v>
      </c>
      <c r="E55" s="7">
        <v>1000</v>
      </c>
      <c r="F55" s="7">
        <v>1000</v>
      </c>
      <c r="G55" s="7">
        <v>1000</v>
      </c>
      <c r="H55" s="7">
        <v>1000</v>
      </c>
      <c r="I55" s="7" t="s">
        <v>13</v>
      </c>
      <c r="J55" s="7">
        <v>1000</v>
      </c>
      <c r="K55" s="7">
        <v>1000</v>
      </c>
      <c r="L55" s="7">
        <v>1000</v>
      </c>
      <c r="M55" s="7">
        <v>0</v>
      </c>
      <c r="N55" s="7">
        <v>1000</v>
      </c>
      <c r="O55" s="7">
        <v>1000</v>
      </c>
      <c r="P55" s="7">
        <v>1000</v>
      </c>
      <c r="Q55" s="7">
        <v>1000</v>
      </c>
      <c r="R55" s="7">
        <v>1000</v>
      </c>
      <c r="S55" s="7">
        <v>1000</v>
      </c>
    </row>
    <row r="56" spans="1:19" x14ac:dyDescent="0.25">
      <c r="A56" s="7" t="s">
        <v>72</v>
      </c>
      <c r="B56" s="7">
        <v>1000</v>
      </c>
      <c r="C56" s="7">
        <v>1000</v>
      </c>
      <c r="D56" s="7">
        <v>1000</v>
      </c>
      <c r="E56" s="7">
        <v>1000</v>
      </c>
      <c r="F56" s="7">
        <v>1000</v>
      </c>
      <c r="G56" s="7">
        <v>1000</v>
      </c>
      <c r="H56" s="7">
        <v>1000</v>
      </c>
      <c r="I56" s="7" t="s">
        <v>6</v>
      </c>
      <c r="J56" s="7">
        <v>1000</v>
      </c>
      <c r="K56" s="7">
        <v>1000</v>
      </c>
      <c r="L56" s="7">
        <v>1000</v>
      </c>
      <c r="M56" s="7">
        <v>1000</v>
      </c>
      <c r="N56" s="7">
        <v>1000</v>
      </c>
      <c r="O56" s="7">
        <v>1000</v>
      </c>
      <c r="P56" s="7">
        <v>1000</v>
      </c>
      <c r="Q56" s="7">
        <v>1000</v>
      </c>
      <c r="R56" s="7">
        <v>1000</v>
      </c>
      <c r="S56" s="7">
        <v>1000</v>
      </c>
    </row>
    <row r="57" spans="1:19" x14ac:dyDescent="0.25">
      <c r="A57" s="7" t="s">
        <v>73</v>
      </c>
      <c r="B57" s="7">
        <v>1000</v>
      </c>
      <c r="C57" s="7">
        <v>1000</v>
      </c>
      <c r="D57" s="7">
        <v>1000</v>
      </c>
      <c r="E57" s="7">
        <v>1000</v>
      </c>
      <c r="F57" s="7">
        <v>1000</v>
      </c>
      <c r="G57" s="7">
        <v>1000</v>
      </c>
      <c r="H57" s="7">
        <v>1000</v>
      </c>
      <c r="I57" s="7" t="s">
        <v>12</v>
      </c>
      <c r="J57" s="7">
        <v>1000</v>
      </c>
      <c r="K57" s="7">
        <v>1000</v>
      </c>
      <c r="L57" s="7">
        <v>1000</v>
      </c>
      <c r="M57" s="7">
        <v>1000</v>
      </c>
      <c r="N57" s="7">
        <v>1000</v>
      </c>
      <c r="O57" s="7">
        <v>1000</v>
      </c>
      <c r="P57" s="7">
        <v>1000</v>
      </c>
      <c r="Q57" s="7">
        <v>1000</v>
      </c>
      <c r="R57" s="7">
        <v>1000</v>
      </c>
      <c r="S57" s="7">
        <v>1000</v>
      </c>
    </row>
    <row r="58" spans="1:19" x14ac:dyDescent="0.25">
      <c r="A58" s="7" t="s">
        <v>74</v>
      </c>
      <c r="B58" s="7">
        <v>1000</v>
      </c>
      <c r="C58" s="7">
        <v>1000</v>
      </c>
      <c r="D58" s="7">
        <v>1000</v>
      </c>
      <c r="E58" s="7">
        <v>1000</v>
      </c>
      <c r="F58" s="7">
        <v>1000</v>
      </c>
      <c r="G58" s="7">
        <v>1000</v>
      </c>
      <c r="H58" s="7">
        <v>1000</v>
      </c>
      <c r="I58" s="7" t="s">
        <v>10</v>
      </c>
      <c r="J58" s="7">
        <v>1000</v>
      </c>
      <c r="K58" s="7">
        <v>1000</v>
      </c>
      <c r="L58" s="7">
        <v>1000</v>
      </c>
      <c r="M58" s="7">
        <v>1000</v>
      </c>
      <c r="N58" s="7">
        <v>1000</v>
      </c>
      <c r="O58" s="7">
        <v>1000</v>
      </c>
      <c r="P58" s="7">
        <v>1000</v>
      </c>
      <c r="Q58" s="7">
        <v>1000</v>
      </c>
      <c r="R58" s="7">
        <v>1000</v>
      </c>
      <c r="S58" s="7">
        <v>1000</v>
      </c>
    </row>
    <row r="59" spans="1:19" x14ac:dyDescent="0.25">
      <c r="A59" s="7" t="s">
        <v>75</v>
      </c>
      <c r="B59" s="7">
        <v>1000</v>
      </c>
      <c r="C59" s="7">
        <v>1000</v>
      </c>
      <c r="D59" s="7">
        <v>1000</v>
      </c>
      <c r="E59" s="7">
        <v>1000</v>
      </c>
      <c r="F59" s="7">
        <v>1000</v>
      </c>
      <c r="G59" s="7">
        <v>1000</v>
      </c>
      <c r="H59" s="7">
        <v>1000</v>
      </c>
      <c r="I59" s="7" t="s">
        <v>3</v>
      </c>
      <c r="J59" s="7">
        <v>1000</v>
      </c>
      <c r="K59" s="7">
        <v>1000</v>
      </c>
      <c r="L59" s="7">
        <v>1000</v>
      </c>
      <c r="M59" s="7">
        <v>1000</v>
      </c>
      <c r="N59" s="7">
        <v>1000</v>
      </c>
      <c r="O59" s="7">
        <v>1000</v>
      </c>
      <c r="P59" s="7">
        <v>1000</v>
      </c>
      <c r="Q59" s="7">
        <v>1000</v>
      </c>
      <c r="R59" s="7">
        <v>1000</v>
      </c>
      <c r="S59" s="7">
        <v>1000</v>
      </c>
    </row>
    <row r="60" spans="1:19" x14ac:dyDescent="0.25">
      <c r="A60" s="7" t="s">
        <v>76</v>
      </c>
      <c r="B60" s="7">
        <v>1000</v>
      </c>
      <c r="C60" s="7">
        <v>1000</v>
      </c>
      <c r="D60" s="7">
        <v>1000</v>
      </c>
      <c r="E60" s="7">
        <v>1000</v>
      </c>
      <c r="F60" s="7">
        <v>1000</v>
      </c>
      <c r="G60" s="7">
        <v>1000</v>
      </c>
      <c r="H60" s="7">
        <v>1000</v>
      </c>
      <c r="I60" s="7" t="s">
        <v>7</v>
      </c>
      <c r="J60" s="7">
        <v>1000</v>
      </c>
      <c r="K60" s="7">
        <v>1000</v>
      </c>
      <c r="L60" s="7">
        <v>1000</v>
      </c>
      <c r="M60" s="7">
        <v>1000</v>
      </c>
      <c r="N60" s="7">
        <v>1000</v>
      </c>
      <c r="O60" s="7">
        <v>1000</v>
      </c>
      <c r="P60" s="7">
        <v>1000</v>
      </c>
      <c r="Q60" s="7">
        <v>1000</v>
      </c>
      <c r="R60" s="7">
        <v>1000</v>
      </c>
      <c r="S60" s="7">
        <v>1000</v>
      </c>
    </row>
    <row r="61" spans="1:19" x14ac:dyDescent="0.25">
      <c r="A61" s="7" t="s">
        <v>77</v>
      </c>
      <c r="B61" s="7">
        <v>1000</v>
      </c>
      <c r="C61" s="7">
        <v>1000</v>
      </c>
      <c r="D61" s="7">
        <v>1000</v>
      </c>
      <c r="E61" s="7">
        <v>1000</v>
      </c>
      <c r="F61" s="7">
        <v>1000</v>
      </c>
      <c r="G61" s="7">
        <v>1000</v>
      </c>
      <c r="H61" s="7">
        <v>1000</v>
      </c>
      <c r="I61" s="7" t="s">
        <v>5</v>
      </c>
      <c r="J61" s="7">
        <v>1000</v>
      </c>
      <c r="K61" s="7">
        <v>1000</v>
      </c>
      <c r="L61" s="7">
        <v>1000</v>
      </c>
      <c r="M61" s="7">
        <v>1000</v>
      </c>
      <c r="N61" s="7">
        <v>1000</v>
      </c>
      <c r="O61" s="7">
        <v>1000</v>
      </c>
      <c r="P61" s="7">
        <v>1000</v>
      </c>
      <c r="Q61" s="7">
        <v>1000</v>
      </c>
      <c r="R61" s="7">
        <v>1000</v>
      </c>
      <c r="S61" s="7">
        <v>1000</v>
      </c>
    </row>
    <row r="62" spans="1:19" x14ac:dyDescent="0.25">
      <c r="A62" s="7" t="s">
        <v>78</v>
      </c>
      <c r="B62" s="7">
        <v>1000</v>
      </c>
      <c r="C62" s="7">
        <v>1000</v>
      </c>
      <c r="D62" s="7">
        <v>1000</v>
      </c>
      <c r="E62" s="7">
        <v>1000</v>
      </c>
      <c r="F62" s="7">
        <v>1000</v>
      </c>
      <c r="G62" s="7">
        <v>1000</v>
      </c>
      <c r="H62" s="7">
        <v>1000</v>
      </c>
      <c r="I62" s="7" t="s">
        <v>17</v>
      </c>
      <c r="J62" s="7">
        <v>1000</v>
      </c>
      <c r="K62" s="7">
        <v>1000</v>
      </c>
      <c r="L62" s="7">
        <v>1000</v>
      </c>
      <c r="M62" s="7">
        <v>1000</v>
      </c>
      <c r="N62" s="7">
        <v>1000</v>
      </c>
      <c r="O62" s="7">
        <v>1000</v>
      </c>
      <c r="P62" s="7">
        <v>1000</v>
      </c>
      <c r="Q62" s="7">
        <v>1000</v>
      </c>
      <c r="R62" s="7">
        <v>1000</v>
      </c>
      <c r="S62" s="7">
        <v>1000</v>
      </c>
    </row>
    <row r="63" spans="1:19" x14ac:dyDescent="0.25">
      <c r="A63" s="7" t="s">
        <v>79</v>
      </c>
      <c r="B63" s="7">
        <v>1000</v>
      </c>
      <c r="C63" s="7">
        <v>1000</v>
      </c>
      <c r="D63" s="7">
        <v>1000</v>
      </c>
      <c r="E63" s="7">
        <v>1000</v>
      </c>
      <c r="F63" s="7">
        <v>1000</v>
      </c>
      <c r="G63" s="7">
        <v>1000</v>
      </c>
      <c r="H63" s="7">
        <v>1000</v>
      </c>
      <c r="I63" s="7" t="s">
        <v>1</v>
      </c>
      <c r="J63" s="7">
        <v>1000</v>
      </c>
      <c r="K63" s="7">
        <v>1000</v>
      </c>
      <c r="L63" s="7">
        <v>1000</v>
      </c>
      <c r="M63" s="7">
        <v>1000</v>
      </c>
      <c r="N63" s="7">
        <v>0</v>
      </c>
      <c r="O63" s="7">
        <v>1000</v>
      </c>
      <c r="P63" s="7">
        <v>1000</v>
      </c>
      <c r="Q63" s="7">
        <v>1000</v>
      </c>
      <c r="R63" s="7">
        <v>1000</v>
      </c>
      <c r="S63" s="7">
        <v>1000</v>
      </c>
    </row>
    <row r="64" spans="1:19" x14ac:dyDescent="0.25">
      <c r="A64" s="7" t="s">
        <v>80</v>
      </c>
      <c r="B64" s="7">
        <v>1000</v>
      </c>
      <c r="C64" s="7">
        <v>1000</v>
      </c>
      <c r="D64" s="7">
        <v>1000</v>
      </c>
      <c r="E64" s="7">
        <v>1000</v>
      </c>
      <c r="F64" s="7">
        <v>1000</v>
      </c>
      <c r="G64" s="7">
        <v>1000</v>
      </c>
      <c r="H64" s="7">
        <v>1000</v>
      </c>
      <c r="I64" s="7" t="s">
        <v>8</v>
      </c>
      <c r="J64" s="7">
        <v>1000</v>
      </c>
      <c r="K64" s="7">
        <v>1000</v>
      </c>
      <c r="L64" s="7">
        <v>1000</v>
      </c>
      <c r="M64" s="7">
        <v>1000</v>
      </c>
      <c r="N64" s="7">
        <v>1000</v>
      </c>
      <c r="O64" s="7">
        <v>1000</v>
      </c>
      <c r="P64" s="7">
        <v>1000</v>
      </c>
      <c r="Q64" s="7">
        <v>1000</v>
      </c>
      <c r="R64" s="7">
        <v>1000</v>
      </c>
      <c r="S64" s="7">
        <v>1000</v>
      </c>
    </row>
    <row r="65" spans="1:19" x14ac:dyDescent="0.25">
      <c r="A65" s="7" t="s">
        <v>81</v>
      </c>
      <c r="B65" s="7">
        <v>1000</v>
      </c>
      <c r="C65" s="7">
        <v>1000</v>
      </c>
      <c r="D65" s="7">
        <v>1000</v>
      </c>
      <c r="E65" s="7">
        <v>1000</v>
      </c>
      <c r="F65" s="7">
        <v>1000</v>
      </c>
      <c r="G65" s="7">
        <v>1000</v>
      </c>
      <c r="H65" s="7">
        <v>1000</v>
      </c>
      <c r="I65" s="7" t="s">
        <v>11</v>
      </c>
      <c r="J65" s="7">
        <v>1000</v>
      </c>
      <c r="K65" s="7">
        <v>1000</v>
      </c>
      <c r="L65" s="7">
        <v>1000</v>
      </c>
      <c r="M65" s="7">
        <v>1000</v>
      </c>
      <c r="N65" s="7">
        <v>1000</v>
      </c>
      <c r="O65" s="7">
        <v>1000</v>
      </c>
      <c r="P65" s="7">
        <v>1000</v>
      </c>
      <c r="Q65" s="7">
        <v>1000</v>
      </c>
      <c r="R65" s="7">
        <v>1000</v>
      </c>
      <c r="S65" s="7">
        <v>1000</v>
      </c>
    </row>
    <row r="66" spans="1:19" x14ac:dyDescent="0.25">
      <c r="A66" s="7" t="s">
        <v>82</v>
      </c>
      <c r="B66" s="7">
        <v>1000</v>
      </c>
      <c r="C66" s="7">
        <v>1000</v>
      </c>
      <c r="D66" s="7">
        <v>1000</v>
      </c>
      <c r="E66" s="7">
        <v>1000</v>
      </c>
      <c r="F66" s="7">
        <v>1000</v>
      </c>
      <c r="G66" s="7">
        <v>1000</v>
      </c>
      <c r="H66" s="7">
        <v>1000</v>
      </c>
      <c r="I66" s="7" t="s">
        <v>15</v>
      </c>
      <c r="J66" s="7">
        <v>1000</v>
      </c>
      <c r="K66" s="7">
        <v>1000</v>
      </c>
      <c r="L66" s="7">
        <v>1000</v>
      </c>
      <c r="M66" s="7">
        <v>1000</v>
      </c>
      <c r="N66" s="7">
        <v>1000</v>
      </c>
      <c r="O66" s="7">
        <v>1000</v>
      </c>
      <c r="P66" s="7">
        <v>1000</v>
      </c>
      <c r="Q66" s="7">
        <v>1000</v>
      </c>
      <c r="R66" s="7">
        <v>1000</v>
      </c>
      <c r="S66" s="7">
        <v>1000</v>
      </c>
    </row>
    <row r="67" spans="1:19" x14ac:dyDescent="0.25">
      <c r="A67" s="7" t="s">
        <v>83</v>
      </c>
      <c r="B67" s="7">
        <v>1000</v>
      </c>
      <c r="C67" s="7">
        <v>1000</v>
      </c>
      <c r="D67" s="7">
        <v>1000</v>
      </c>
      <c r="E67" s="7">
        <v>1000</v>
      </c>
      <c r="F67" s="7">
        <v>1000</v>
      </c>
      <c r="G67" s="7">
        <v>1000</v>
      </c>
      <c r="H67" s="7">
        <v>1000</v>
      </c>
      <c r="I67" s="7" t="s">
        <v>2</v>
      </c>
      <c r="J67" s="7">
        <v>1000</v>
      </c>
      <c r="K67" s="7">
        <v>1000</v>
      </c>
      <c r="L67" s="7">
        <v>1000</v>
      </c>
      <c r="M67" s="7">
        <v>1000</v>
      </c>
      <c r="N67" s="7">
        <v>1000</v>
      </c>
      <c r="O67" s="7">
        <v>1000</v>
      </c>
      <c r="P67" s="7">
        <v>1000</v>
      </c>
      <c r="Q67" s="7">
        <v>1000</v>
      </c>
      <c r="R67" s="7">
        <v>1000</v>
      </c>
      <c r="S67" s="7">
        <v>1000</v>
      </c>
    </row>
    <row r="68" spans="1:19" x14ac:dyDescent="0.25">
      <c r="A68" s="7" t="s">
        <v>84</v>
      </c>
      <c r="B68" s="7">
        <v>1000</v>
      </c>
      <c r="C68" s="7">
        <v>1000</v>
      </c>
      <c r="D68" s="7">
        <v>1000</v>
      </c>
      <c r="E68" s="7">
        <v>1000</v>
      </c>
      <c r="F68" s="7">
        <v>1000</v>
      </c>
      <c r="G68" s="7">
        <v>1000</v>
      </c>
      <c r="H68" s="7">
        <v>1000</v>
      </c>
      <c r="I68" s="7" t="s">
        <v>14</v>
      </c>
      <c r="J68" s="7">
        <v>1000</v>
      </c>
      <c r="K68" s="7">
        <v>1000</v>
      </c>
      <c r="L68" s="7">
        <v>1000</v>
      </c>
      <c r="M68" s="7">
        <v>1000</v>
      </c>
      <c r="N68" s="7">
        <v>1000</v>
      </c>
      <c r="O68" s="7">
        <v>1000</v>
      </c>
      <c r="P68" s="7">
        <v>1000</v>
      </c>
      <c r="Q68" s="7">
        <v>1000</v>
      </c>
      <c r="R68" s="7">
        <v>1000</v>
      </c>
      <c r="S68" s="7">
        <v>1000</v>
      </c>
    </row>
    <row r="69" spans="1:19" x14ac:dyDescent="0.25">
      <c r="A69" s="7" t="s">
        <v>85</v>
      </c>
      <c r="B69" s="7">
        <v>1000</v>
      </c>
      <c r="C69" s="7">
        <v>1000</v>
      </c>
      <c r="D69" s="7">
        <v>1000</v>
      </c>
      <c r="E69" s="7">
        <v>1000</v>
      </c>
      <c r="F69" s="7">
        <v>1000</v>
      </c>
      <c r="G69" s="7">
        <v>1000</v>
      </c>
      <c r="H69" s="7">
        <v>1000</v>
      </c>
      <c r="I69" s="7" t="s">
        <v>9</v>
      </c>
      <c r="J69" s="7">
        <v>1000</v>
      </c>
      <c r="K69" s="7">
        <v>1000</v>
      </c>
      <c r="L69" s="7">
        <v>1000</v>
      </c>
      <c r="M69" s="7">
        <v>1000</v>
      </c>
      <c r="N69" s="7">
        <v>1000</v>
      </c>
      <c r="O69" s="7">
        <v>1000</v>
      </c>
      <c r="P69" s="7">
        <v>1000</v>
      </c>
      <c r="Q69" s="7">
        <v>1000</v>
      </c>
      <c r="R69" s="7">
        <v>1000</v>
      </c>
      <c r="S69" s="7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9" workbookViewId="0">
      <selection activeCell="I32" sqref="I32"/>
    </sheetView>
  </sheetViews>
  <sheetFormatPr defaultRowHeight="15" x14ac:dyDescent="0.25"/>
  <cols>
    <col min="1" max="11" width="9.140625" style="49"/>
    <col min="12" max="12" width="9.140625" style="11"/>
  </cols>
  <sheetData>
    <row r="1" spans="1:14" x14ac:dyDescent="0.25">
      <c r="A1" s="81" t="s">
        <v>119</v>
      </c>
      <c r="B1" s="81"/>
      <c r="C1" s="48" t="s">
        <v>16</v>
      </c>
      <c r="D1" s="48" t="s">
        <v>4</v>
      </c>
      <c r="E1" s="48" t="s">
        <v>13</v>
      </c>
      <c r="F1" s="48" t="s">
        <v>120</v>
      </c>
      <c r="G1" s="48" t="s">
        <v>6</v>
      </c>
      <c r="H1" s="48" t="s">
        <v>12</v>
      </c>
      <c r="I1" s="48" t="s">
        <v>10</v>
      </c>
      <c r="J1" s="48" t="s">
        <v>3</v>
      </c>
      <c r="L1" s="50"/>
      <c r="N1" s="51" t="s">
        <v>121</v>
      </c>
    </row>
    <row r="2" spans="1:14" x14ac:dyDescent="0.25">
      <c r="A2" s="52" t="s">
        <v>102</v>
      </c>
      <c r="B2" s="52" t="s">
        <v>122</v>
      </c>
      <c r="C2" s="52">
        <v>10132</v>
      </c>
      <c r="D2" s="52">
        <v>62672</v>
      </c>
      <c r="E2" s="52">
        <v>0</v>
      </c>
      <c r="F2" s="52">
        <v>57596</v>
      </c>
      <c r="G2" s="52">
        <v>21716</v>
      </c>
      <c r="H2" s="52">
        <v>4940</v>
      </c>
      <c r="I2" s="52">
        <v>18680</v>
      </c>
      <c r="J2" s="52">
        <v>9536</v>
      </c>
      <c r="L2" s="53"/>
      <c r="N2" s="54">
        <v>1</v>
      </c>
    </row>
    <row r="3" spans="1:14" x14ac:dyDescent="0.25">
      <c r="A3" s="52" t="s">
        <v>102</v>
      </c>
      <c r="B3" s="52" t="s">
        <v>123</v>
      </c>
      <c r="C3" s="52">
        <v>0</v>
      </c>
      <c r="D3" s="52">
        <v>0</v>
      </c>
      <c r="E3" s="52">
        <v>64686</v>
      </c>
      <c r="F3" s="52">
        <v>0</v>
      </c>
      <c r="G3" s="52">
        <v>0</v>
      </c>
      <c r="H3" s="52">
        <v>0</v>
      </c>
      <c r="I3" s="52">
        <v>0</v>
      </c>
      <c r="J3" s="52">
        <v>0</v>
      </c>
      <c r="L3" s="53"/>
      <c r="N3" s="55">
        <v>1.05</v>
      </c>
    </row>
    <row r="4" spans="1:14" x14ac:dyDescent="0.25">
      <c r="A4" s="52" t="s">
        <v>103</v>
      </c>
      <c r="B4" s="52" t="s">
        <v>122</v>
      </c>
      <c r="C4" s="52">
        <v>4212</v>
      </c>
      <c r="D4" s="52">
        <v>26536</v>
      </c>
      <c r="E4" s="52">
        <v>0</v>
      </c>
      <c r="F4" s="52">
        <v>17732</v>
      </c>
      <c r="G4" s="52">
        <v>5760</v>
      </c>
      <c r="H4" s="52">
        <v>2240</v>
      </c>
      <c r="I4" s="52">
        <v>4152</v>
      </c>
      <c r="J4" s="52">
        <v>2056</v>
      </c>
      <c r="L4" s="53"/>
      <c r="N4" s="54">
        <v>1.1000000000000001</v>
      </c>
    </row>
    <row r="5" spans="1:14" x14ac:dyDescent="0.25">
      <c r="A5" s="56" t="s">
        <v>103</v>
      </c>
      <c r="B5" s="56" t="s">
        <v>123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L5" s="53"/>
    </row>
    <row r="7" spans="1:14" x14ac:dyDescent="0.25">
      <c r="A7" s="82" t="s">
        <v>124</v>
      </c>
      <c r="B7" s="82"/>
      <c r="C7" s="57" t="s">
        <v>16</v>
      </c>
      <c r="D7" s="57" t="s">
        <v>4</v>
      </c>
      <c r="E7" s="57" t="s">
        <v>13</v>
      </c>
      <c r="F7" s="57" t="s">
        <v>6</v>
      </c>
      <c r="G7" s="57" t="s">
        <v>12</v>
      </c>
      <c r="H7" s="57" t="s">
        <v>10</v>
      </c>
      <c r="I7" s="57" t="s">
        <v>3</v>
      </c>
      <c r="L7" s="58" t="s">
        <v>88</v>
      </c>
      <c r="M7" s="12"/>
      <c r="N7" s="12" t="s">
        <v>125</v>
      </c>
    </row>
    <row r="8" spans="1:14" x14ac:dyDescent="0.25">
      <c r="A8" s="59" t="s">
        <v>102</v>
      </c>
      <c r="B8" s="59" t="s">
        <v>126</v>
      </c>
      <c r="C8" s="59">
        <f>C2</f>
        <v>10132</v>
      </c>
      <c r="D8" s="59">
        <f>D2</f>
        <v>62672</v>
      </c>
      <c r="E8" s="59">
        <f>F2</f>
        <v>57596</v>
      </c>
      <c r="F8" s="59">
        <f t="shared" ref="F8:I8" si="0">G2</f>
        <v>21716</v>
      </c>
      <c r="G8" s="59">
        <f t="shared" si="0"/>
        <v>4940</v>
      </c>
      <c r="H8" s="59">
        <f t="shared" si="0"/>
        <v>18680</v>
      </c>
      <c r="I8" s="59">
        <f t="shared" si="0"/>
        <v>9536</v>
      </c>
      <c r="L8" s="11">
        <f>SUM(C8:I8)</f>
        <v>185272</v>
      </c>
    </row>
    <row r="9" spans="1:14" x14ac:dyDescent="0.25">
      <c r="A9" s="59" t="s">
        <v>102</v>
      </c>
      <c r="B9" s="59" t="s">
        <v>127</v>
      </c>
      <c r="C9" s="59">
        <f>9*24*N11</f>
        <v>43200</v>
      </c>
      <c r="D9" s="59">
        <v>0</v>
      </c>
      <c r="E9" s="59">
        <f>15*24*N9</f>
        <v>90000</v>
      </c>
      <c r="F9" s="59">
        <v>0</v>
      </c>
      <c r="G9" s="59">
        <v>0</v>
      </c>
      <c r="H9" s="59">
        <v>0</v>
      </c>
      <c r="I9" s="59">
        <v>0</v>
      </c>
      <c r="L9" s="11">
        <f>SUM(C9:I9)</f>
        <v>133200</v>
      </c>
      <c r="N9" s="60">
        <v>250</v>
      </c>
    </row>
    <row r="10" spans="1:14" x14ac:dyDescent="0.25">
      <c r="A10" s="59" t="s">
        <v>103</v>
      </c>
      <c r="B10" s="59" t="s">
        <v>126</v>
      </c>
      <c r="C10" s="59">
        <f>C4</f>
        <v>4212</v>
      </c>
      <c r="D10" s="59">
        <f>D4</f>
        <v>26536</v>
      </c>
      <c r="E10" s="59">
        <f>F4</f>
        <v>17732</v>
      </c>
      <c r="F10" s="59">
        <f t="shared" ref="F10:I10" si="1">G4</f>
        <v>5760</v>
      </c>
      <c r="G10" s="59">
        <f t="shared" si="1"/>
        <v>2240</v>
      </c>
      <c r="H10" s="59">
        <f t="shared" si="1"/>
        <v>4152</v>
      </c>
      <c r="I10" s="59">
        <f t="shared" si="1"/>
        <v>2056</v>
      </c>
      <c r="L10" s="11">
        <f>SUM(C10:I10)</f>
        <v>62688</v>
      </c>
      <c r="N10" s="60"/>
    </row>
    <row r="11" spans="1:14" x14ac:dyDescent="0.25">
      <c r="A11" s="61" t="s">
        <v>103</v>
      </c>
      <c r="B11" s="61" t="s">
        <v>127</v>
      </c>
      <c r="C11" s="61">
        <f>3*24*N11</f>
        <v>14400</v>
      </c>
      <c r="D11" s="61">
        <v>0</v>
      </c>
      <c r="E11" s="61">
        <f>6*24*N9</f>
        <v>36000</v>
      </c>
      <c r="F11" s="61">
        <v>0</v>
      </c>
      <c r="G11" s="61">
        <v>0</v>
      </c>
      <c r="H11" s="61">
        <v>0</v>
      </c>
      <c r="I11" s="61">
        <v>0</v>
      </c>
      <c r="L11" s="11">
        <f>SUM(C11:I11)</f>
        <v>50400</v>
      </c>
      <c r="N11" s="60">
        <v>200</v>
      </c>
    </row>
    <row r="13" spans="1:14" x14ac:dyDescent="0.25">
      <c r="B13" s="62"/>
      <c r="C13" s="2" t="s">
        <v>16</v>
      </c>
      <c r="D13" s="2" t="s">
        <v>4</v>
      </c>
      <c r="E13" s="2" t="s">
        <v>13</v>
      </c>
      <c r="F13" s="2" t="s">
        <v>6</v>
      </c>
      <c r="G13" s="2" t="s">
        <v>12</v>
      </c>
      <c r="H13" s="2" t="s">
        <v>10</v>
      </c>
      <c r="I13" s="2" t="s">
        <v>3</v>
      </c>
    </row>
    <row r="14" spans="1:14" x14ac:dyDescent="0.25">
      <c r="B14" s="63" t="s">
        <v>128</v>
      </c>
      <c r="C14" s="64">
        <f>C8+C9</f>
        <v>53332</v>
      </c>
      <c r="D14" s="64">
        <f t="shared" ref="D14:I14" si="2">D8+D9</f>
        <v>62672</v>
      </c>
      <c r="E14" s="64">
        <f t="shared" si="2"/>
        <v>147596</v>
      </c>
      <c r="F14" s="64">
        <f t="shared" si="2"/>
        <v>21716</v>
      </c>
      <c r="G14" s="64">
        <f t="shared" si="2"/>
        <v>4940</v>
      </c>
      <c r="H14" s="64">
        <f t="shared" si="2"/>
        <v>18680</v>
      </c>
      <c r="I14" s="64">
        <f t="shared" si="2"/>
        <v>9536</v>
      </c>
      <c r="L14" s="11">
        <f t="shared" ref="L14:L21" si="3">SUM(C14:I14)</f>
        <v>318472</v>
      </c>
    </row>
    <row r="15" spans="1:14" x14ac:dyDescent="0.25">
      <c r="B15" s="63" t="s">
        <v>129</v>
      </c>
      <c r="C15" s="64">
        <f>C10+C11</f>
        <v>18612</v>
      </c>
      <c r="D15" s="64">
        <f t="shared" ref="D15:I15" si="4">D10+D11</f>
        <v>26536</v>
      </c>
      <c r="E15" s="64">
        <f t="shared" si="4"/>
        <v>53732</v>
      </c>
      <c r="F15" s="64">
        <f t="shared" si="4"/>
        <v>5760</v>
      </c>
      <c r="G15" s="64">
        <f t="shared" si="4"/>
        <v>2240</v>
      </c>
      <c r="H15" s="64">
        <f t="shared" si="4"/>
        <v>4152</v>
      </c>
      <c r="I15" s="64">
        <f t="shared" si="4"/>
        <v>2056</v>
      </c>
      <c r="L15" s="11">
        <f t="shared" si="3"/>
        <v>113088</v>
      </c>
    </row>
    <row r="16" spans="1:14" x14ac:dyDescent="0.25">
      <c r="B16" s="63" t="s">
        <v>130</v>
      </c>
      <c r="C16" s="64">
        <f t="shared" ref="C16:I21" si="5">ROUND((C14*1.05),0)</f>
        <v>55999</v>
      </c>
      <c r="D16" s="64">
        <f t="shared" si="5"/>
        <v>65806</v>
      </c>
      <c r="E16" s="64">
        <f t="shared" si="5"/>
        <v>154976</v>
      </c>
      <c r="F16" s="64">
        <f t="shared" si="5"/>
        <v>22802</v>
      </c>
      <c r="G16" s="64">
        <f t="shared" si="5"/>
        <v>5187</v>
      </c>
      <c r="H16" s="64">
        <f t="shared" si="5"/>
        <v>19614</v>
      </c>
      <c r="I16" s="64">
        <f t="shared" si="5"/>
        <v>10013</v>
      </c>
      <c r="L16" s="11">
        <f t="shared" si="3"/>
        <v>334397</v>
      </c>
    </row>
    <row r="17" spans="1:17" x14ac:dyDescent="0.25">
      <c r="B17" s="63" t="s">
        <v>131</v>
      </c>
      <c r="C17" s="64">
        <f t="shared" si="5"/>
        <v>19543</v>
      </c>
      <c r="D17" s="64">
        <f t="shared" si="5"/>
        <v>27863</v>
      </c>
      <c r="E17" s="64">
        <f t="shared" si="5"/>
        <v>56419</v>
      </c>
      <c r="F17" s="64">
        <f t="shared" si="5"/>
        <v>6048</v>
      </c>
      <c r="G17" s="64">
        <f t="shared" si="5"/>
        <v>2352</v>
      </c>
      <c r="H17" s="64">
        <f t="shared" si="5"/>
        <v>4360</v>
      </c>
      <c r="I17" s="64">
        <f t="shared" si="5"/>
        <v>2159</v>
      </c>
      <c r="L17" s="11">
        <f t="shared" si="3"/>
        <v>118744</v>
      </c>
    </row>
    <row r="18" spans="1:17" x14ac:dyDescent="0.25">
      <c r="B18" s="63" t="s">
        <v>132</v>
      </c>
      <c r="C18" s="64">
        <f t="shared" si="5"/>
        <v>58799</v>
      </c>
      <c r="D18" s="64">
        <f t="shared" si="5"/>
        <v>69096</v>
      </c>
      <c r="E18" s="64">
        <f t="shared" si="5"/>
        <v>162725</v>
      </c>
      <c r="F18" s="64">
        <f t="shared" si="5"/>
        <v>23942</v>
      </c>
      <c r="G18" s="64">
        <f t="shared" si="5"/>
        <v>5446</v>
      </c>
      <c r="H18" s="64">
        <f t="shared" si="5"/>
        <v>20595</v>
      </c>
      <c r="I18" s="64">
        <f t="shared" si="5"/>
        <v>10514</v>
      </c>
      <c r="L18" s="11">
        <f t="shared" si="3"/>
        <v>351117</v>
      </c>
    </row>
    <row r="19" spans="1:17" x14ac:dyDescent="0.25">
      <c r="B19" s="63" t="s">
        <v>133</v>
      </c>
      <c r="C19" s="64">
        <f t="shared" si="5"/>
        <v>20520</v>
      </c>
      <c r="D19" s="64">
        <f t="shared" si="5"/>
        <v>29256</v>
      </c>
      <c r="E19" s="64">
        <f t="shared" si="5"/>
        <v>59240</v>
      </c>
      <c r="F19" s="64">
        <f t="shared" si="5"/>
        <v>6350</v>
      </c>
      <c r="G19" s="64">
        <f t="shared" si="5"/>
        <v>2470</v>
      </c>
      <c r="H19" s="64">
        <f t="shared" si="5"/>
        <v>4578</v>
      </c>
      <c r="I19" s="64">
        <f t="shared" si="5"/>
        <v>2267</v>
      </c>
      <c r="L19" s="11">
        <f t="shared" si="3"/>
        <v>124681</v>
      </c>
    </row>
    <row r="20" spans="1:17" x14ac:dyDescent="0.25">
      <c r="B20" s="63" t="s">
        <v>134</v>
      </c>
      <c r="C20" s="64">
        <f t="shared" si="5"/>
        <v>61739</v>
      </c>
      <c r="D20" s="64">
        <f t="shared" si="5"/>
        <v>72551</v>
      </c>
      <c r="E20" s="64">
        <f t="shared" si="5"/>
        <v>170861</v>
      </c>
      <c r="F20" s="64">
        <f t="shared" si="5"/>
        <v>25139</v>
      </c>
      <c r="G20" s="64">
        <f t="shared" si="5"/>
        <v>5718</v>
      </c>
      <c r="H20" s="64">
        <f t="shared" si="5"/>
        <v>21625</v>
      </c>
      <c r="I20" s="64">
        <f t="shared" si="5"/>
        <v>11040</v>
      </c>
      <c r="L20" s="11">
        <f t="shared" si="3"/>
        <v>368673</v>
      </c>
    </row>
    <row r="21" spans="1:17" x14ac:dyDescent="0.25">
      <c r="B21" s="63" t="s">
        <v>135</v>
      </c>
      <c r="C21" s="64">
        <f t="shared" si="5"/>
        <v>21546</v>
      </c>
      <c r="D21" s="64">
        <f t="shared" si="5"/>
        <v>30719</v>
      </c>
      <c r="E21" s="64">
        <f t="shared" si="5"/>
        <v>62202</v>
      </c>
      <c r="F21" s="64">
        <f t="shared" si="5"/>
        <v>6668</v>
      </c>
      <c r="G21" s="64">
        <f t="shared" si="5"/>
        <v>2594</v>
      </c>
      <c r="H21" s="64">
        <f t="shared" si="5"/>
        <v>4807</v>
      </c>
      <c r="I21" s="64">
        <f t="shared" si="5"/>
        <v>2380</v>
      </c>
      <c r="L21" s="11">
        <f t="shared" si="3"/>
        <v>130916</v>
      </c>
    </row>
    <row r="22" spans="1:17" ht="15.75" thickBot="1" x14ac:dyDescent="0.3">
      <c r="C22" s="65"/>
      <c r="D22" s="65"/>
      <c r="E22" s="65"/>
      <c r="F22" s="65"/>
      <c r="G22" s="65"/>
      <c r="H22" s="65"/>
      <c r="I22" s="65"/>
    </row>
    <row r="23" spans="1:17" x14ac:dyDescent="0.25">
      <c r="A23" s="66"/>
      <c r="B23" s="67" t="s">
        <v>16</v>
      </c>
      <c r="C23" s="67" t="s">
        <v>4</v>
      </c>
      <c r="D23" s="67" t="s">
        <v>13</v>
      </c>
      <c r="E23" s="67" t="s">
        <v>6</v>
      </c>
      <c r="F23" s="67" t="s">
        <v>12</v>
      </c>
      <c r="G23" s="67" t="s">
        <v>10</v>
      </c>
      <c r="H23" s="68" t="s">
        <v>3</v>
      </c>
      <c r="J23" s="69"/>
      <c r="K23" s="70" t="s">
        <v>16</v>
      </c>
      <c r="L23" s="71" t="s">
        <v>4</v>
      </c>
      <c r="M23" s="72" t="s">
        <v>13</v>
      </c>
      <c r="N23" s="72" t="s">
        <v>6</v>
      </c>
      <c r="O23" s="72" t="s">
        <v>12</v>
      </c>
      <c r="P23" s="72" t="s">
        <v>10</v>
      </c>
      <c r="Q23" s="72" t="s">
        <v>3</v>
      </c>
    </row>
    <row r="24" spans="1:17" x14ac:dyDescent="0.25">
      <c r="A24" s="73" t="s">
        <v>102</v>
      </c>
      <c r="B24" s="74">
        <f>ROUND((C20),-2)</f>
        <v>61700</v>
      </c>
      <c r="C24" s="74">
        <f t="shared" ref="C24:H25" si="6">ROUND((D20),-2)</f>
        <v>72600</v>
      </c>
      <c r="D24" s="74">
        <f t="shared" si="6"/>
        <v>170900</v>
      </c>
      <c r="E24" s="74">
        <f t="shared" si="6"/>
        <v>25100</v>
      </c>
      <c r="F24" s="74">
        <f t="shared" si="6"/>
        <v>5700</v>
      </c>
      <c r="G24" s="74">
        <f t="shared" si="6"/>
        <v>21600</v>
      </c>
      <c r="H24" s="75">
        <f t="shared" si="6"/>
        <v>11000</v>
      </c>
      <c r="J24" s="59" t="s">
        <v>102</v>
      </c>
      <c r="K24" s="59">
        <v>61700</v>
      </c>
      <c r="L24" s="53">
        <v>72600</v>
      </c>
      <c r="M24" s="24">
        <v>160400</v>
      </c>
      <c r="N24" s="24">
        <v>25100</v>
      </c>
      <c r="O24" s="24">
        <v>5700</v>
      </c>
      <c r="P24" s="24">
        <v>21600</v>
      </c>
      <c r="Q24" s="24">
        <v>11000</v>
      </c>
    </row>
    <row r="25" spans="1:17" ht="15.75" thickBot="1" x14ac:dyDescent="0.3">
      <c r="A25" s="76" t="s">
        <v>103</v>
      </c>
      <c r="B25" s="77">
        <f>ROUND((C21),-2)</f>
        <v>21500</v>
      </c>
      <c r="C25" s="77">
        <f t="shared" si="6"/>
        <v>30700</v>
      </c>
      <c r="D25" s="77">
        <f t="shared" si="6"/>
        <v>62200</v>
      </c>
      <c r="E25" s="77">
        <f t="shared" si="6"/>
        <v>6700</v>
      </c>
      <c r="F25" s="77">
        <f t="shared" si="6"/>
        <v>2600</v>
      </c>
      <c r="G25" s="77">
        <f t="shared" si="6"/>
        <v>4800</v>
      </c>
      <c r="H25" s="78">
        <f t="shared" si="6"/>
        <v>2400</v>
      </c>
      <c r="J25" s="61" t="s">
        <v>103</v>
      </c>
      <c r="K25" s="61">
        <v>54900</v>
      </c>
      <c r="L25" s="79">
        <v>30700</v>
      </c>
      <c r="M25" s="80">
        <v>114300</v>
      </c>
      <c r="N25" s="80">
        <v>6700</v>
      </c>
      <c r="O25" s="80">
        <v>2600</v>
      </c>
      <c r="P25" s="80">
        <v>4800</v>
      </c>
      <c r="Q25" s="80">
        <v>2400</v>
      </c>
    </row>
  </sheetData>
  <mergeCells count="2">
    <mergeCell ref="A1:B1"/>
    <mergeCell ref="A7:B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Normal="100" workbookViewId="0">
      <selection activeCell="O13" sqref="O13"/>
    </sheetView>
  </sheetViews>
  <sheetFormatPr defaultRowHeight="15" x14ac:dyDescent="0.25"/>
  <cols>
    <col min="1" max="1" width="11" bestFit="1" customWidth="1"/>
    <col min="10" max="10" width="11.140625" bestFit="1" customWidth="1"/>
  </cols>
  <sheetData>
    <row r="1" spans="1:17" x14ac:dyDescent="0.25">
      <c r="A1" s="9" t="s">
        <v>86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H1" t="s">
        <v>92</v>
      </c>
      <c r="I1" s="10" t="s">
        <v>93</v>
      </c>
      <c r="J1" s="10" t="s">
        <v>94</v>
      </c>
      <c r="K1" s="10" t="s">
        <v>95</v>
      </c>
      <c r="L1" s="10" t="s">
        <v>96</v>
      </c>
      <c r="M1" s="10" t="s">
        <v>97</v>
      </c>
      <c r="N1" s="10" t="s">
        <v>98</v>
      </c>
      <c r="O1" s="10" t="s">
        <v>99</v>
      </c>
      <c r="P1" s="10" t="s">
        <v>100</v>
      </c>
      <c r="Q1" s="10" t="s">
        <v>101</v>
      </c>
    </row>
    <row r="2" spans="1:17" x14ac:dyDescent="0.25">
      <c r="A2" t="s">
        <v>102</v>
      </c>
      <c r="B2">
        <f>ROUND((C2/12),0)</f>
        <v>142909</v>
      </c>
      <c r="C2">
        <v>1714905</v>
      </c>
      <c r="D2">
        <f>ROUND((B2*1.06),0)</f>
        <v>151484</v>
      </c>
      <c r="E2">
        <f>D2*1.1*1.1*1.1</f>
        <v>201625.20400000006</v>
      </c>
      <c r="F2" s="11">
        <v>167047.79599999994</v>
      </c>
      <c r="H2" t="s">
        <v>102</v>
      </c>
      <c r="I2">
        <v>194293</v>
      </c>
      <c r="J2">
        <v>187228</v>
      </c>
      <c r="K2">
        <v>180163</v>
      </c>
      <c r="L2">
        <v>187228</v>
      </c>
      <c r="M2">
        <v>180419</v>
      </c>
      <c r="N2">
        <v>173611</v>
      </c>
      <c r="O2">
        <v>180163</v>
      </c>
      <c r="P2">
        <v>173611</v>
      </c>
      <c r="Q2">
        <v>167060</v>
      </c>
    </row>
    <row r="3" spans="1:17" x14ac:dyDescent="0.25">
      <c r="A3" t="s">
        <v>103</v>
      </c>
      <c r="B3">
        <f>ROUND((C3/12),0)</f>
        <v>47236</v>
      </c>
      <c r="C3">
        <v>566827</v>
      </c>
      <c r="D3">
        <f>ROUND((B3*1.08),0)</f>
        <v>51015</v>
      </c>
      <c r="E3">
        <f>D3*1.1*1.1*1.1</f>
        <v>67900.965000000026</v>
      </c>
      <c r="F3" s="11">
        <v>63015.034999999974</v>
      </c>
      <c r="H3" t="s">
        <v>103</v>
      </c>
      <c r="I3">
        <v>69113</v>
      </c>
      <c r="J3">
        <v>66645</v>
      </c>
      <c r="K3">
        <v>64176</v>
      </c>
      <c r="L3">
        <v>66645</v>
      </c>
      <c r="M3">
        <v>64264</v>
      </c>
      <c r="N3">
        <v>61884</v>
      </c>
      <c r="O3">
        <v>64176</v>
      </c>
      <c r="P3">
        <v>61884</v>
      </c>
      <c r="Q3">
        <v>59592</v>
      </c>
    </row>
    <row r="5" spans="1:17" x14ac:dyDescent="0.25">
      <c r="A5" s="12" t="s">
        <v>89</v>
      </c>
      <c r="B5" s="12" t="s">
        <v>104</v>
      </c>
      <c r="C5" s="83" t="s">
        <v>105</v>
      </c>
      <c r="D5" s="83"/>
      <c r="E5" s="83"/>
      <c r="I5" t="s">
        <v>102</v>
      </c>
      <c r="J5" t="s">
        <v>103</v>
      </c>
    </row>
    <row r="6" spans="1:17" x14ac:dyDescent="0.25">
      <c r="A6" t="s">
        <v>102</v>
      </c>
      <c r="B6">
        <f>D2</f>
        <v>151484</v>
      </c>
      <c r="C6">
        <v>1.1000000000000001</v>
      </c>
      <c r="D6">
        <v>1.06</v>
      </c>
      <c r="E6">
        <v>1.02</v>
      </c>
      <c r="H6" s="10" t="s">
        <v>93</v>
      </c>
      <c r="I6">
        <v>0.09</v>
      </c>
      <c r="J6">
        <v>0.09</v>
      </c>
    </row>
    <row r="7" spans="1:17" x14ac:dyDescent="0.25">
      <c r="A7" t="s">
        <v>103</v>
      </c>
      <c r="B7">
        <f>D3</f>
        <v>51015</v>
      </c>
      <c r="C7">
        <v>1.1200000000000001</v>
      </c>
      <c r="D7">
        <v>1.08</v>
      </c>
      <c r="E7">
        <v>1.04</v>
      </c>
      <c r="H7" s="10" t="s">
        <v>94</v>
      </c>
      <c r="I7">
        <v>0.18</v>
      </c>
      <c r="J7">
        <v>0.18</v>
      </c>
    </row>
    <row r="8" spans="1:17" ht="15.75" thickBot="1" x14ac:dyDescent="0.3">
      <c r="H8" s="10" t="s">
        <v>95</v>
      </c>
      <c r="I8">
        <v>0.03</v>
      </c>
      <c r="J8">
        <v>0.03</v>
      </c>
    </row>
    <row r="9" spans="1:17" ht="15.75" thickBot="1" x14ac:dyDescent="0.3">
      <c r="A9" s="13" t="s">
        <v>102</v>
      </c>
      <c r="B9" s="14" t="s">
        <v>104</v>
      </c>
      <c r="C9" s="15" t="s">
        <v>103</v>
      </c>
      <c r="D9" s="14" t="s">
        <v>104</v>
      </c>
      <c r="H9" s="10" t="s">
        <v>96</v>
      </c>
      <c r="I9">
        <v>0.18</v>
      </c>
      <c r="J9">
        <v>0.18</v>
      </c>
    </row>
    <row r="10" spans="1:17" ht="15.75" thickBot="1" x14ac:dyDescent="0.3">
      <c r="A10" s="16" t="s">
        <v>106</v>
      </c>
      <c r="B10" s="17">
        <f>ROUND((B6*1.06),-3)</f>
        <v>161000</v>
      </c>
      <c r="C10" s="18" t="s">
        <v>106</v>
      </c>
      <c r="D10" s="17">
        <f>ROUND((B7*1.08),-3)</f>
        <v>55000</v>
      </c>
      <c r="H10" s="10" t="s">
        <v>97</v>
      </c>
      <c r="I10">
        <v>0.36</v>
      </c>
      <c r="J10">
        <v>0.36</v>
      </c>
    </row>
    <row r="11" spans="1:17" x14ac:dyDescent="0.25">
      <c r="A11" s="19" t="s">
        <v>107</v>
      </c>
      <c r="B11" s="20">
        <f>ROUND((B10*1.1),-3)</f>
        <v>177000</v>
      </c>
      <c r="C11" s="21" t="s">
        <v>107</v>
      </c>
      <c r="D11" s="20">
        <f>ROUND((D10*1.12),-3)</f>
        <v>62000</v>
      </c>
      <c r="H11" s="10" t="s">
        <v>98</v>
      </c>
      <c r="I11">
        <v>0.06</v>
      </c>
      <c r="J11">
        <v>0.06</v>
      </c>
    </row>
    <row r="12" spans="1:17" x14ac:dyDescent="0.25">
      <c r="A12" s="22" t="s">
        <v>108</v>
      </c>
      <c r="B12" s="23">
        <f>ROUND((B10*1.06),-3)</f>
        <v>171000</v>
      </c>
      <c r="C12" s="24" t="s">
        <v>108</v>
      </c>
      <c r="D12" s="23">
        <f>ROUND((D10*1.08),-3)</f>
        <v>59000</v>
      </c>
      <c r="H12" s="10" t="s">
        <v>99</v>
      </c>
      <c r="I12">
        <v>0.03</v>
      </c>
      <c r="J12">
        <v>0.03</v>
      </c>
    </row>
    <row r="13" spans="1:17" ht="15.75" thickBot="1" x14ac:dyDescent="0.3">
      <c r="A13" s="22" t="s">
        <v>109</v>
      </c>
      <c r="B13" s="23">
        <f>ROUND((B10*1.02),-3)</f>
        <v>164000</v>
      </c>
      <c r="C13" s="24" t="s">
        <v>109</v>
      </c>
      <c r="D13" s="23">
        <f>ROUND((D10*1.04),-3)</f>
        <v>57000</v>
      </c>
      <c r="H13" s="10" t="s">
        <v>100</v>
      </c>
      <c r="I13">
        <v>0.06</v>
      </c>
      <c r="J13">
        <v>0.06</v>
      </c>
    </row>
    <row r="14" spans="1:17" x14ac:dyDescent="0.25">
      <c r="A14" s="19" t="s">
        <v>110</v>
      </c>
      <c r="B14" s="20">
        <f>ROUND((B11*1.1),-3)</f>
        <v>195000</v>
      </c>
      <c r="C14" s="21" t="s">
        <v>110</v>
      </c>
      <c r="D14" s="20">
        <f>ROUND((D11*1.12),-3)</f>
        <v>69000</v>
      </c>
      <c r="H14" s="10" t="s">
        <v>101</v>
      </c>
      <c r="I14">
        <v>0.01</v>
      </c>
      <c r="J14">
        <v>0.01</v>
      </c>
    </row>
    <row r="15" spans="1:17" ht="15.75" thickBot="1" x14ac:dyDescent="0.3">
      <c r="A15" s="22" t="s">
        <v>111</v>
      </c>
      <c r="B15" s="25">
        <f>ROUND((B11*1.06),-3)</f>
        <v>188000</v>
      </c>
      <c r="C15" s="24" t="s">
        <v>111</v>
      </c>
      <c r="D15" s="25">
        <f>ROUND((D11*1.08),-3)</f>
        <v>67000</v>
      </c>
    </row>
    <row r="16" spans="1:17" x14ac:dyDescent="0.25">
      <c r="A16" s="22" t="s">
        <v>112</v>
      </c>
      <c r="B16" s="26">
        <f>ROUND((B11*1.02),-3)</f>
        <v>181000</v>
      </c>
      <c r="C16" s="24" t="s">
        <v>112</v>
      </c>
      <c r="D16" s="26">
        <f>ROUND((D11*1.04),-3)</f>
        <v>64000</v>
      </c>
      <c r="H16" s="19"/>
      <c r="I16" s="21" t="s">
        <v>102</v>
      </c>
      <c r="J16" s="27" t="s">
        <v>103</v>
      </c>
      <c r="L16" s="28"/>
      <c r="M16" s="29" t="s">
        <v>102</v>
      </c>
      <c r="N16" s="30" t="s">
        <v>103</v>
      </c>
    </row>
    <row r="17" spans="1:14" x14ac:dyDescent="0.25">
      <c r="A17" s="22" t="s">
        <v>113</v>
      </c>
      <c r="B17" s="25">
        <f>ROUND((B12*1.1),-3)</f>
        <v>188000</v>
      </c>
      <c r="C17" s="24" t="s">
        <v>113</v>
      </c>
      <c r="D17" s="25">
        <f>ROUND((D12*1.12),-3)</f>
        <v>66000</v>
      </c>
      <c r="H17" s="31" t="s">
        <v>93</v>
      </c>
      <c r="I17" s="32">
        <v>195000</v>
      </c>
      <c r="J17" s="23">
        <v>69000</v>
      </c>
      <c r="L17" s="33" t="s">
        <v>93</v>
      </c>
      <c r="M17" s="34">
        <v>195000</v>
      </c>
      <c r="N17" s="35">
        <v>69000</v>
      </c>
    </row>
    <row r="18" spans="1:14" x14ac:dyDescent="0.25">
      <c r="A18" s="22" t="s">
        <v>114</v>
      </c>
      <c r="B18" s="23">
        <f>ROUND((B12*1.06),-3)</f>
        <v>181000</v>
      </c>
      <c r="C18" s="24" t="s">
        <v>114</v>
      </c>
      <c r="D18" s="23">
        <f>ROUND((D12*1.08),-3)</f>
        <v>64000</v>
      </c>
      <c r="H18" s="31" t="s">
        <v>94</v>
      </c>
      <c r="I18" s="36">
        <v>188000</v>
      </c>
      <c r="J18" s="25">
        <v>66000</v>
      </c>
      <c r="L18" s="33" t="s">
        <v>94</v>
      </c>
      <c r="M18" s="34">
        <v>188000</v>
      </c>
      <c r="N18" s="35">
        <v>66000</v>
      </c>
    </row>
    <row r="19" spans="1:14" x14ac:dyDescent="0.25">
      <c r="A19" s="22" t="s">
        <v>115</v>
      </c>
      <c r="B19" s="37">
        <f>ROUND((B12*1.02),-3)</f>
        <v>174000</v>
      </c>
      <c r="C19" s="24" t="s">
        <v>115</v>
      </c>
      <c r="D19" s="37">
        <f>ROUND((D12*1.04),-3)</f>
        <v>61000</v>
      </c>
      <c r="H19" s="31" t="s">
        <v>95</v>
      </c>
      <c r="I19" s="38">
        <v>180000</v>
      </c>
      <c r="J19" s="26">
        <v>63000</v>
      </c>
      <c r="L19" s="33" t="s">
        <v>95</v>
      </c>
      <c r="M19" s="34">
        <v>180000</v>
      </c>
      <c r="N19" s="35">
        <v>63000</v>
      </c>
    </row>
    <row r="20" spans="1:14" x14ac:dyDescent="0.25">
      <c r="A20" s="22" t="s">
        <v>116</v>
      </c>
      <c r="B20" s="26">
        <f>ROUND((B13*1.1),-3)</f>
        <v>180000</v>
      </c>
      <c r="C20" s="24" t="s">
        <v>116</v>
      </c>
      <c r="D20" s="26">
        <f>ROUND((D13*1.12),-3)</f>
        <v>64000</v>
      </c>
      <c r="H20" s="31" t="s">
        <v>96</v>
      </c>
      <c r="I20" s="36">
        <v>188000</v>
      </c>
      <c r="J20" s="25">
        <v>66000</v>
      </c>
      <c r="L20" s="33" t="s">
        <v>96</v>
      </c>
      <c r="M20" s="34">
        <v>188000</v>
      </c>
      <c r="N20" s="35">
        <v>66000</v>
      </c>
    </row>
    <row r="21" spans="1:14" x14ac:dyDescent="0.25">
      <c r="A21" s="22" t="s">
        <v>117</v>
      </c>
      <c r="B21" s="37">
        <f>ROUND((B13*1.06),-3)</f>
        <v>174000</v>
      </c>
      <c r="C21" s="24" t="s">
        <v>117</v>
      </c>
      <c r="D21" s="37">
        <f>ROUND((D13*1.08),-3)</f>
        <v>62000</v>
      </c>
      <c r="H21" s="31" t="s">
        <v>97</v>
      </c>
      <c r="I21" s="32">
        <v>181000</v>
      </c>
      <c r="J21" s="23">
        <v>64000</v>
      </c>
      <c r="L21" s="33" t="s">
        <v>97</v>
      </c>
      <c r="M21" s="34">
        <v>181000</v>
      </c>
      <c r="N21" s="35">
        <v>64000</v>
      </c>
    </row>
    <row r="22" spans="1:14" ht="15.75" thickBot="1" x14ac:dyDescent="0.3">
      <c r="A22" s="39" t="s">
        <v>118</v>
      </c>
      <c r="B22" s="40">
        <f>ROUND((B13*1.02),-3)</f>
        <v>167000</v>
      </c>
      <c r="C22" s="41" t="s">
        <v>118</v>
      </c>
      <c r="D22" s="40">
        <f>ROUND((D13*1.04),-3)</f>
        <v>59000</v>
      </c>
      <c r="H22" s="31" t="s">
        <v>98</v>
      </c>
      <c r="I22" s="42">
        <v>174000</v>
      </c>
      <c r="J22" s="37">
        <v>61000</v>
      </c>
      <c r="L22" s="33" t="s">
        <v>98</v>
      </c>
      <c r="M22" s="34">
        <v>174000</v>
      </c>
      <c r="N22" s="35">
        <v>61000</v>
      </c>
    </row>
    <row r="23" spans="1:14" x14ac:dyDescent="0.25">
      <c r="H23" s="31" t="s">
        <v>99</v>
      </c>
      <c r="I23" s="38">
        <v>180000</v>
      </c>
      <c r="J23" s="26">
        <v>63000</v>
      </c>
      <c r="L23" s="33" t="s">
        <v>99</v>
      </c>
      <c r="M23" s="34">
        <v>180000</v>
      </c>
      <c r="N23" s="35">
        <v>63000</v>
      </c>
    </row>
    <row r="24" spans="1:14" x14ac:dyDescent="0.25">
      <c r="H24" s="31" t="s">
        <v>100</v>
      </c>
      <c r="I24" s="42">
        <v>174000</v>
      </c>
      <c r="J24" s="37">
        <v>61000</v>
      </c>
      <c r="L24" s="33" t="s">
        <v>100</v>
      </c>
      <c r="M24" s="34">
        <v>174000</v>
      </c>
      <c r="N24" s="35">
        <v>61000</v>
      </c>
    </row>
    <row r="25" spans="1:14" ht="15.75" thickBot="1" x14ac:dyDescent="0.3">
      <c r="H25" s="43" t="s">
        <v>101</v>
      </c>
      <c r="I25" s="44">
        <v>167000</v>
      </c>
      <c r="J25" s="40">
        <v>59000</v>
      </c>
      <c r="L25" s="45" t="s">
        <v>101</v>
      </c>
      <c r="M25" s="46">
        <v>167000</v>
      </c>
      <c r="N25" s="47">
        <v>59000</v>
      </c>
    </row>
  </sheetData>
  <mergeCells count="1"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ncm.csv</vt:lpstr>
      <vt:lpstr>transportation cost</vt:lpstr>
      <vt:lpstr>product loss cost</vt:lpstr>
      <vt:lpstr>supply</vt:lpstr>
      <vt:lpstr>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2021-07-20T13:28:22Z</dcterms:created>
  <dcterms:modified xsi:type="dcterms:W3CDTF">2021-07-20T13:44:32Z</dcterms:modified>
</cp:coreProperties>
</file>