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<sst xmlns="http://schemas.openxmlformats.org/spreadsheetml/2006/main" count="13" uniqueCount="13">
  <si>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S.No</t>
  </si>
  <si>
    <t>t</t>
  </si>
  <si>
    <t>H</t>
  </si>
  <si>
    <t>H(t) OBS</t>
  </si>
  <si>
    <t>AREA</t>
  </si>
  <si>
    <t>R2</t>
  </si>
  <si>
    <t>R3</t>
  </si>
  <si>
    <t>A2R2</t>
  </si>
  <si>
    <t>A3R3</t>
  </si>
  <si>
    <t>b</t>
  </si>
  <si>
    <t>ALPHA</t>
  </si>
  <si>
    <t>BETA</t>
  </si>
  <si>
    <t>H(t) PRED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</si>
</sst>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>
      <color theme="1"/>
      <name val="Arial"/>
    </font>
    <font>
      <sz val="11.0"/>
      <name val="Inconsolata"/>
    </font>
    <font>
      <sz val="11.0"/>
      <color theme="1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2" fontId="7" numFmtId="0" xfId="0" applyAlignment="1" applyFill="1" applyFont="1">
      <alignment vertical="bottom"/>
    </xf>
    <xf borderId="0" fillId="2" fontId="7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28575</xdr:colOff>
      <xdr:row>4</xdr:row>
      <xdr:rowOff>47625</xdr:rowOff>
    </xdr:from>
    <xdr:ext cx="5219700" cy="3228975"/>
    <xdr:pic>
      <xdr:nvPicPr>
        <xdr:cNvPr id="1932478401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3">
        <v>1.0</v>
      </c>
      <c r="B2" s="3">
        <v>0.0</v>
      </c>
      <c r="C2" s="3">
        <v>28.0</v>
      </c>
      <c r="D2" s="3">
        <v>0.0</v>
      </c>
      <c r="E2" s="4">
        <f t="shared" ref="E2:E31" si="1">PI()/4*92^2</f>
        <v>6647.610055</v>
      </c>
      <c r="F2" s="4">
        <f t="shared" ref="F2:F31" si="2">2*28*3600/80*10^-6</f>
        <v>0.00252</v>
      </c>
      <c r="G2" s="4">
        <f t="shared" ref="G2:G31" si="3">2*90*3600/80*10^-6</f>
        <v>0.0081</v>
      </c>
      <c r="H2" s="4">
        <f t="shared" ref="H2:H31" si="4">E2*F2</f>
        <v>16.75197734</v>
      </c>
      <c r="I2" s="4">
        <f t="shared" ref="I2:I31" si="5">E2*G2</f>
        <v>53.84564145</v>
      </c>
      <c r="J2" s="4">
        <f t="shared" ref="J2:J31" si="6">(1/H2)+(1/I2)+(E2*G2/H2/I2)</f>
        <v>0.1379604965</v>
      </c>
      <c r="K2" s="4">
        <f t="shared" ref="K2:K31" si="7">(-J2/2)+((-J2/2)^2-(1/H2/I2))^0.5</f>
        <v>-0.008567890521</v>
      </c>
      <c r="L2" s="4">
        <f t="shared" ref="L2:L31" si="8">(-J2/2)-((-J2/2)^2-(1/H2/I2))^0.5</f>
        <v>-0.129392606</v>
      </c>
      <c r="M2" s="5">
        <v>0.0</v>
      </c>
    </row>
    <row r="3">
      <c r="A3" s="3">
        <v>2.0</v>
      </c>
      <c r="B3" s="3">
        <v>4.0</v>
      </c>
      <c r="C3" s="3">
        <v>30.0</v>
      </c>
      <c r="D3" s="3">
        <v>2.0</v>
      </c>
      <c r="E3" s="4">
        <f t="shared" si="1"/>
        <v>6647.610055</v>
      </c>
      <c r="F3" s="4">
        <f t="shared" si="2"/>
        <v>0.00252</v>
      </c>
      <c r="G3" s="4">
        <f t="shared" si="3"/>
        <v>0.0081</v>
      </c>
      <c r="H3" s="4">
        <f t="shared" si="4"/>
        <v>16.75197734</v>
      </c>
      <c r="I3" s="4">
        <f t="shared" si="5"/>
        <v>53.84564145</v>
      </c>
      <c r="J3" s="4">
        <f t="shared" si="6"/>
        <v>0.1379604965</v>
      </c>
      <c r="K3" s="4">
        <f t="shared" si="7"/>
        <v>-0.008567890521</v>
      </c>
      <c r="L3" s="4">
        <f t="shared" si="8"/>
        <v>-0.129392606</v>
      </c>
      <c r="M3" s="6">
        <f t="shared" ref="M3:M31" si="9">0.5*10^6*F3/H3/I3/(K3-L3)*((EXP(K3*B3))-(EXP(L3*B3)))</f>
        <v>4.281554476</v>
      </c>
    </row>
    <row r="4">
      <c r="A4" s="3">
        <v>3.0</v>
      </c>
      <c r="B4" s="3">
        <v>8.0</v>
      </c>
      <c r="C4" s="3">
        <v>32.0</v>
      </c>
      <c r="D4" s="3">
        <v>4.0</v>
      </c>
      <c r="E4" s="4">
        <f t="shared" si="1"/>
        <v>6647.610055</v>
      </c>
      <c r="F4" s="4">
        <f t="shared" si="2"/>
        <v>0.00252</v>
      </c>
      <c r="G4" s="4">
        <f t="shared" si="3"/>
        <v>0.0081</v>
      </c>
      <c r="H4" s="4">
        <f t="shared" si="4"/>
        <v>16.75197734</v>
      </c>
      <c r="I4" s="4">
        <f t="shared" si="5"/>
        <v>53.84564145</v>
      </c>
      <c r="J4" s="4">
        <f t="shared" si="6"/>
        <v>0.1379604965</v>
      </c>
      <c r="K4" s="4">
        <f t="shared" si="7"/>
        <v>-0.008567890521</v>
      </c>
      <c r="L4" s="4">
        <f t="shared" si="8"/>
        <v>-0.129392606</v>
      </c>
      <c r="M4" s="6">
        <f t="shared" si="9"/>
        <v>6.688968915</v>
      </c>
    </row>
    <row r="5">
      <c r="A5" s="3">
        <v>4.0</v>
      </c>
      <c r="B5" s="3">
        <v>12.0</v>
      </c>
      <c r="C5" s="3">
        <v>38.0</v>
      </c>
      <c r="D5" s="3">
        <v>10.0</v>
      </c>
      <c r="E5" s="4">
        <f t="shared" si="1"/>
        <v>6647.610055</v>
      </c>
      <c r="F5" s="4">
        <f t="shared" si="2"/>
        <v>0.00252</v>
      </c>
      <c r="G5" s="4">
        <f t="shared" si="3"/>
        <v>0.0081</v>
      </c>
      <c r="H5" s="4">
        <f t="shared" si="4"/>
        <v>16.75197734</v>
      </c>
      <c r="I5" s="4">
        <f t="shared" si="5"/>
        <v>53.84564145</v>
      </c>
      <c r="J5" s="4">
        <f t="shared" si="6"/>
        <v>0.1379604965</v>
      </c>
      <c r="K5" s="4">
        <f t="shared" si="7"/>
        <v>-0.008567890521</v>
      </c>
      <c r="L5" s="4">
        <f t="shared" si="8"/>
        <v>-0.129392606</v>
      </c>
      <c r="M5" s="6">
        <f t="shared" si="9"/>
        <v>7.984318136</v>
      </c>
    </row>
    <row r="6">
      <c r="A6" s="3">
        <v>5.0</v>
      </c>
      <c r="B6" s="3">
        <v>16.0</v>
      </c>
      <c r="C6" s="3">
        <v>40.0</v>
      </c>
      <c r="D6" s="3">
        <v>12.0</v>
      </c>
      <c r="E6" s="4">
        <f t="shared" si="1"/>
        <v>6647.610055</v>
      </c>
      <c r="F6" s="4">
        <f t="shared" si="2"/>
        <v>0.00252</v>
      </c>
      <c r="G6" s="4">
        <f t="shared" si="3"/>
        <v>0.0081</v>
      </c>
      <c r="H6" s="4">
        <f t="shared" si="4"/>
        <v>16.75197734</v>
      </c>
      <c r="I6" s="4">
        <f t="shared" si="5"/>
        <v>53.84564145</v>
      </c>
      <c r="J6" s="4">
        <f t="shared" si="6"/>
        <v>0.1379604965</v>
      </c>
      <c r="K6" s="4">
        <f t="shared" si="7"/>
        <v>-0.008567890521</v>
      </c>
      <c r="L6" s="4">
        <f t="shared" si="8"/>
        <v>-0.129392606</v>
      </c>
      <c r="M6" s="6">
        <f t="shared" si="9"/>
        <v>8.62160965</v>
      </c>
    </row>
    <row r="7">
      <c r="A7" s="3">
        <v>6.0</v>
      </c>
      <c r="B7" s="3">
        <v>20.0</v>
      </c>
      <c r="C7" s="3">
        <v>42.0</v>
      </c>
      <c r="D7" s="3">
        <v>14.0</v>
      </c>
      <c r="E7" s="4">
        <f t="shared" si="1"/>
        <v>6647.610055</v>
      </c>
      <c r="F7" s="4">
        <f t="shared" si="2"/>
        <v>0.00252</v>
      </c>
      <c r="G7" s="4">
        <f t="shared" si="3"/>
        <v>0.0081</v>
      </c>
      <c r="H7" s="4">
        <f t="shared" si="4"/>
        <v>16.75197734</v>
      </c>
      <c r="I7" s="4">
        <f t="shared" si="5"/>
        <v>53.84564145</v>
      </c>
      <c r="J7" s="4">
        <f t="shared" si="6"/>
        <v>0.1379604965</v>
      </c>
      <c r="K7" s="4">
        <f t="shared" si="7"/>
        <v>-0.008567890521</v>
      </c>
      <c r="L7" s="4">
        <f t="shared" si="8"/>
        <v>-0.129392606</v>
      </c>
      <c r="M7" s="6">
        <f t="shared" si="9"/>
        <v>8.871258611</v>
      </c>
    </row>
    <row r="8">
      <c r="A8" s="3">
        <v>7.0</v>
      </c>
      <c r="B8" s="3">
        <v>24.0</v>
      </c>
      <c r="C8" s="3">
        <v>44.0</v>
      </c>
      <c r="D8" s="3">
        <v>16.0</v>
      </c>
      <c r="E8" s="4">
        <f t="shared" si="1"/>
        <v>6647.610055</v>
      </c>
      <c r="F8" s="4">
        <f t="shared" si="2"/>
        <v>0.00252</v>
      </c>
      <c r="G8" s="4">
        <f t="shared" si="3"/>
        <v>0.0081</v>
      </c>
      <c r="H8" s="4">
        <f t="shared" si="4"/>
        <v>16.75197734</v>
      </c>
      <c r="I8" s="4">
        <f t="shared" si="5"/>
        <v>53.84564145</v>
      </c>
      <c r="J8" s="4">
        <f t="shared" si="6"/>
        <v>0.1379604965</v>
      </c>
      <c r="K8" s="4">
        <f t="shared" si="7"/>
        <v>-0.008567890521</v>
      </c>
      <c r="L8" s="4">
        <f t="shared" si="8"/>
        <v>-0.129392606</v>
      </c>
      <c r="M8" s="6">
        <f t="shared" si="9"/>
        <v>8.894270569</v>
      </c>
    </row>
    <row r="9">
      <c r="A9" s="3">
        <v>8.0</v>
      </c>
      <c r="B9" s="3">
        <v>28.0</v>
      </c>
      <c r="C9" s="3">
        <v>48.0</v>
      </c>
      <c r="D9" s="3">
        <v>20.0</v>
      </c>
      <c r="E9" s="4">
        <f t="shared" si="1"/>
        <v>6647.610055</v>
      </c>
      <c r="F9" s="4">
        <f t="shared" si="2"/>
        <v>0.00252</v>
      </c>
      <c r="G9" s="4">
        <f t="shared" si="3"/>
        <v>0.0081</v>
      </c>
      <c r="H9" s="4">
        <f t="shared" si="4"/>
        <v>16.75197734</v>
      </c>
      <c r="I9" s="4">
        <f t="shared" si="5"/>
        <v>53.84564145</v>
      </c>
      <c r="J9" s="4">
        <f t="shared" si="6"/>
        <v>0.1379604965</v>
      </c>
      <c r="K9" s="4">
        <f t="shared" si="7"/>
        <v>-0.008567890521</v>
      </c>
      <c r="L9" s="4">
        <f t="shared" si="8"/>
        <v>-0.129392606</v>
      </c>
      <c r="M9" s="6">
        <f t="shared" si="9"/>
        <v>8.786451739</v>
      </c>
    </row>
    <row r="10">
      <c r="A10" s="3">
        <v>9.0</v>
      </c>
      <c r="B10" s="3">
        <v>32.0</v>
      </c>
      <c r="C10" s="3">
        <v>48.0</v>
      </c>
      <c r="D10" s="3">
        <v>20.0</v>
      </c>
      <c r="E10" s="4">
        <f t="shared" si="1"/>
        <v>6647.610055</v>
      </c>
      <c r="F10" s="4">
        <f t="shared" si="2"/>
        <v>0.00252</v>
      </c>
      <c r="G10" s="4">
        <f t="shared" si="3"/>
        <v>0.0081</v>
      </c>
      <c r="H10" s="4">
        <f t="shared" si="4"/>
        <v>16.75197734</v>
      </c>
      <c r="I10" s="4">
        <f t="shared" si="5"/>
        <v>53.84564145</v>
      </c>
      <c r="J10" s="4">
        <f t="shared" si="6"/>
        <v>0.1379604965</v>
      </c>
      <c r="K10" s="4">
        <f t="shared" si="7"/>
        <v>-0.008567890521</v>
      </c>
      <c r="L10" s="4">
        <f t="shared" si="8"/>
        <v>-0.129392606</v>
      </c>
      <c r="M10" s="6">
        <f t="shared" si="9"/>
        <v>8.60475668</v>
      </c>
    </row>
    <row r="11">
      <c r="A11" s="3">
        <v>10.0</v>
      </c>
      <c r="B11" s="3">
        <v>36.0</v>
      </c>
      <c r="C11" s="3">
        <v>48.0</v>
      </c>
      <c r="D11" s="3">
        <v>20.0</v>
      </c>
      <c r="E11" s="4">
        <f t="shared" si="1"/>
        <v>6647.610055</v>
      </c>
      <c r="F11" s="4">
        <f t="shared" si="2"/>
        <v>0.00252</v>
      </c>
      <c r="G11" s="4">
        <f t="shared" si="3"/>
        <v>0.0081</v>
      </c>
      <c r="H11" s="4">
        <f t="shared" si="4"/>
        <v>16.75197734</v>
      </c>
      <c r="I11" s="4">
        <f t="shared" si="5"/>
        <v>53.84564145</v>
      </c>
      <c r="J11" s="4">
        <f t="shared" si="6"/>
        <v>0.1379604965</v>
      </c>
      <c r="K11" s="4">
        <f t="shared" si="7"/>
        <v>-0.008567890521</v>
      </c>
      <c r="L11" s="4">
        <f t="shared" si="8"/>
        <v>-0.129392606</v>
      </c>
      <c r="M11" s="6">
        <f t="shared" si="9"/>
        <v>8.382990463</v>
      </c>
    </row>
    <row r="12">
      <c r="A12" s="3">
        <v>11.0</v>
      </c>
      <c r="B12" s="3">
        <v>40.0</v>
      </c>
      <c r="C12" s="3">
        <v>48.0</v>
      </c>
      <c r="D12" s="3">
        <v>20.0</v>
      </c>
      <c r="E12" s="4">
        <f t="shared" si="1"/>
        <v>6647.610055</v>
      </c>
      <c r="F12" s="4">
        <f t="shared" si="2"/>
        <v>0.00252</v>
      </c>
      <c r="G12" s="4">
        <f t="shared" si="3"/>
        <v>0.0081</v>
      </c>
      <c r="H12" s="4">
        <f t="shared" si="4"/>
        <v>16.75197734</v>
      </c>
      <c r="I12" s="4">
        <f t="shared" si="5"/>
        <v>53.84564145</v>
      </c>
      <c r="J12" s="4">
        <f t="shared" si="6"/>
        <v>0.1379604965</v>
      </c>
      <c r="K12" s="4">
        <f t="shared" si="7"/>
        <v>-0.008567890521</v>
      </c>
      <c r="L12" s="4">
        <f t="shared" si="8"/>
        <v>-0.129392606</v>
      </c>
      <c r="M12" s="6">
        <f t="shared" si="9"/>
        <v>8.141166486</v>
      </c>
    </row>
    <row r="13">
      <c r="A13" s="3">
        <v>12.0</v>
      </c>
      <c r="B13" s="3">
        <v>44.0</v>
      </c>
      <c r="C13" s="3">
        <v>48.0</v>
      </c>
      <c r="D13" s="3">
        <v>20.0</v>
      </c>
      <c r="E13" s="4">
        <f t="shared" si="1"/>
        <v>6647.610055</v>
      </c>
      <c r="F13" s="4">
        <f t="shared" si="2"/>
        <v>0.00252</v>
      </c>
      <c r="G13" s="4">
        <f t="shared" si="3"/>
        <v>0.0081</v>
      </c>
      <c r="H13" s="4">
        <f t="shared" si="4"/>
        <v>16.75197734</v>
      </c>
      <c r="I13" s="4">
        <f t="shared" si="5"/>
        <v>53.84564145</v>
      </c>
      <c r="J13" s="4">
        <f t="shared" si="6"/>
        <v>0.1379604965</v>
      </c>
      <c r="K13" s="4">
        <f t="shared" si="7"/>
        <v>-0.008567890521</v>
      </c>
      <c r="L13" s="4">
        <f t="shared" si="8"/>
        <v>-0.129392606</v>
      </c>
      <c r="M13" s="6">
        <f t="shared" si="9"/>
        <v>7.891083254</v>
      </c>
    </row>
    <row r="14">
      <c r="A14" s="3">
        <v>13.0</v>
      </c>
      <c r="B14" s="3">
        <v>48.0</v>
      </c>
      <c r="C14" s="3">
        <v>44.0</v>
      </c>
      <c r="D14" s="3">
        <v>16.0</v>
      </c>
      <c r="E14" s="4">
        <f t="shared" si="1"/>
        <v>6647.610055</v>
      </c>
      <c r="F14" s="4">
        <f t="shared" si="2"/>
        <v>0.00252</v>
      </c>
      <c r="G14" s="4">
        <f t="shared" si="3"/>
        <v>0.0081</v>
      </c>
      <c r="H14" s="4">
        <f t="shared" si="4"/>
        <v>16.75197734</v>
      </c>
      <c r="I14" s="4">
        <f t="shared" si="5"/>
        <v>53.84564145</v>
      </c>
      <c r="J14" s="4">
        <f t="shared" si="6"/>
        <v>0.1379604965</v>
      </c>
      <c r="K14" s="4">
        <f t="shared" si="7"/>
        <v>-0.008567890521</v>
      </c>
      <c r="L14" s="4">
        <f t="shared" si="8"/>
        <v>-0.129392606</v>
      </c>
      <c r="M14" s="6">
        <f t="shared" si="9"/>
        <v>7.639647816</v>
      </c>
    </row>
    <row r="15">
      <c r="A15" s="3">
        <v>14.0</v>
      </c>
      <c r="B15" s="3">
        <v>52.0</v>
      </c>
      <c r="C15" s="3">
        <v>40.0</v>
      </c>
      <c r="D15" s="3">
        <v>12.0</v>
      </c>
      <c r="E15" s="4">
        <f t="shared" si="1"/>
        <v>6647.610055</v>
      </c>
      <c r="F15" s="4">
        <f t="shared" si="2"/>
        <v>0.00252</v>
      </c>
      <c r="G15" s="4">
        <f t="shared" si="3"/>
        <v>0.0081</v>
      </c>
      <c r="H15" s="4">
        <f t="shared" si="4"/>
        <v>16.75197734</v>
      </c>
      <c r="I15" s="4">
        <f t="shared" si="5"/>
        <v>53.84564145</v>
      </c>
      <c r="J15" s="4">
        <f t="shared" si="6"/>
        <v>0.1379604965</v>
      </c>
      <c r="K15" s="4">
        <f t="shared" si="7"/>
        <v>-0.008567890521</v>
      </c>
      <c r="L15" s="4">
        <f t="shared" si="8"/>
        <v>-0.129392606</v>
      </c>
      <c r="M15" s="6">
        <f t="shared" si="9"/>
        <v>7.390856263</v>
      </c>
    </row>
    <row r="16">
      <c r="A16" s="3">
        <v>15.0</v>
      </c>
      <c r="B16" s="3">
        <v>56.0</v>
      </c>
      <c r="C16" s="3">
        <v>40.0</v>
      </c>
      <c r="D16" s="3">
        <v>12.0</v>
      </c>
      <c r="E16" s="4">
        <f t="shared" si="1"/>
        <v>6647.610055</v>
      </c>
      <c r="F16" s="4">
        <f t="shared" si="2"/>
        <v>0.00252</v>
      </c>
      <c r="G16" s="4">
        <f t="shared" si="3"/>
        <v>0.0081</v>
      </c>
      <c r="H16" s="4">
        <f t="shared" si="4"/>
        <v>16.75197734</v>
      </c>
      <c r="I16" s="4">
        <f t="shared" si="5"/>
        <v>53.84564145</v>
      </c>
      <c r="J16" s="4">
        <f t="shared" si="6"/>
        <v>0.1379604965</v>
      </c>
      <c r="K16" s="4">
        <f t="shared" si="7"/>
        <v>-0.008567890521</v>
      </c>
      <c r="L16" s="4">
        <f t="shared" si="8"/>
        <v>-0.129392606</v>
      </c>
      <c r="M16" s="6">
        <f t="shared" si="9"/>
        <v>7.146973907</v>
      </c>
    </row>
    <row r="17">
      <c r="A17" s="3">
        <v>16.0</v>
      </c>
      <c r="B17" s="3">
        <v>60.0</v>
      </c>
      <c r="C17" s="3">
        <v>40.0</v>
      </c>
      <c r="D17" s="3">
        <v>12.0</v>
      </c>
      <c r="E17" s="4">
        <f t="shared" si="1"/>
        <v>6647.610055</v>
      </c>
      <c r="F17" s="4">
        <f t="shared" si="2"/>
        <v>0.00252</v>
      </c>
      <c r="G17" s="4">
        <f t="shared" si="3"/>
        <v>0.0081</v>
      </c>
      <c r="H17" s="4">
        <f t="shared" si="4"/>
        <v>16.75197734</v>
      </c>
      <c r="I17" s="4">
        <f t="shared" si="5"/>
        <v>53.84564145</v>
      </c>
      <c r="J17" s="4">
        <f t="shared" si="6"/>
        <v>0.1379604965</v>
      </c>
      <c r="K17" s="4">
        <f t="shared" si="7"/>
        <v>-0.008567890521</v>
      </c>
      <c r="L17" s="4">
        <f t="shared" si="8"/>
        <v>-0.129392606</v>
      </c>
      <c r="M17" s="6">
        <f t="shared" si="9"/>
        <v>6.909238491</v>
      </c>
    </row>
    <row r="18">
      <c r="A18" s="3">
        <v>17.0</v>
      </c>
      <c r="B18" s="3">
        <v>64.0</v>
      </c>
      <c r="C18" s="3">
        <v>40.0</v>
      </c>
      <c r="D18" s="3">
        <v>12.0</v>
      </c>
      <c r="E18" s="4">
        <f t="shared" si="1"/>
        <v>6647.610055</v>
      </c>
      <c r="F18" s="4">
        <f t="shared" si="2"/>
        <v>0.00252</v>
      </c>
      <c r="G18" s="4">
        <f t="shared" si="3"/>
        <v>0.0081</v>
      </c>
      <c r="H18" s="4">
        <f t="shared" si="4"/>
        <v>16.75197734</v>
      </c>
      <c r="I18" s="4">
        <f t="shared" si="5"/>
        <v>53.84564145</v>
      </c>
      <c r="J18" s="4">
        <f t="shared" si="6"/>
        <v>0.1379604965</v>
      </c>
      <c r="K18" s="4">
        <f t="shared" si="7"/>
        <v>-0.008567890521</v>
      </c>
      <c r="L18" s="4">
        <f t="shared" si="8"/>
        <v>-0.129392606</v>
      </c>
      <c r="M18" s="6">
        <f t="shared" si="9"/>
        <v>6.678279139</v>
      </c>
    </row>
    <row r="19">
      <c r="A19" s="3">
        <v>18.0</v>
      </c>
      <c r="B19" s="3">
        <v>68.0</v>
      </c>
      <c r="C19" s="3">
        <v>40.0</v>
      </c>
      <c r="D19" s="3">
        <v>12.0</v>
      </c>
      <c r="E19" s="4">
        <f t="shared" si="1"/>
        <v>6647.610055</v>
      </c>
      <c r="F19" s="4">
        <f t="shared" si="2"/>
        <v>0.00252</v>
      </c>
      <c r="G19" s="4">
        <f t="shared" si="3"/>
        <v>0.0081</v>
      </c>
      <c r="H19" s="4">
        <f t="shared" si="4"/>
        <v>16.75197734</v>
      </c>
      <c r="I19" s="4">
        <f t="shared" si="5"/>
        <v>53.84564145</v>
      </c>
      <c r="J19" s="4">
        <f t="shared" si="6"/>
        <v>0.1379604965</v>
      </c>
      <c r="K19" s="4">
        <f t="shared" si="7"/>
        <v>-0.008567890521</v>
      </c>
      <c r="L19" s="4">
        <f t="shared" si="8"/>
        <v>-0.129392606</v>
      </c>
      <c r="M19" s="6">
        <f t="shared" si="9"/>
        <v>6.454365922</v>
      </c>
    </row>
    <row r="20">
      <c r="A20" s="3">
        <v>19.0</v>
      </c>
      <c r="B20" s="3">
        <v>72.0</v>
      </c>
      <c r="C20" s="3">
        <v>38.0</v>
      </c>
      <c r="D20" s="3">
        <v>10.0</v>
      </c>
      <c r="E20" s="4">
        <f t="shared" si="1"/>
        <v>6647.610055</v>
      </c>
      <c r="F20" s="4">
        <f t="shared" si="2"/>
        <v>0.00252</v>
      </c>
      <c r="G20" s="4">
        <f t="shared" si="3"/>
        <v>0.0081</v>
      </c>
      <c r="H20" s="4">
        <f t="shared" si="4"/>
        <v>16.75197734</v>
      </c>
      <c r="I20" s="4">
        <f t="shared" si="5"/>
        <v>53.84564145</v>
      </c>
      <c r="J20" s="4">
        <f t="shared" si="6"/>
        <v>0.1379604965</v>
      </c>
      <c r="K20" s="4">
        <f t="shared" si="7"/>
        <v>-0.008567890521</v>
      </c>
      <c r="L20" s="4">
        <f t="shared" si="8"/>
        <v>-0.129392606</v>
      </c>
      <c r="M20" s="6">
        <f t="shared" si="9"/>
        <v>6.237558455</v>
      </c>
    </row>
    <row r="21">
      <c r="A21" s="3">
        <v>20.0</v>
      </c>
      <c r="B21" s="3">
        <v>76.0</v>
      </c>
      <c r="C21" s="3">
        <v>38.0</v>
      </c>
      <c r="D21" s="3">
        <v>10.0</v>
      </c>
      <c r="E21" s="4">
        <f t="shared" si="1"/>
        <v>6647.610055</v>
      </c>
      <c r="F21" s="4">
        <f t="shared" si="2"/>
        <v>0.00252</v>
      </c>
      <c r="G21" s="4">
        <f t="shared" si="3"/>
        <v>0.0081</v>
      </c>
      <c r="H21" s="4">
        <f t="shared" si="4"/>
        <v>16.75197734</v>
      </c>
      <c r="I21" s="4">
        <f t="shared" si="5"/>
        <v>53.84564145</v>
      </c>
      <c r="J21" s="4">
        <f t="shared" si="6"/>
        <v>0.1379604965</v>
      </c>
      <c r="K21" s="4">
        <f t="shared" si="7"/>
        <v>-0.008567890521</v>
      </c>
      <c r="L21" s="4">
        <f t="shared" si="8"/>
        <v>-0.129392606</v>
      </c>
      <c r="M21" s="6">
        <f t="shared" si="9"/>
        <v>6.027794345</v>
      </c>
    </row>
    <row r="22">
      <c r="A22" s="3">
        <v>21.0</v>
      </c>
      <c r="B22" s="3">
        <v>80.0</v>
      </c>
      <c r="C22" s="3">
        <v>36.0</v>
      </c>
      <c r="D22" s="3">
        <v>8.0</v>
      </c>
      <c r="E22" s="4">
        <f t="shared" si="1"/>
        <v>6647.610055</v>
      </c>
      <c r="F22" s="4">
        <f t="shared" si="2"/>
        <v>0.00252</v>
      </c>
      <c r="G22" s="4">
        <f t="shared" si="3"/>
        <v>0.0081</v>
      </c>
      <c r="H22" s="4">
        <f t="shared" si="4"/>
        <v>16.75197734</v>
      </c>
      <c r="I22" s="4">
        <f t="shared" si="5"/>
        <v>53.84564145</v>
      </c>
      <c r="J22" s="4">
        <f t="shared" si="6"/>
        <v>0.1379604965</v>
      </c>
      <c r="K22" s="4">
        <f t="shared" si="7"/>
        <v>-0.008567890521</v>
      </c>
      <c r="L22" s="4">
        <f t="shared" si="8"/>
        <v>-0.129392606</v>
      </c>
      <c r="M22" s="6">
        <f t="shared" si="9"/>
        <v>5.824941783</v>
      </c>
    </row>
    <row r="23">
      <c r="A23" s="3">
        <v>22.0</v>
      </c>
      <c r="B23" s="3">
        <v>84.0</v>
      </c>
      <c r="C23" s="3">
        <v>36.0</v>
      </c>
      <c r="D23" s="3">
        <v>8.0</v>
      </c>
      <c r="E23" s="4">
        <f t="shared" si="1"/>
        <v>6647.610055</v>
      </c>
      <c r="F23" s="4">
        <f t="shared" si="2"/>
        <v>0.00252</v>
      </c>
      <c r="G23" s="4">
        <f t="shared" si="3"/>
        <v>0.0081</v>
      </c>
      <c r="H23" s="4">
        <f t="shared" si="4"/>
        <v>16.75197734</v>
      </c>
      <c r="I23" s="4">
        <f t="shared" si="5"/>
        <v>53.84564145</v>
      </c>
      <c r="J23" s="4">
        <f t="shared" si="6"/>
        <v>0.1379604965</v>
      </c>
      <c r="K23" s="4">
        <f t="shared" si="7"/>
        <v>-0.008567890521</v>
      </c>
      <c r="L23" s="4">
        <f t="shared" si="8"/>
        <v>-0.129392606</v>
      </c>
      <c r="M23" s="6">
        <f t="shared" si="9"/>
        <v>5.628830783</v>
      </c>
    </row>
    <row r="24">
      <c r="A24" s="3">
        <v>23.0</v>
      </c>
      <c r="B24" s="3">
        <v>88.0</v>
      </c>
      <c r="C24" s="3">
        <v>34.0</v>
      </c>
      <c r="D24" s="3">
        <v>6.0</v>
      </c>
      <c r="E24" s="4">
        <f t="shared" si="1"/>
        <v>6647.610055</v>
      </c>
      <c r="F24" s="4">
        <f t="shared" si="2"/>
        <v>0.00252</v>
      </c>
      <c r="G24" s="4">
        <f t="shared" si="3"/>
        <v>0.0081</v>
      </c>
      <c r="H24" s="4">
        <f t="shared" si="4"/>
        <v>16.75197734</v>
      </c>
      <c r="I24" s="4">
        <f t="shared" si="5"/>
        <v>53.84564145</v>
      </c>
      <c r="J24" s="4">
        <f t="shared" si="6"/>
        <v>0.1379604965</v>
      </c>
      <c r="K24" s="4">
        <f t="shared" si="7"/>
        <v>-0.008567890521</v>
      </c>
      <c r="L24" s="4">
        <f t="shared" si="8"/>
        <v>-0.129392606</v>
      </c>
      <c r="M24" s="6">
        <f t="shared" si="9"/>
        <v>5.439271681</v>
      </c>
    </row>
    <row r="25">
      <c r="A25" s="3">
        <v>24.0</v>
      </c>
      <c r="B25" s="3">
        <v>92.0</v>
      </c>
      <c r="C25" s="3">
        <v>34.0</v>
      </c>
      <c r="D25" s="3">
        <v>6.0</v>
      </c>
      <c r="E25" s="4">
        <f t="shared" si="1"/>
        <v>6647.610055</v>
      </c>
      <c r="F25" s="4">
        <f t="shared" si="2"/>
        <v>0.00252</v>
      </c>
      <c r="G25" s="4">
        <f t="shared" si="3"/>
        <v>0.0081</v>
      </c>
      <c r="H25" s="4">
        <f t="shared" si="4"/>
        <v>16.75197734</v>
      </c>
      <c r="I25" s="4">
        <f t="shared" si="5"/>
        <v>53.84564145</v>
      </c>
      <c r="J25" s="4">
        <f t="shared" si="6"/>
        <v>0.1379604965</v>
      </c>
      <c r="K25" s="4">
        <f t="shared" si="7"/>
        <v>-0.008567890521</v>
      </c>
      <c r="L25" s="4">
        <f t="shared" si="8"/>
        <v>-0.129392606</v>
      </c>
      <c r="M25" s="6">
        <f t="shared" si="9"/>
        <v>5.256066067</v>
      </c>
    </row>
    <row r="26">
      <c r="A26" s="3">
        <v>25.0</v>
      </c>
      <c r="B26" s="3">
        <v>96.0</v>
      </c>
      <c r="C26" s="3">
        <v>34.0</v>
      </c>
      <c r="D26" s="3">
        <v>6.0</v>
      </c>
      <c r="E26" s="4">
        <f t="shared" si="1"/>
        <v>6647.610055</v>
      </c>
      <c r="F26" s="4">
        <f t="shared" si="2"/>
        <v>0.00252</v>
      </c>
      <c r="G26" s="4">
        <f t="shared" si="3"/>
        <v>0.0081</v>
      </c>
      <c r="H26" s="4">
        <f t="shared" si="4"/>
        <v>16.75197734</v>
      </c>
      <c r="I26" s="4">
        <f t="shared" si="5"/>
        <v>53.84564145</v>
      </c>
      <c r="J26" s="4">
        <f t="shared" si="6"/>
        <v>0.1379604965</v>
      </c>
      <c r="K26" s="4">
        <f t="shared" si="7"/>
        <v>-0.008567890521</v>
      </c>
      <c r="L26" s="4">
        <f t="shared" si="8"/>
        <v>-0.129392606</v>
      </c>
      <c r="M26" s="6">
        <f t="shared" si="9"/>
        <v>5.079013194</v>
      </c>
    </row>
    <row r="27">
      <c r="A27" s="3">
        <v>26.0</v>
      </c>
      <c r="B27" s="3">
        <v>100.0</v>
      </c>
      <c r="C27" s="3">
        <v>32.0</v>
      </c>
      <c r="D27" s="3">
        <v>4.0</v>
      </c>
      <c r="E27" s="4">
        <f t="shared" si="1"/>
        <v>6647.610055</v>
      </c>
      <c r="F27" s="4">
        <f t="shared" si="2"/>
        <v>0.00252</v>
      </c>
      <c r="G27" s="4">
        <f t="shared" si="3"/>
        <v>0.0081</v>
      </c>
      <c r="H27" s="4">
        <f t="shared" si="4"/>
        <v>16.75197734</v>
      </c>
      <c r="I27" s="4">
        <f t="shared" si="5"/>
        <v>53.84564145</v>
      </c>
      <c r="J27" s="4">
        <f t="shared" si="6"/>
        <v>0.1379604965</v>
      </c>
      <c r="K27" s="4">
        <f t="shared" si="7"/>
        <v>-0.008567890521</v>
      </c>
      <c r="L27" s="4">
        <f t="shared" si="8"/>
        <v>-0.129392606</v>
      </c>
      <c r="M27" s="6">
        <f t="shared" si="9"/>
        <v>4.907913701</v>
      </c>
    </row>
    <row r="28">
      <c r="A28" s="3">
        <v>27.0</v>
      </c>
      <c r="B28" s="3">
        <v>104.0</v>
      </c>
      <c r="C28" s="3">
        <v>32.0</v>
      </c>
      <c r="D28" s="3">
        <v>4.0</v>
      </c>
      <c r="E28" s="4">
        <f t="shared" si="1"/>
        <v>6647.610055</v>
      </c>
      <c r="F28" s="4">
        <f t="shared" si="2"/>
        <v>0.00252</v>
      </c>
      <c r="G28" s="4">
        <f t="shared" si="3"/>
        <v>0.0081</v>
      </c>
      <c r="H28" s="4">
        <f t="shared" si="4"/>
        <v>16.75197734</v>
      </c>
      <c r="I28" s="4">
        <f t="shared" si="5"/>
        <v>53.84564145</v>
      </c>
      <c r="J28" s="4">
        <f t="shared" si="6"/>
        <v>0.1379604965</v>
      </c>
      <c r="K28" s="4">
        <f t="shared" si="7"/>
        <v>-0.008567890521</v>
      </c>
      <c r="L28" s="4">
        <f t="shared" si="8"/>
        <v>-0.129392606</v>
      </c>
      <c r="M28" s="6">
        <f t="shared" si="9"/>
        <v>4.742571739</v>
      </c>
    </row>
    <row r="29">
      <c r="A29" s="3">
        <v>28.0</v>
      </c>
      <c r="B29" s="3">
        <v>108.0</v>
      </c>
      <c r="C29" s="3">
        <v>32.0</v>
      </c>
      <c r="D29" s="3">
        <v>4.0</v>
      </c>
      <c r="E29" s="4">
        <f t="shared" si="1"/>
        <v>6647.610055</v>
      </c>
      <c r="F29" s="4">
        <f t="shared" si="2"/>
        <v>0.00252</v>
      </c>
      <c r="G29" s="4">
        <f t="shared" si="3"/>
        <v>0.0081</v>
      </c>
      <c r="H29" s="4">
        <f t="shared" si="4"/>
        <v>16.75197734</v>
      </c>
      <c r="I29" s="4">
        <f t="shared" si="5"/>
        <v>53.84564145</v>
      </c>
      <c r="J29" s="4">
        <f t="shared" si="6"/>
        <v>0.1379604965</v>
      </c>
      <c r="K29" s="4">
        <f t="shared" si="7"/>
        <v>-0.008567890521</v>
      </c>
      <c r="L29" s="4">
        <f t="shared" si="8"/>
        <v>-0.129392606</v>
      </c>
      <c r="M29" s="6">
        <f t="shared" si="9"/>
        <v>4.58279615</v>
      </c>
    </row>
    <row r="30">
      <c r="A30" s="3">
        <v>29.0</v>
      </c>
      <c r="B30" s="3">
        <v>112.0</v>
      </c>
      <c r="C30" s="3">
        <v>30.0</v>
      </c>
      <c r="D30" s="3">
        <v>2.0</v>
      </c>
      <c r="E30" s="4">
        <f t="shared" si="1"/>
        <v>6647.610055</v>
      </c>
      <c r="F30" s="4">
        <f t="shared" si="2"/>
        <v>0.00252</v>
      </c>
      <c r="G30" s="4">
        <f t="shared" si="3"/>
        <v>0.0081</v>
      </c>
      <c r="H30" s="4">
        <f t="shared" si="4"/>
        <v>16.75197734</v>
      </c>
      <c r="I30" s="4">
        <f t="shared" si="5"/>
        <v>53.84564145</v>
      </c>
      <c r="J30" s="4">
        <f t="shared" si="6"/>
        <v>0.1379604965</v>
      </c>
      <c r="K30" s="4">
        <f t="shared" si="7"/>
        <v>-0.008567890521</v>
      </c>
      <c r="L30" s="4">
        <f t="shared" si="8"/>
        <v>-0.129392606</v>
      </c>
      <c r="M30" s="6">
        <f t="shared" si="9"/>
        <v>4.428401074</v>
      </c>
    </row>
    <row r="31">
      <c r="A31" s="3">
        <v>30.0</v>
      </c>
      <c r="B31" s="3">
        <v>116.0</v>
      </c>
      <c r="C31" s="3">
        <v>28.0</v>
      </c>
      <c r="D31" s="3">
        <v>0.0</v>
      </c>
      <c r="E31" s="4">
        <f t="shared" si="1"/>
        <v>6647.610055</v>
      </c>
      <c r="F31" s="4">
        <f t="shared" si="2"/>
        <v>0.00252</v>
      </c>
      <c r="G31" s="4">
        <f t="shared" si="3"/>
        <v>0.0081</v>
      </c>
      <c r="H31" s="4">
        <f t="shared" si="4"/>
        <v>16.75197734</v>
      </c>
      <c r="I31" s="4">
        <f t="shared" si="5"/>
        <v>53.84564145</v>
      </c>
      <c r="J31" s="4">
        <f t="shared" si="6"/>
        <v>0.1379604965</v>
      </c>
      <c r="K31" s="4">
        <f t="shared" si="7"/>
        <v>-0.008567890521</v>
      </c>
      <c r="L31" s="4">
        <f t="shared" si="8"/>
        <v>-0.129392606</v>
      </c>
      <c r="M31" s="6">
        <f t="shared" si="9"/>
        <v>4.279206239</v>
      </c>
    </row>
    <row r="32">
      <c r="A32" s="3"/>
      <c r="B32" s="3"/>
      <c r="C32" s="3"/>
      <c r="D32" s="3"/>
      <c r="E32" s="3"/>
      <c r="F32" s="3"/>
      <c r="G32" s="3"/>
      <c r="H32" s="3"/>
      <c r="I32" s="3"/>
      <c r="J32" s="7"/>
      <c r="K32" s="3"/>
      <c r="L32" s="3"/>
      <c r="M32" s="8"/>
    </row>
    <row r="33">
      <c r="A33" s="3"/>
      <c r="B33" s="3"/>
      <c r="C33" s="3"/>
      <c r="D33" s="3"/>
      <c r="E33" s="3"/>
      <c r="F33" s="3"/>
      <c r="G33" s="3"/>
      <c r="H33" s="3"/>
      <c r="I33" s="3"/>
      <c r="J33" s="7"/>
      <c r="K33" s="3"/>
      <c r="L33" s="3"/>
      <c r="M33" s="8"/>
    </row>
    <row r="34">
      <c r="A34" s="3"/>
      <c r="B34" s="3"/>
      <c r="C34" s="3"/>
      <c r="D34" s="3"/>
      <c r="E34" s="3"/>
      <c r="F34" s="3"/>
      <c r="G34" s="3"/>
      <c r="H34" s="3"/>
      <c r="I34" s="3"/>
      <c r="J34" s="7"/>
    </row>
    <row r="35">
      <c r="A35" s="3"/>
      <c r="B35" s="3"/>
      <c r="C35" s="3"/>
      <c r="D35" s="3"/>
      <c r="E35" s="3"/>
      <c r="F35" s="3"/>
      <c r="G35" s="3"/>
      <c r="H35" s="3"/>
      <c r="I35" s="3"/>
      <c r="J35" s="7"/>
    </row>
    <row r="36">
      <c r="A36" s="3"/>
      <c r="B36" s="3"/>
      <c r="C36" s="3"/>
      <c r="D36" s="3"/>
      <c r="E36" s="3"/>
      <c r="F36" s="3"/>
      <c r="G36" s="3"/>
      <c r="H36" s="3"/>
      <c r="I36" s="3"/>
      <c r="J36" s="7"/>
    </row>
    <row r="37">
      <c r="A37" s="3"/>
      <c r="B37" s="3"/>
      <c r="C37" s="3"/>
      <c r="D37" s="3"/>
      <c r="E37" s="3"/>
      <c r="F37" s="3"/>
      <c r="G37" s="3"/>
      <c r="H37" s="3"/>
      <c r="I37" s="3"/>
      <c r="J37" s="7"/>
    </row>
    <row r="38">
      <c r="A38" s="3"/>
      <c r="B38" s="3"/>
      <c r="C38" s="3"/>
      <c r="D38" s="3"/>
      <c r="E38" s="3"/>
      <c r="F38" s="3"/>
      <c r="G38" s="3"/>
      <c r="H38" s="3"/>
      <c r="I38" s="3"/>
      <c r="J38" s="7"/>
    </row>
    <row r="39">
      <c r="A39" s="3"/>
      <c r="B39" s="3"/>
      <c r="C39" s="3"/>
      <c r="D39" s="3"/>
      <c r="E39" s="3"/>
      <c r="F39" s="3"/>
      <c r="G39" s="3"/>
      <c r="H39" s="3"/>
      <c r="I39" s="3"/>
      <c r="J39" s="7"/>
    </row>
    <row r="40">
      <c r="A40" s="3"/>
      <c r="B40" s="3"/>
      <c r="C40" s="3"/>
      <c r="D40" s="3"/>
      <c r="E40" s="3"/>
      <c r="F40" s="3"/>
      <c r="G40" s="3"/>
      <c r="H40" s="3"/>
      <c r="I40" s="3"/>
      <c r="J40" s="7"/>
    </row>
    <row r="41">
      <c r="A41" s="3"/>
      <c r="B41" s="3"/>
      <c r="C41" s="3"/>
      <c r="D41" s="3"/>
      <c r="E41" s="3"/>
      <c r="F41" s="3"/>
      <c r="G41" s="3"/>
      <c r="H41" s="3"/>
      <c r="I41" s="3"/>
      <c r="J41" s="7"/>
    </row>
  </sheetData>
  <drawing r:id="rId1"/>
</worksheet>
</file>