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6828"/>
  <workbookPr defaultThemeVersion="153222"/>
  <mc:AlternateContent xmlns:mc="http://schemas.openxmlformats.org/markup-compatibility/2006">
    <mc:Choice Requires="x15">
      <x15ac:absPath xmlns:x15ac="http://schemas.microsoft.com/office/spreadsheetml/2010/11/ac" url="C:\Users\pthaz\Documents\Models\Scoring\"/>
    </mc:Choice>
  </mc:AlternateContent>
  <bookViews>
    <workbookView xWindow="0" yWindow="0" windowWidth="28800" windowHeight="12210"/>
  </bookViews>
  <sheets>
    <sheet name="PME Scorecard" sheetId="2" r:id="rId1"/>
    <sheet name="Tricon reasons" sheetId="4" r:id="rId2"/>
  </sheets>
  <definedNames>
    <definedName name="_xlnm.Extract" localSheetId="1">'Tricon reasons'!$C$2:$D$2</definedName>
    <definedName name="_xlnm.Print_Area" localSheetId="0">'PME Scorecard'!$A$1:$P$61</definedName>
  </definedNames>
  <calcPr calcId="171027" concurrentCalc="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15" i="2" l="1"/>
  <c r="H51" i="2"/>
  <c r="H56" i="2"/>
  <c r="H53" i="2"/>
  <c r="H54" i="2"/>
  <c r="H55" i="2"/>
  <c r="H48" i="2"/>
  <c r="I45" i="2"/>
  <c r="H31" i="2"/>
  <c r="H32" i="2"/>
  <c r="H33" i="2"/>
  <c r="H34" i="2"/>
  <c r="H36" i="2"/>
  <c r="H37" i="2"/>
  <c r="H39" i="2"/>
  <c r="H40" i="2"/>
  <c r="H41" i="2"/>
  <c r="H35" i="2"/>
  <c r="H42" i="2"/>
  <c r="H43" i="2"/>
  <c r="H44" i="2"/>
  <c r="H45" i="2"/>
  <c r="H11" i="2"/>
  <c r="I57" i="2"/>
  <c r="H52" i="2"/>
  <c r="H50" i="2"/>
  <c r="H49" i="2"/>
  <c r="H47" i="2"/>
  <c r="H14" i="2"/>
  <c r="H13" i="2"/>
  <c r="H28" i="2"/>
  <c r="H27" i="2"/>
  <c r="H18" i="2"/>
  <c r="H22" i="2"/>
  <c r="H25" i="2"/>
  <c r="H23" i="2"/>
  <c r="H24" i="2"/>
  <c r="H20" i="2"/>
  <c r="H19" i="2"/>
  <c r="H21" i="2"/>
  <c r="H17" i="2"/>
  <c r="H6" i="2"/>
  <c r="H7" i="2"/>
  <c r="H8" i="2"/>
  <c r="H9" i="2"/>
  <c r="H10" i="2"/>
  <c r="H12" i="2"/>
  <c r="H5" i="2"/>
  <c r="H57" i="2"/>
  <c r="H29" i="2"/>
  <c r="I29" i="2"/>
  <c r="D58" i="2"/>
  <c r="H58" i="2"/>
</calcChain>
</file>

<file path=xl/sharedStrings.xml><?xml version="1.0" encoding="utf-8"?>
<sst xmlns="http://schemas.openxmlformats.org/spreadsheetml/2006/main" count="469" uniqueCount="276">
  <si>
    <t>Weights</t>
  </si>
  <si>
    <t>Segment</t>
  </si>
  <si>
    <t>Excellent</t>
  </si>
  <si>
    <t>Very Good</t>
  </si>
  <si>
    <t>Good</t>
  </si>
  <si>
    <t>Fair</t>
  </si>
  <si>
    <t>Poor</t>
  </si>
  <si>
    <t>Attribute</t>
  </si>
  <si>
    <t>Rating</t>
  </si>
  <si>
    <t>Age</t>
  </si>
  <si>
    <t>Renovation Status</t>
  </si>
  <si>
    <t>Condition</t>
  </si>
  <si>
    <t>Location</t>
  </si>
  <si>
    <t>View</t>
  </si>
  <si>
    <t>Amenities &amp; Fixtures</t>
  </si>
  <si>
    <t>Pool</t>
  </si>
  <si>
    <t>Garage &amp; Parking</t>
  </si>
  <si>
    <t>Type</t>
  </si>
  <si>
    <t>Code Compliance</t>
  </si>
  <si>
    <t>Crime at Property</t>
  </si>
  <si>
    <t>Central Air</t>
  </si>
  <si>
    <t>Kitchen Cabinets</t>
  </si>
  <si>
    <t>Fireplace</t>
  </si>
  <si>
    <t>Fire at Property</t>
  </si>
  <si>
    <t>Security Systems</t>
  </si>
  <si>
    <t>Topography</t>
  </si>
  <si>
    <t>Septic</t>
  </si>
  <si>
    <t>Reason Category</t>
  </si>
  <si>
    <t>Detailed Reason for Sale</t>
  </si>
  <si>
    <t>House Burned Down.  Now Empty Lot. Lot value reflected.</t>
  </si>
  <si>
    <t>Bad area and property needs $30k worth of work. Was in bulk sale review</t>
  </si>
  <si>
    <t>Condition of the home very poor and no central HVAC. Challenged neighborhood</t>
  </si>
  <si>
    <t>Undesirable Neighboorhood</t>
  </si>
  <si>
    <t/>
  </si>
  <si>
    <t>Undesirable Capex</t>
  </si>
  <si>
    <t>Serious subfloor issues. estimated repairs $25-30k. Market rent cap $750, too low to justify expenses. This was found out after rehab started.</t>
  </si>
  <si>
    <t>Property is in a D neighborhood and needs over $70k in renovations to bring to habitable standards -Brian Z</t>
  </si>
  <si>
    <t>Class</t>
  </si>
  <si>
    <t>Bad location and basis would be upside down if we renovated (TPM)</t>
  </si>
  <si>
    <t>Small modular in the middle with a development built around it</t>
  </si>
  <si>
    <t>This property is in a less than desirable neighborhood and in bad condition. There is buried oil tank which presents EPA challenges when selling to buyers. Also discovered water intrusion issues in the crawl, causing moisture issues.</t>
  </si>
  <si>
    <t>LOCATION</t>
  </si>
  <si>
    <t>Property will need $10k minimum to get to a rentable standard and $20k for a TAH standard. Is in a C level neighborhood</t>
  </si>
  <si>
    <t>prelim. site adjusted is 40k before foundation repairs. Repairs aren't justified on home location, condition.</t>
  </si>
  <si>
    <t>Undesireable Location</t>
  </si>
  <si>
    <t>home doesn't fit in the TAH service area. Needs to much work.</t>
  </si>
  <si>
    <t>Home is poor location. Cap-ex is high based on framing concerns.</t>
  </si>
  <si>
    <t>Performance</t>
  </si>
  <si>
    <t>Property is vacant.</t>
  </si>
  <si>
    <t>(BZ) Located in Gaston near 3 other properties we are selling due to location and the condition of the home is poor at best</t>
  </si>
  <si>
    <t>Outlier Location</t>
  </si>
  <si>
    <t>Spoke to Marshall a few weeks ago. Located an hour from next closest property</t>
  </si>
  <si>
    <t>Failing foundation, house is falling down. Quote for foundation repairs $33K</t>
  </si>
  <si>
    <t>Home has been vacated by previous resident and has been vandalized twice in the last week.</t>
  </si>
  <si>
    <t>Bad location and property condition in below poor shape</t>
  </si>
  <si>
    <t>Rough neighborhood.. tiny house.. no driveway..eviction</t>
  </si>
  <si>
    <t>bad area and bad house- High crime rate</t>
  </si>
  <si>
    <t>Major foundation issues and bad area (High crime) Spoke to Marshall a few weeks ago</t>
  </si>
  <si>
    <t>High crime and drug area. Local police sit in the neighborhood at night to attempt to cut down on the drugs</t>
  </si>
  <si>
    <t>This is 1 of 2 properties on this street. There is major drug activity and crime. This property is on for lease list now and should be sold with the other that was a recent move out</t>
  </si>
  <si>
    <t>Condition applies as well. High crime area with multiple other homes boarded up and/or condemned. We only own this property from my research in this neighborhood</t>
  </si>
  <si>
    <t>House caught on fire and even after rehab and numerous attempts to rectify, home still has a smoke smell</t>
  </si>
  <si>
    <t>Location and Condition. Yard is destroyed and interior is destroyed (Needs heavy rehab if no sale).  Bad area across from run down parking lot and industrial building. Heavy extermination needed.</t>
  </si>
  <si>
    <t>major foundation Settling 
1/14/16 - house flooded. insurance claim filed, waiting on repairs</t>
  </si>
  <si>
    <t>terrible area/property is in excessively bad condition</t>
  </si>
  <si>
    <t>Location, utilities.</t>
  </si>
  <si>
    <t>tenant exercising purchase option. we need to clarify what to do.</t>
  </si>
  <si>
    <t>update: home needs $15,025 in foundation repairs, extensive rebab and is in poor neighborhood.</t>
  </si>
  <si>
    <t>drug infested neighboorhood. homicide just recently 10/05. CB</t>
  </si>
  <si>
    <t>Home Does Not Fit TAH Standards</t>
  </si>
  <si>
    <t>triplex always gets broken into while vacant costs too much to own and repair. remvd from DB 6/8 per John S</t>
  </si>
  <si>
    <t>Undesirable neighborhood with high turnover and collection issues.</t>
  </si>
  <si>
    <t>property not operating, high vandalism and crime multi family.</t>
  </si>
  <si>
    <t>In-Segment Weight</t>
  </si>
  <si>
    <t>Floorplan</t>
  </si>
  <si>
    <t>Standalone</t>
  </si>
  <si>
    <t>Aesthetics and Amenities</t>
  </si>
  <si>
    <t>Sewer</t>
  </si>
  <si>
    <t>Public</t>
  </si>
  <si>
    <t>Operations</t>
  </si>
  <si>
    <t>None</t>
  </si>
  <si>
    <t>Environmental / Contamination</t>
  </si>
  <si>
    <t>Energy Efficient Upgrades</t>
  </si>
  <si>
    <t>Condo / Multiplex</t>
  </si>
  <si>
    <t>One Shared Wall</t>
  </si>
  <si>
    <t>General Property Characteristics</t>
  </si>
  <si>
    <t>Total for Property</t>
  </si>
  <si>
    <t>Total for Market</t>
  </si>
  <si>
    <t>Total for Operations</t>
  </si>
  <si>
    <t>Neighborhood Crime Index (Location, Inc)</t>
  </si>
  <si>
    <t>Sex Offenders 2 mile radius (FamilyWatchDog.us)</t>
  </si>
  <si>
    <t xml:space="preserve"> 1 - 2</t>
  </si>
  <si>
    <t xml:space="preserve"> 3 - 4</t>
  </si>
  <si>
    <t xml:space="preserve"> 5 - 6</t>
  </si>
  <si>
    <t xml:space="preserve"> &gt; 6</t>
  </si>
  <si>
    <t xml:space="preserve"> 90 - 100</t>
  </si>
  <si>
    <t xml:space="preserve"> 70 - 89</t>
  </si>
  <si>
    <t>50 - 69</t>
  </si>
  <si>
    <t>30 - 49</t>
  </si>
  <si>
    <t xml:space="preserve"> &lt; 30</t>
  </si>
  <si>
    <t>Contemporary</t>
  </si>
  <si>
    <t>[input needed]</t>
  </si>
  <si>
    <t>PROPERTY</t>
  </si>
  <si>
    <t>MARKET</t>
  </si>
  <si>
    <t>Somewhat Walkable</t>
  </si>
  <si>
    <t>Yes</t>
  </si>
  <si>
    <t>Proper Drainage</t>
  </si>
  <si>
    <t>Window Airconditioning Unit</t>
  </si>
  <si>
    <t>Average</t>
  </si>
  <si>
    <t>Dated</t>
  </si>
  <si>
    <t>Recreational Facilities</t>
  </si>
  <si>
    <t>Transit Score &gt; 80</t>
  </si>
  <si>
    <t>Transit Score &lt; 20</t>
  </si>
  <si>
    <t>60-79</t>
  </si>
  <si>
    <t>40-59</t>
  </si>
  <si>
    <t>20-39</t>
  </si>
  <si>
    <t>Nearby Shopping Malls</t>
  </si>
  <si>
    <t>EXECUTION</t>
  </si>
  <si>
    <t>TTM Delinquency</t>
  </si>
  <si>
    <t xml:space="preserve">for NEW property use 3 for all or base on normalized U/W Yr 0 </t>
  </si>
  <si>
    <t>Manual</t>
  </si>
  <si>
    <t>Frequency</t>
  </si>
  <si>
    <t>Auto</t>
  </si>
  <si>
    <t>Ad-hoc</t>
  </si>
  <si>
    <t>Yearly</t>
  </si>
  <si>
    <t>Monthly</t>
  </si>
  <si>
    <t>Construction Quality, Structural &amp; Overall Condition</t>
  </si>
  <si>
    <t>Excellent Workmanship &amp; Materials; No Deferred Maintenance</t>
  </si>
  <si>
    <t>--</t>
  </si>
  <si>
    <t>Rigid &amp; Structured Living Spaces</t>
  </si>
  <si>
    <t>Yard Condition &amp; Landscaping</t>
  </si>
  <si>
    <t>Functionally Obsolescent</t>
  </si>
  <si>
    <t>Fully Compliant</t>
  </si>
  <si>
    <t>Neighborhood View</t>
  </si>
  <si>
    <t>Partial View</t>
  </si>
  <si>
    <t>Access to Major Roads &amp; Highways</t>
  </si>
  <si>
    <t>Design, Elevation &amp; Architecture</t>
  </si>
  <si>
    <t>Energy Efficient Windows, Reduced Water Consumption</t>
  </si>
  <si>
    <t>At Acquisition</t>
  </si>
  <si>
    <t>Acqusition, Post Rehab, Turn</t>
  </si>
  <si>
    <t>Acqusition, Post Rehab</t>
  </si>
  <si>
    <r>
      <t xml:space="preserve">Adverse Incidents </t>
    </r>
    <r>
      <rPr>
        <b/>
        <i/>
        <sz val="11"/>
        <color theme="1"/>
        <rFont val="Consolas"/>
        <family val="3"/>
      </rPr>
      <t>At Subject Property</t>
    </r>
  </si>
  <si>
    <t>Partial</t>
  </si>
  <si>
    <t>Major</t>
  </si>
  <si>
    <t>Unreserved Uncovered Parking</t>
  </si>
  <si>
    <t>Otherwise</t>
  </si>
  <si>
    <t>Public Transportation (Walkscore)</t>
  </si>
  <si>
    <t>Walkability (WalkScore)</t>
  </si>
  <si>
    <t>Micro-market (Census Tract) charcteristics</t>
  </si>
  <si>
    <t>Index of Schools  (Location, Inc)</t>
  </si>
  <si>
    <t>0-20</t>
  </si>
  <si>
    <t>21-40</t>
  </si>
  <si>
    <t>41-60</t>
  </si>
  <si>
    <t>61-80</t>
  </si>
  <si>
    <t>81-100</t>
  </si>
  <si>
    <t>&gt; 33%</t>
  </si>
  <si>
    <t>&lt; 25 %</t>
  </si>
  <si>
    <t>31-33 %</t>
  </si>
  <si>
    <t>25-28 %</t>
  </si>
  <si>
    <t>28-30 %</t>
  </si>
  <si>
    <t>&lt; 10</t>
  </si>
  <si>
    <t>10 - 15</t>
  </si>
  <si>
    <t>15 - 20</t>
  </si>
  <si>
    <t>20 - 25</t>
  </si>
  <si>
    <t>&gt; 25</t>
  </si>
  <si>
    <t>Families with Children Index (Location, Inc)</t>
  </si>
  <si>
    <t>Ratio of Median Home Value to Median Rent Level (Location, Inc)</t>
  </si>
  <si>
    <t>Rent Burden [ Median Gross Rent / Median Income ] (Location, Inc)</t>
  </si>
  <si>
    <t>100 - 91</t>
  </si>
  <si>
    <t>90 - 81</t>
  </si>
  <si>
    <t>80 - 71</t>
  </si>
  <si>
    <t>70 - 61</t>
  </si>
  <si>
    <t>&lt; 60</t>
  </si>
  <si>
    <t>Immediate Location Characteristics</t>
  </si>
  <si>
    <t>TTM NOI Margin</t>
  </si>
  <si>
    <t>TTM # qualified maintenance requests</t>
  </si>
  <si>
    <t>&lt; 1 %</t>
  </si>
  <si>
    <t>&lt; 2 %</t>
  </si>
  <si>
    <t>1 - 2 %</t>
  </si>
  <si>
    <t>2 - 3 %</t>
  </si>
  <si>
    <t>3 - 4 %</t>
  </si>
  <si>
    <t>&gt; 4 %</t>
  </si>
  <si>
    <t>Stability of Controllable Operating Expenses 
(YoY TTM %)</t>
  </si>
  <si>
    <t>&lt; 0 %</t>
  </si>
  <si>
    <t>0 - 3 %</t>
  </si>
  <si>
    <t>3 - 5 %</t>
  </si>
  <si>
    <t>5 - 7 %</t>
  </si>
  <si>
    <t>&gt; 7 %</t>
  </si>
  <si>
    <t>&gt; 70 %</t>
  </si>
  <si>
    <t>&lt; 55 %</t>
  </si>
  <si>
    <t>70 - 65 %</t>
  </si>
  <si>
    <t>65 - 60 %</t>
  </si>
  <si>
    <t>60 - 55 %</t>
  </si>
  <si>
    <t>1 - 2</t>
  </si>
  <si>
    <t>&gt; = 3</t>
  </si>
  <si>
    <t>TTM Avg Make Ready Days 
(3, if none)</t>
  </si>
  <si>
    <t>&gt; 5%</t>
  </si>
  <si>
    <t>4 - 5 %</t>
  </si>
  <si>
    <t>&gt; 4%</t>
  </si>
  <si>
    <t>TTM New Lease Rent Tradeout (3, if none)</t>
  </si>
  <si>
    <t>TTM Renewal Rent Tradeout   (3, if none)</t>
  </si>
  <si>
    <t xml:space="preserve">TTM R&amp;M / Turn / CapEx </t>
  </si>
  <si>
    <t>Built Within The Last 10 Yrs</t>
  </si>
  <si>
    <t>Built Within The Last 11-15 Yrs</t>
  </si>
  <si>
    <t>Built Within The Last 16-25 Yrs</t>
  </si>
  <si>
    <t>Built Within The Last 26-35 Yrs</t>
  </si>
  <si>
    <t>Built Earlier Than 35 Yrs</t>
  </si>
  <si>
    <t>Rehabbed Within The Last 3 Yrs</t>
  </si>
  <si>
    <t>Rehabbed Within The Last 4-7 Yrs</t>
  </si>
  <si>
    <t>Rehabbed 8-10 Yrs Ago Or Newer Property But Never Rehabbed</t>
  </si>
  <si>
    <t>Rehabbed Within The Last 11-15 Yrs</t>
  </si>
  <si>
    <t>Rehabbed More Than 15 Yrs Ago</t>
  </si>
  <si>
    <t>High Quality Materials; Very Good Condition</t>
  </si>
  <si>
    <t>In Need Of Minor Repairs; Painting, Carpet Etc</t>
  </si>
  <si>
    <t>Stock Grade Materials; Potential Structural And/Or Systems Problems</t>
  </si>
  <si>
    <t>Economy Construction; Very Poor Shape; Extensive Deferred Maintenance</t>
  </si>
  <si>
    <t>Minor Changes Required Due To Code Changes</t>
  </si>
  <si>
    <t>Major Upgrades Needed To Be Fully Compliant</t>
  </si>
  <si>
    <t>Modern Open Layout W/ Spacious, Informal Interiors &amp; Common Areas</t>
  </si>
  <si>
    <t>Well Maintained; Low Maintenance Landscape / Hardscape</t>
  </si>
  <si>
    <t>Requires Regular Cleanup, Mowing And Trimming</t>
  </si>
  <si>
    <t xml:space="preserve">Requires Above Average Expenses For Maintenance &amp; Winterization </t>
  </si>
  <si>
    <t>May Have Some Lead Paint, Asbestos. Will Need Capex To Remediate</t>
  </si>
  <si>
    <t>Ust, Asbestos Etc. Needing Signficant Capex For Removal</t>
  </si>
  <si>
    <t>Inadequate Drainage</t>
  </si>
  <si>
    <t>Attached Covered 2 (Or More) Car Garage</t>
  </si>
  <si>
    <t>At Least 1 Attached And Reserved</t>
  </si>
  <si>
    <t>Reserved Covered Carport For 2</t>
  </si>
  <si>
    <t>Reserved Uncovered Stalls</t>
  </si>
  <si>
    <t>New And Contemporary</t>
  </si>
  <si>
    <t>Can Be Painted Or Stained</t>
  </si>
  <si>
    <t>Old And Have To Be Replaced</t>
  </si>
  <si>
    <t>New Fixtures And Amenities; Unique Amenities</t>
  </si>
  <si>
    <t>Fixtures Can Be Easily Upgraded Or Repaired With Some Useful Life Left</t>
  </si>
  <si>
    <t>Old Fixtures, Have To Be Completely Replaced Soon; No Amenities</t>
  </si>
  <si>
    <t>Either One Of Windows Or Water</t>
  </si>
  <si>
    <t>Home Is Wired With State Of The Art Alarm System</t>
  </si>
  <si>
    <t>Reinforced Doors And Windows</t>
  </si>
  <si>
    <t>Property Crimes E.G. Vandalism</t>
  </si>
  <si>
    <t>Property Crimes Such As Theft, Burglary</t>
  </si>
  <si>
    <t>Personal Crimes And/Or Property Crimes</t>
  </si>
  <si>
    <t>Severe Personal Crimes Or Murder, Drug Mill</t>
  </si>
  <si>
    <t>Primary Location With Excellent Access To Public Transportation</t>
  </si>
  <si>
    <t>Location In One Of The Market'S Better Locations</t>
  </si>
  <si>
    <t>Good Location. Access To Some Of The Demand Drivers</t>
  </si>
  <si>
    <t>Marginal Location. Area Is Losing Appeal</t>
  </si>
  <si>
    <t>Poor Location. Speculative Or No Clear Indicationof Demand Drivers</t>
  </si>
  <si>
    <t>Water Or Nature View</t>
  </si>
  <si>
    <t>No View</t>
  </si>
  <si>
    <t>View Of Industrial Or Dilapidated Surroundings</t>
  </si>
  <si>
    <t>Poor (Traffic / Access Problems)</t>
  </si>
  <si>
    <t>Walker’S Paradise : Daily Errands Do Not Require A Car</t>
  </si>
  <si>
    <t>All Errands Require A Car</t>
  </si>
  <si>
    <t>Within &lt; 1 Mile</t>
  </si>
  <si>
    <t>Greater Than 5 Miles</t>
  </si>
  <si>
    <t>Adequate - Restaurants, Bars, Sporting Venues Nearby</t>
  </si>
  <si>
    <t>&lt; 15 Days</t>
  </si>
  <si>
    <t>15 - 30 Days</t>
  </si>
  <si>
    <t>30 - 45 Days</t>
  </si>
  <si>
    <t>45 - 60 Days</t>
  </si>
  <si>
    <t>&gt; 60 Days</t>
  </si>
  <si>
    <t>How Do We Normalize This For The Asset?</t>
  </si>
  <si>
    <t>&lt; 5 Days</t>
  </si>
  <si>
    <t>5 - 7 Days</t>
  </si>
  <si>
    <t>8 - 10 Days</t>
  </si>
  <si>
    <t>11 - 15 Days</t>
  </si>
  <si>
    <t>&gt; 15 Days</t>
  </si>
  <si>
    <t>Stability of Rental Stream [ TTM Down / Vacant Days ]</t>
  </si>
  <si>
    <t>Debt Cash on Cash - [ TTM NOI / Loan Allocation ]</t>
  </si>
  <si>
    <t>&gt; 9 %</t>
  </si>
  <si>
    <t>8 - 9 %</t>
  </si>
  <si>
    <t>7 - 8 %</t>
  </si>
  <si>
    <t>6 - 7 %</t>
  </si>
  <si>
    <t>5 - 6 %</t>
  </si>
  <si>
    <t>Has HOA</t>
  </si>
  <si>
    <t>Is There A Target % or a per unit threshold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</si>
</sst>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12" x14ac:knownFonts="1">
    <font>
      <sz val="11"/>
      <color theme="1"/>
      <name val="Consolas"/>
      <family val="2"/>
    </font>
    <font>
      <b/>
      <sz val="11"/>
      <color theme="1"/>
      <name val="Consolas"/>
      <family val="3"/>
    </font>
    <font>
      <b/>
      <sz val="12"/>
      <color theme="1"/>
      <name val="Consolas"/>
      <family val="3"/>
    </font>
    <font>
      <b/>
      <u/>
      <sz val="10"/>
      <color theme="1"/>
      <name val="Arial"/>
      <family val="2"/>
    </font>
    <font>
      <sz val="10"/>
      <color theme="1"/>
      <name val="Arial"/>
      <family val="2"/>
    </font>
    <font>
      <i/>
      <sz val="11"/>
      <color theme="1"/>
      <name val="Consolas"/>
      <family val="3"/>
    </font>
    <font>
      <sz val="11"/>
      <color theme="0"/>
      <name val="Consolas"/>
      <family val="2"/>
    </font>
    <font>
      <sz val="18"/>
      <color theme="1"/>
      <name val="Consolas"/>
      <family val="2"/>
    </font>
    <font>
      <sz val="22"/>
      <color theme="0"/>
      <name val="Consolas"/>
      <family val="2"/>
    </font>
    <font>
      <b/>
      <sz val="26"/>
      <color theme="1"/>
      <name val="Consolas"/>
      <family val="3"/>
    </font>
    <font>
      <b/>
      <i/>
      <sz val="11"/>
      <color theme="1"/>
      <name val="Consolas"/>
      <family val="3"/>
    </font>
    <font>
      <sz val="18"/>
      <color theme="1"/>
      <name val="Consolas"/>
      <family val="3"/>
    </font>
  </fonts>
  <fills count="8">
    <fill>
      <patternFill patternType="none"/>
    </fill>
    <fill>
      <patternFill patternType="gray125"/>
    </fill>
    <fill>
      <patternFill patternType="solid">
        <fgColor theme="4" tint="0.79998168889431442"/>
        <bgColor indexed="64"/>
      </patternFill>
    </fill>
    <fill>
      <patternFill patternType="solid">
        <fgColor theme="3" tint="0.79998168889431442"/>
        <bgColor indexed="64"/>
      </patternFill>
    </fill>
    <fill>
      <patternFill patternType="solid">
        <fgColor theme="0" tint="-4.9989318521683403E-2"/>
        <bgColor indexed="64"/>
      </patternFill>
    </fill>
    <fill>
      <patternFill patternType="solid">
        <fgColor theme="0" tint="-0.499984740745262"/>
        <bgColor indexed="64"/>
      </patternFill>
    </fill>
    <fill>
      <patternFill patternType="solid">
        <fgColor theme="2"/>
        <bgColor indexed="64"/>
      </patternFill>
    </fill>
    <fill>
      <patternFill patternType="solid">
        <fgColor theme="7" tint="0.79998168889431442"/>
        <bgColor indexed="64"/>
      </patternFill>
    </fill>
  </fills>
  <borders count="18">
    <border>
      <left/>
      <right/>
      <top/>
      <bottom/>
      <diagonal/>
    </border>
    <border>
      <left/>
      <right/>
      <top/>
      <bottom style="thin">
        <color indexed="64"/>
      </bottom>
      <diagonal/>
    </border>
    <border>
      <left/>
      <right/>
      <top style="thin">
        <color indexed="64"/>
      </top>
      <bottom/>
      <diagonal/>
    </border>
    <border>
      <left/>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diagonal/>
    </border>
    <border>
      <left/>
      <right style="thin">
        <color indexed="64"/>
      </right>
      <top/>
      <bottom/>
      <diagonal/>
    </border>
    <border>
      <left style="thin">
        <color indexed="64"/>
      </left>
      <right/>
      <top/>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dashed">
        <color indexed="64"/>
      </left>
      <right style="dashed">
        <color indexed="64"/>
      </right>
      <top style="thin">
        <color indexed="64"/>
      </top>
      <bottom style="thin">
        <color indexed="64"/>
      </bottom>
      <diagonal/>
    </border>
    <border>
      <left style="dashed">
        <color indexed="64"/>
      </left>
      <right style="dashed">
        <color indexed="64"/>
      </right>
      <top style="thin">
        <color indexed="64"/>
      </top>
      <bottom/>
      <diagonal/>
    </border>
    <border>
      <left style="thin">
        <color indexed="64"/>
      </left>
      <right/>
      <top/>
      <bottom style="dashed">
        <color indexed="64"/>
      </bottom>
      <diagonal/>
    </border>
    <border>
      <left style="dashed">
        <color indexed="64"/>
      </left>
      <right style="dashed">
        <color indexed="64"/>
      </right>
      <top/>
      <bottom style="dashed">
        <color indexed="64"/>
      </bottom>
      <diagonal/>
    </border>
    <border>
      <left style="thin">
        <color indexed="64"/>
      </left>
      <right/>
      <top style="dashed">
        <color indexed="64"/>
      </top>
      <bottom style="dashed">
        <color indexed="64"/>
      </bottom>
      <diagonal/>
    </border>
    <border>
      <left style="dashed">
        <color indexed="64"/>
      </left>
      <right style="dashed">
        <color indexed="64"/>
      </right>
      <top style="dashed">
        <color indexed="64"/>
      </top>
      <bottom style="dashed">
        <color indexed="64"/>
      </bottom>
      <diagonal/>
    </border>
  </borders>
  <cellStyleXfs count="1">
    <xf numFmtId="0" fontId="0" fillId="0" borderId="0"/>
  </cellStyleXfs>
  <cellXfs count="74">
    <xf numFmtId="0" fontId="0" fillId="0" borderId="0" xfId="0"/>
    <xf numFmtId="9" fontId="0" fillId="0" borderId="2" xfId="0" applyNumberFormat="1" applyBorder="1" applyAlignment="1">
      <alignment horizontal="center"/>
    </xf>
    <xf numFmtId="0" fontId="0" fillId="0" borderId="2" xfId="0" applyBorder="1"/>
    <xf numFmtId="0" fontId="0" fillId="0" borderId="1" xfId="0" applyBorder="1"/>
    <xf numFmtId="9" fontId="0" fillId="0" borderId="6" xfId="0" applyNumberFormat="1" applyBorder="1" applyAlignment="1">
      <alignment horizontal="center" vertical="center"/>
    </xf>
    <xf numFmtId="9" fontId="0" fillId="0" borderId="6" xfId="0" applyNumberFormat="1" applyBorder="1" applyAlignment="1">
      <alignment horizontal="center" vertical="center"/>
    </xf>
    <xf numFmtId="0" fontId="1" fillId="0" borderId="0" xfId="0" applyFont="1" applyBorder="1" applyAlignment="1">
      <alignment horizontal="center" vertical="center" wrapText="1"/>
    </xf>
    <xf numFmtId="0" fontId="2" fillId="0" borderId="0" xfId="0" applyFont="1" applyBorder="1" applyAlignment="1">
      <alignment vertical="center" wrapText="1"/>
    </xf>
    <xf numFmtId="9" fontId="0" fillId="0" borderId="6" xfId="0" applyNumberFormat="1" applyBorder="1" applyAlignment="1">
      <alignment vertical="center"/>
    </xf>
    <xf numFmtId="0" fontId="3" fillId="0" borderId="0" xfId="0" applyFont="1" applyBorder="1" applyAlignment="1">
      <alignment horizontal="center" vertical="center" wrapText="1"/>
    </xf>
    <xf numFmtId="0" fontId="3" fillId="0" borderId="0" xfId="0" applyFont="1" applyBorder="1" applyAlignment="1">
      <alignment horizontal="left" vertical="center"/>
    </xf>
    <xf numFmtId="0" fontId="4" fillId="0" borderId="0" xfId="0" applyFont="1" applyAlignment="1">
      <alignment vertical="center"/>
    </xf>
    <xf numFmtId="9" fontId="1" fillId="3" borderId="2" xfId="0" applyNumberFormat="1" applyFont="1" applyFill="1" applyBorder="1" applyAlignment="1">
      <alignment horizontal="center" vertical="center" wrapText="1"/>
    </xf>
    <xf numFmtId="9" fontId="0" fillId="3" borderId="13" xfId="0" applyNumberFormat="1" applyFill="1" applyBorder="1" applyAlignment="1">
      <alignment horizontal="center" vertical="center"/>
    </xf>
    <xf numFmtId="9" fontId="0" fillId="3" borderId="13" xfId="0" applyNumberFormat="1" applyFill="1" applyBorder="1" applyAlignment="1">
      <alignment horizontal="center" vertical="center" wrapText="1"/>
    </xf>
    <xf numFmtId="0" fontId="0" fillId="0" borderId="8" xfId="0" applyBorder="1"/>
    <xf numFmtId="0" fontId="0" fillId="0" borderId="7" xfId="0" applyBorder="1"/>
    <xf numFmtId="0" fontId="1" fillId="0" borderId="6" xfId="0" applyFont="1" applyBorder="1" applyAlignment="1">
      <alignment horizontal="center" vertical="center" wrapText="1"/>
    </xf>
    <xf numFmtId="0" fontId="0" fillId="0" borderId="10" xfId="0" applyBorder="1"/>
    <xf numFmtId="9" fontId="0" fillId="0" borderId="1" xfId="0" applyNumberFormat="1" applyBorder="1" applyAlignment="1">
      <alignment horizontal="center"/>
    </xf>
    <xf numFmtId="9" fontId="0" fillId="0" borderId="4" xfId="0" applyNumberFormat="1" applyBorder="1" applyAlignment="1">
      <alignment horizontal="center"/>
    </xf>
    <xf numFmtId="9" fontId="0" fillId="0" borderId="6" xfId="0" applyNumberFormat="1" applyBorder="1" applyAlignment="1">
      <alignment horizontal="center"/>
    </xf>
    <xf numFmtId="0" fontId="1" fillId="0" borderId="5" xfId="0" applyFont="1" applyBorder="1" applyAlignment="1">
      <alignment horizontal="center" vertical="center" wrapText="1"/>
    </xf>
    <xf numFmtId="9" fontId="0" fillId="0" borderId="6" xfId="0" applyNumberFormat="1" applyBorder="1" applyAlignment="1">
      <alignment horizontal="center" vertical="center" wrapText="1"/>
    </xf>
    <xf numFmtId="9" fontId="0" fillId="0" borderId="6" xfId="0" applyNumberFormat="1" applyBorder="1" applyAlignment="1">
      <alignment horizontal="center" vertical="center"/>
    </xf>
    <xf numFmtId="9" fontId="0" fillId="0" borderId="14" xfId="0" applyNumberFormat="1" applyBorder="1" applyAlignment="1">
      <alignment horizontal="center" vertical="center" wrapText="1"/>
    </xf>
    <xf numFmtId="9" fontId="0" fillId="0" borderId="15" xfId="0" applyNumberFormat="1" applyBorder="1" applyAlignment="1">
      <alignment horizontal="center" vertical="center"/>
    </xf>
    <xf numFmtId="9" fontId="0" fillId="0" borderId="15" xfId="0" applyNumberFormat="1" applyBorder="1" applyAlignment="1">
      <alignment horizontal="center" vertical="center" wrapText="1"/>
    </xf>
    <xf numFmtId="9" fontId="0" fillId="0" borderId="16" xfId="0" applyNumberFormat="1" applyBorder="1" applyAlignment="1">
      <alignment horizontal="center" vertical="center" wrapText="1"/>
    </xf>
    <xf numFmtId="9" fontId="0" fillId="0" borderId="17" xfId="0" applyNumberFormat="1" applyBorder="1" applyAlignment="1">
      <alignment horizontal="center" vertical="center"/>
    </xf>
    <xf numFmtId="9" fontId="0" fillId="0" borderId="17" xfId="0" applyNumberFormat="1" applyBorder="1" applyAlignment="1">
      <alignment horizontal="center" vertical="center" wrapText="1"/>
    </xf>
    <xf numFmtId="9" fontId="1" fillId="3" borderId="16" xfId="0" applyNumberFormat="1" applyFont="1" applyFill="1" applyBorder="1" applyAlignment="1">
      <alignment horizontal="center" vertical="center" wrapText="1"/>
    </xf>
    <xf numFmtId="9" fontId="0" fillId="3" borderId="17" xfId="0" applyNumberFormat="1" applyFill="1" applyBorder="1" applyAlignment="1">
      <alignment horizontal="center" vertical="center"/>
    </xf>
    <xf numFmtId="9" fontId="0" fillId="3" borderId="17" xfId="0" applyNumberFormat="1" applyFill="1" applyBorder="1" applyAlignment="1">
      <alignment horizontal="center" vertical="center" wrapText="1"/>
    </xf>
    <xf numFmtId="1" fontId="7" fillId="3" borderId="17" xfId="0" applyNumberFormat="1" applyFont="1" applyFill="1" applyBorder="1" applyAlignment="1">
      <alignment horizontal="center" vertical="center"/>
    </xf>
    <xf numFmtId="1" fontId="7" fillId="3" borderId="17" xfId="0" applyNumberFormat="1" applyFont="1" applyFill="1" applyBorder="1" applyAlignment="1">
      <alignment horizontal="center" vertical="center" wrapText="1"/>
    </xf>
    <xf numFmtId="0" fontId="2" fillId="0" borderId="0" xfId="0" applyFont="1" applyBorder="1" applyAlignment="1">
      <alignment vertical="center"/>
    </xf>
    <xf numFmtId="1" fontId="7" fillId="2" borderId="15" xfId="0" applyNumberFormat="1" applyFont="1" applyFill="1" applyBorder="1" applyAlignment="1">
      <alignment horizontal="center" vertical="center"/>
    </xf>
    <xf numFmtId="0" fontId="2" fillId="4" borderId="3" xfId="0" applyFont="1" applyFill="1" applyBorder="1" applyAlignment="1">
      <alignment horizontal="center" vertical="center"/>
    </xf>
    <xf numFmtId="9" fontId="0" fillId="4" borderId="3" xfId="0" applyNumberFormat="1" applyFill="1" applyBorder="1" applyAlignment="1">
      <alignment horizontal="center" vertical="center"/>
    </xf>
    <xf numFmtId="9" fontId="0" fillId="4" borderId="11" xfId="0" applyNumberFormat="1" applyFill="1" applyBorder="1" applyAlignment="1">
      <alignment horizontal="center" vertical="center" wrapText="1"/>
    </xf>
    <xf numFmtId="1" fontId="7" fillId="4" borderId="12" xfId="0" applyNumberFormat="1" applyFont="1" applyFill="1" applyBorder="1" applyAlignment="1">
      <alignment horizontal="center" vertical="center" wrapText="1"/>
    </xf>
    <xf numFmtId="9" fontId="0" fillId="4" borderId="12" xfId="0" applyNumberFormat="1" applyFill="1" applyBorder="1" applyAlignment="1">
      <alignment horizontal="center" vertical="center" wrapText="1"/>
    </xf>
    <xf numFmtId="9" fontId="6" fillId="5" borderId="9" xfId="0" applyNumberFormat="1" applyFont="1" applyFill="1" applyBorder="1" applyAlignment="1">
      <alignment horizontal="center" vertical="center"/>
    </xf>
    <xf numFmtId="9" fontId="6" fillId="5" borderId="3" xfId="0" applyNumberFormat="1" applyFont="1" applyFill="1" applyBorder="1" applyAlignment="1">
      <alignment horizontal="center" vertical="center"/>
    </xf>
    <xf numFmtId="9" fontId="6" fillId="5" borderId="12" xfId="0" applyNumberFormat="1" applyFont="1" applyFill="1" applyBorder="1" applyAlignment="1">
      <alignment horizontal="center" vertical="center" wrapText="1"/>
    </xf>
    <xf numFmtId="0" fontId="6" fillId="5" borderId="3" xfId="0" applyFont="1" applyFill="1" applyBorder="1" applyAlignment="1">
      <alignment horizontal="center" vertical="center"/>
    </xf>
    <xf numFmtId="9" fontId="0" fillId="4" borderId="16" xfId="0" applyNumberFormat="1" applyFill="1" applyBorder="1" applyAlignment="1">
      <alignment horizontal="center" vertical="center" wrapText="1"/>
    </xf>
    <xf numFmtId="1" fontId="7" fillId="4" borderId="17" xfId="0" applyNumberFormat="1" applyFont="1" applyFill="1" applyBorder="1" applyAlignment="1">
      <alignment horizontal="center" vertical="center"/>
    </xf>
    <xf numFmtId="9" fontId="0" fillId="4" borderId="17" xfId="0" applyNumberFormat="1" applyFill="1" applyBorder="1" applyAlignment="1">
      <alignment horizontal="center" vertical="center"/>
    </xf>
    <xf numFmtId="9" fontId="0" fillId="4" borderId="17" xfId="0" applyNumberFormat="1" applyFill="1" applyBorder="1" applyAlignment="1">
      <alignment horizontal="center" vertical="center" wrapText="1"/>
    </xf>
    <xf numFmtId="0" fontId="2" fillId="4" borderId="3" xfId="0" applyFont="1" applyFill="1" applyBorder="1" applyAlignment="1">
      <alignment vertical="center" wrapText="1"/>
    </xf>
    <xf numFmtId="9" fontId="0" fillId="4" borderId="9" xfId="0" applyNumberFormat="1" applyFill="1" applyBorder="1" applyAlignment="1">
      <alignment vertical="center"/>
    </xf>
    <xf numFmtId="9" fontId="5" fillId="4" borderId="16" xfId="0" applyNumberFormat="1" applyFont="1" applyFill="1" applyBorder="1" applyAlignment="1">
      <alignment horizontal="center" vertical="center" wrapText="1"/>
    </xf>
    <xf numFmtId="9" fontId="5" fillId="4" borderId="17" xfId="0" applyNumberFormat="1" applyFont="1" applyFill="1" applyBorder="1" applyAlignment="1">
      <alignment horizontal="center" vertical="center"/>
    </xf>
    <xf numFmtId="9" fontId="5" fillId="4" borderId="17" xfId="0" applyNumberFormat="1" applyFont="1" applyFill="1" applyBorder="1" applyAlignment="1">
      <alignment horizontal="center" vertical="center" wrapText="1"/>
    </xf>
    <xf numFmtId="0" fontId="1" fillId="2" borderId="0" xfId="0" applyFont="1" applyFill="1" applyBorder="1" applyAlignment="1">
      <alignment horizontal="center" vertical="center" wrapText="1"/>
    </xf>
    <xf numFmtId="0" fontId="9" fillId="0" borderId="2" xfId="0" applyFont="1" applyBorder="1" applyAlignment="1">
      <alignment horizontal="center" vertical="center" wrapText="1"/>
    </xf>
    <xf numFmtId="164" fontId="8" fillId="5" borderId="12" xfId="0" applyNumberFormat="1" applyFont="1" applyFill="1" applyBorder="1" applyAlignment="1">
      <alignment horizontal="center" vertical="center" wrapText="1"/>
    </xf>
    <xf numFmtId="0" fontId="0" fillId="0" borderId="17" xfId="0" applyNumberFormat="1" applyBorder="1" applyAlignment="1">
      <alignment horizontal="center" vertical="center" wrapText="1"/>
    </xf>
    <xf numFmtId="0" fontId="0" fillId="0" borderId="17" xfId="0" quotePrefix="1" applyNumberFormat="1" applyBorder="1" applyAlignment="1">
      <alignment horizontal="center" vertical="center" wrapText="1"/>
    </xf>
    <xf numFmtId="16" fontId="0" fillId="0" borderId="17" xfId="0" quotePrefix="1" applyNumberFormat="1" applyBorder="1" applyAlignment="1">
      <alignment horizontal="center" vertical="center" wrapText="1"/>
    </xf>
    <xf numFmtId="0" fontId="10" fillId="0" borderId="0" xfId="0" applyFont="1" applyBorder="1" applyAlignment="1">
      <alignment vertical="center" wrapText="1"/>
    </xf>
    <xf numFmtId="0" fontId="9" fillId="0" borderId="0" xfId="0" applyFont="1" applyBorder="1" applyAlignment="1">
      <alignment horizontal="center" vertical="center"/>
    </xf>
    <xf numFmtId="9" fontId="7" fillId="0" borderId="5" xfId="0" applyNumberFormat="1" applyFont="1" applyBorder="1" applyAlignment="1">
      <alignment horizontal="center" vertical="center"/>
    </xf>
    <xf numFmtId="9" fontId="7" fillId="0" borderId="6" xfId="0" applyNumberFormat="1" applyFont="1" applyBorder="1" applyAlignment="1">
      <alignment horizontal="center" vertical="center"/>
    </xf>
    <xf numFmtId="1" fontId="11" fillId="4" borderId="17" xfId="0" applyNumberFormat="1" applyFont="1" applyFill="1" applyBorder="1" applyAlignment="1">
      <alignment horizontal="center" vertical="center"/>
    </xf>
    <xf numFmtId="9" fontId="1" fillId="3" borderId="13" xfId="0" applyNumberFormat="1" applyFont="1" applyFill="1" applyBorder="1" applyAlignment="1">
      <alignment horizontal="center" vertical="center" wrapText="1"/>
    </xf>
    <xf numFmtId="9" fontId="1" fillId="3" borderId="17" xfId="0" applyNumberFormat="1" applyFont="1" applyFill="1" applyBorder="1" applyAlignment="1">
      <alignment horizontal="center" vertical="center" wrapText="1"/>
    </xf>
    <xf numFmtId="9" fontId="6" fillId="5" borderId="12" xfId="0" applyNumberFormat="1" applyFont="1" applyFill="1" applyBorder="1" applyAlignment="1">
      <alignment horizontal="center" vertical="center"/>
    </xf>
    <xf numFmtId="9" fontId="0" fillId="0" borderId="17" xfId="0" quotePrefix="1" applyNumberFormat="1" applyBorder="1" applyAlignment="1">
      <alignment horizontal="center" vertical="center" wrapText="1"/>
    </xf>
    <xf numFmtId="9" fontId="0" fillId="7" borderId="17" xfId="0" applyNumberFormat="1" applyFill="1" applyBorder="1" applyAlignment="1">
      <alignment horizontal="center" vertical="center" wrapText="1"/>
    </xf>
    <xf numFmtId="9" fontId="0" fillId="6" borderId="15" xfId="0" applyNumberFormat="1" applyFill="1" applyBorder="1" applyAlignment="1">
      <alignment horizontal="center" vertical="center" wrapText="1"/>
    </xf>
    <xf numFmtId="0" fontId="2" fillId="0" borderId="3" xfId="0" applyFont="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2:O60"/>
  <sheetViews>
    <sheetView showGridLines="0" tabSelected="1" zoomScale="90" zoomScaleNormal="90" workbookViewId="0">
      <pane ySplit="3" topLeftCell="A46" activePane="bottomLeft" state="frozen"/>
      <selection pane="bottomLeft" activeCell="K53" sqref="K53"/>
    </sheetView>
  </sheetViews>
  <sheetFormatPr defaultRowHeight="15" outlineLevelRow="1" outlineLevelCol="1" x14ac:dyDescent="0.25"/>
  <cols>
    <col min="2" max="2" width="3.5" customWidth="1"/>
    <col min="3" max="3" width="32.625" customWidth="1"/>
    <col min="5" max="5" width="25.75" customWidth="1"/>
    <col min="6" max="7" width="13.25" customWidth="1" outlineLevel="1"/>
    <col min="8" max="8" width="16.25" customWidth="1"/>
    <col min="9" max="9" width="11.5" customWidth="1"/>
    <col min="10" max="14" width="22.875" customWidth="1"/>
    <col min="15" max="15" width="3.75" customWidth="1"/>
  </cols>
  <sheetData>
    <row r="2" spans="2:15" ht="48.75" customHeight="1" x14ac:dyDescent="0.25">
      <c r="B2" s="15"/>
      <c r="C2" s="73" t="s">
        <v>1</v>
      </c>
      <c r="D2" s="73" t="s">
        <v>0</v>
      </c>
      <c r="E2" s="73" t="s">
        <v>7</v>
      </c>
      <c r="F2" s="73" t="s">
        <v>120</v>
      </c>
      <c r="G2" s="73" t="s">
        <v>121</v>
      </c>
      <c r="H2" s="73" t="s">
        <v>8</v>
      </c>
      <c r="I2" s="73" t="s">
        <v>73</v>
      </c>
      <c r="J2" s="73" t="s">
        <v>2</v>
      </c>
      <c r="K2" s="73" t="s">
        <v>3</v>
      </c>
      <c r="L2" s="73" t="s">
        <v>4</v>
      </c>
      <c r="M2" s="73" t="s">
        <v>5</v>
      </c>
      <c r="N2" s="73" t="s">
        <v>6</v>
      </c>
      <c r="O2" s="22"/>
    </row>
    <row r="3" spans="2:15" ht="18.75" customHeight="1" x14ac:dyDescent="0.25">
      <c r="B3" s="16"/>
      <c r="C3" s="6"/>
      <c r="D3" s="6"/>
      <c r="E3" s="6"/>
      <c r="F3" s="6"/>
      <c r="G3" s="6"/>
      <c r="H3" s="56" t="s">
        <v>101</v>
      </c>
      <c r="I3" s="6"/>
      <c r="J3" s="6">
        <v>1</v>
      </c>
      <c r="K3" s="6">
        <v>2</v>
      </c>
      <c r="L3" s="6">
        <v>3</v>
      </c>
      <c r="M3" s="6">
        <v>4</v>
      </c>
      <c r="N3" s="6">
        <v>5</v>
      </c>
      <c r="O3" s="17"/>
    </row>
    <row r="4" spans="2:15" ht="54.95" customHeight="1" x14ac:dyDescent="0.25">
      <c r="B4" s="16"/>
      <c r="C4" s="57" t="s">
        <v>102</v>
      </c>
      <c r="D4" s="64">
        <v>0.35</v>
      </c>
      <c r="E4" s="12" t="s">
        <v>85</v>
      </c>
      <c r="F4" s="67"/>
      <c r="G4" s="67"/>
      <c r="H4" s="13"/>
      <c r="I4" s="13"/>
      <c r="J4" s="14"/>
      <c r="K4" s="14"/>
      <c r="L4" s="14"/>
      <c r="M4" s="14"/>
      <c r="N4" s="14"/>
      <c r="O4" s="4"/>
    </row>
    <row r="5" spans="2:15" ht="54.95" customHeight="1" outlineLevel="1" x14ac:dyDescent="0.25">
      <c r="B5" s="16"/>
      <c r="C5" s="7"/>
      <c r="D5" s="8"/>
      <c r="E5" s="25" t="s">
        <v>9</v>
      </c>
      <c r="F5" s="72" t="s">
        <v>122</v>
      </c>
      <c r="G5" s="72" t="s">
        <v>138</v>
      </c>
      <c r="H5" s="37">
        <f ca="1">ROUND(RANDBETWEEN(1,5),0)</f>
        <v>5</v>
      </c>
      <c r="I5" s="26">
        <v>0.05</v>
      </c>
      <c r="J5" s="27" t="s">
        <v>202</v>
      </c>
      <c r="K5" s="27" t="s">
        <v>203</v>
      </c>
      <c r="L5" s="27" t="s">
        <v>204</v>
      </c>
      <c r="M5" s="27" t="s">
        <v>205</v>
      </c>
      <c r="N5" s="27" t="s">
        <v>206</v>
      </c>
      <c r="O5" s="4"/>
    </row>
    <row r="6" spans="2:15" ht="54.95" customHeight="1" outlineLevel="1" x14ac:dyDescent="0.25">
      <c r="B6" s="16"/>
      <c r="C6" s="7"/>
      <c r="D6" s="8"/>
      <c r="E6" s="25" t="s">
        <v>10</v>
      </c>
      <c r="F6" s="72" t="s">
        <v>122</v>
      </c>
      <c r="G6" s="72" t="s">
        <v>138</v>
      </c>
      <c r="H6" s="37">
        <f t="shared" ref="H6:H34" ca="1" si="0">ROUND(RANDBETWEEN(1,5),0)</f>
        <v>3</v>
      </c>
      <c r="I6" s="26">
        <v>7.0000000000000007E-2</v>
      </c>
      <c r="J6" s="27" t="s">
        <v>207</v>
      </c>
      <c r="K6" s="27" t="s">
        <v>208</v>
      </c>
      <c r="L6" s="27" t="s">
        <v>209</v>
      </c>
      <c r="M6" s="27" t="s">
        <v>210</v>
      </c>
      <c r="N6" s="27" t="s">
        <v>211</v>
      </c>
      <c r="O6" s="4"/>
    </row>
    <row r="7" spans="2:15" ht="71.25" customHeight="1" outlineLevel="1" x14ac:dyDescent="0.25">
      <c r="B7" s="16"/>
      <c r="C7" s="7"/>
      <c r="D7" s="8"/>
      <c r="E7" s="28" t="s">
        <v>126</v>
      </c>
      <c r="F7" s="72" t="s">
        <v>120</v>
      </c>
      <c r="G7" s="72" t="s">
        <v>139</v>
      </c>
      <c r="H7" s="37">
        <f t="shared" ca="1" si="0"/>
        <v>2</v>
      </c>
      <c r="I7" s="29">
        <v>7.0000000000000007E-2</v>
      </c>
      <c r="J7" s="30" t="s">
        <v>127</v>
      </c>
      <c r="K7" s="30" t="s">
        <v>212</v>
      </c>
      <c r="L7" s="30" t="s">
        <v>213</v>
      </c>
      <c r="M7" s="30" t="s">
        <v>214</v>
      </c>
      <c r="N7" s="30" t="s">
        <v>215</v>
      </c>
      <c r="O7" s="4"/>
    </row>
    <row r="8" spans="2:15" ht="54.95" customHeight="1" outlineLevel="1" x14ac:dyDescent="0.25">
      <c r="B8" s="16"/>
      <c r="C8" s="7"/>
      <c r="D8" s="8"/>
      <c r="E8" s="28" t="s">
        <v>18</v>
      </c>
      <c r="F8" s="72" t="s">
        <v>120</v>
      </c>
      <c r="G8" s="72" t="s">
        <v>140</v>
      </c>
      <c r="H8" s="37">
        <f t="shared" ca="1" si="0"/>
        <v>4</v>
      </c>
      <c r="I8" s="29">
        <v>0.05</v>
      </c>
      <c r="J8" s="30" t="s">
        <v>132</v>
      </c>
      <c r="K8" s="70" t="s">
        <v>128</v>
      </c>
      <c r="L8" s="30" t="s">
        <v>216</v>
      </c>
      <c r="M8" s="70" t="s">
        <v>128</v>
      </c>
      <c r="N8" s="30" t="s">
        <v>217</v>
      </c>
      <c r="O8" s="4"/>
    </row>
    <row r="9" spans="2:15" ht="54.95" customHeight="1" outlineLevel="1" x14ac:dyDescent="0.25">
      <c r="B9" s="16"/>
      <c r="C9" s="7"/>
      <c r="D9" s="8"/>
      <c r="E9" s="28" t="s">
        <v>17</v>
      </c>
      <c r="F9" s="72" t="s">
        <v>122</v>
      </c>
      <c r="G9" s="72" t="s">
        <v>138</v>
      </c>
      <c r="H9" s="37">
        <f t="shared" ca="1" si="0"/>
        <v>2</v>
      </c>
      <c r="I9" s="29">
        <v>0.05</v>
      </c>
      <c r="J9" s="30" t="s">
        <v>75</v>
      </c>
      <c r="K9" s="70" t="s">
        <v>128</v>
      </c>
      <c r="L9" s="30" t="s">
        <v>84</v>
      </c>
      <c r="M9" s="70" t="s">
        <v>128</v>
      </c>
      <c r="N9" s="30" t="s">
        <v>83</v>
      </c>
      <c r="O9" s="4"/>
    </row>
    <row r="10" spans="2:15" ht="54.95" customHeight="1" outlineLevel="1" x14ac:dyDescent="0.25">
      <c r="B10" s="16"/>
      <c r="C10" s="7"/>
      <c r="D10" s="8"/>
      <c r="E10" s="28" t="s">
        <v>74</v>
      </c>
      <c r="F10" s="72" t="s">
        <v>120</v>
      </c>
      <c r="G10" s="72" t="s">
        <v>138</v>
      </c>
      <c r="H10" s="37">
        <f t="shared" ca="1" si="0"/>
        <v>3</v>
      </c>
      <c r="I10" s="29">
        <v>0.05</v>
      </c>
      <c r="J10" s="30" t="s">
        <v>218</v>
      </c>
      <c r="K10" s="70" t="s">
        <v>128</v>
      </c>
      <c r="L10" s="30" t="s">
        <v>129</v>
      </c>
      <c r="M10" s="70" t="s">
        <v>128</v>
      </c>
      <c r="N10" s="30" t="s">
        <v>131</v>
      </c>
      <c r="O10" s="4"/>
    </row>
    <row r="11" spans="2:15" ht="54.95" customHeight="1" outlineLevel="1" x14ac:dyDescent="0.25">
      <c r="B11" s="16"/>
      <c r="C11" s="7"/>
      <c r="D11" s="8"/>
      <c r="E11" s="28" t="s">
        <v>130</v>
      </c>
      <c r="F11" s="72" t="s">
        <v>120</v>
      </c>
      <c r="G11" s="72" t="s">
        <v>139</v>
      </c>
      <c r="H11" s="37">
        <f t="shared" ca="1" si="0"/>
        <v>4</v>
      </c>
      <c r="I11" s="29">
        <v>0.02</v>
      </c>
      <c r="J11" s="30" t="s">
        <v>219</v>
      </c>
      <c r="K11" s="70" t="s">
        <v>128</v>
      </c>
      <c r="L11" s="30" t="s">
        <v>220</v>
      </c>
      <c r="M11" s="70" t="s">
        <v>128</v>
      </c>
      <c r="N11" s="30" t="s">
        <v>221</v>
      </c>
      <c r="O11" s="24"/>
    </row>
    <row r="12" spans="2:15" ht="54.95" customHeight="1" outlineLevel="1" x14ac:dyDescent="0.25">
      <c r="B12" s="16"/>
      <c r="C12" s="7"/>
      <c r="D12" s="8"/>
      <c r="E12" s="28" t="s">
        <v>77</v>
      </c>
      <c r="F12" s="72" t="s">
        <v>122</v>
      </c>
      <c r="G12" s="72" t="s">
        <v>138</v>
      </c>
      <c r="H12" s="37">
        <f t="shared" ca="1" si="0"/>
        <v>1</v>
      </c>
      <c r="I12" s="29">
        <v>0.04</v>
      </c>
      <c r="J12" s="30" t="s">
        <v>78</v>
      </c>
      <c r="K12" s="70" t="s">
        <v>128</v>
      </c>
      <c r="L12" s="70" t="s">
        <v>128</v>
      </c>
      <c r="M12" s="70" t="s">
        <v>128</v>
      </c>
      <c r="N12" s="30" t="s">
        <v>26</v>
      </c>
      <c r="O12" s="4"/>
    </row>
    <row r="13" spans="2:15" ht="54.95" customHeight="1" outlineLevel="1" x14ac:dyDescent="0.25">
      <c r="B13" s="16"/>
      <c r="C13" s="7"/>
      <c r="D13" s="8"/>
      <c r="E13" s="28" t="s">
        <v>81</v>
      </c>
      <c r="F13" s="72" t="s">
        <v>120</v>
      </c>
      <c r="G13" s="72" t="s">
        <v>138</v>
      </c>
      <c r="H13" s="37">
        <f t="shared" ca="1" si="0"/>
        <v>1</v>
      </c>
      <c r="I13" s="29">
        <v>0.04</v>
      </c>
      <c r="J13" s="30" t="s">
        <v>80</v>
      </c>
      <c r="K13" s="70" t="s">
        <v>128</v>
      </c>
      <c r="L13" s="30" t="s">
        <v>222</v>
      </c>
      <c r="M13" s="70" t="s">
        <v>128</v>
      </c>
      <c r="N13" s="30" t="s">
        <v>223</v>
      </c>
      <c r="O13" s="4"/>
    </row>
    <row r="14" spans="2:15" ht="54.95" customHeight="1" outlineLevel="1" x14ac:dyDescent="0.25">
      <c r="B14" s="16"/>
      <c r="C14" s="7"/>
      <c r="D14" s="8"/>
      <c r="E14" s="28" t="s">
        <v>25</v>
      </c>
      <c r="F14" s="72" t="s">
        <v>120</v>
      </c>
      <c r="G14" s="72" t="s">
        <v>138</v>
      </c>
      <c r="H14" s="37">
        <f t="shared" ca="1" si="0"/>
        <v>1</v>
      </c>
      <c r="I14" s="29">
        <v>0.03</v>
      </c>
      <c r="J14" s="30" t="s">
        <v>106</v>
      </c>
      <c r="K14" s="70" t="s">
        <v>128</v>
      </c>
      <c r="L14" s="70" t="s">
        <v>128</v>
      </c>
      <c r="M14" s="70" t="s">
        <v>128</v>
      </c>
      <c r="N14" s="30" t="s">
        <v>224</v>
      </c>
      <c r="O14" s="4"/>
    </row>
    <row r="15" spans="2:15" ht="54.95" customHeight="1" outlineLevel="1" x14ac:dyDescent="0.25">
      <c r="B15" s="16"/>
      <c r="C15" s="7"/>
      <c r="D15" s="8"/>
      <c r="E15" s="28" t="s">
        <v>274</v>
      </c>
      <c r="F15" s="72" t="s">
        <v>120</v>
      </c>
      <c r="G15" s="72" t="s">
        <v>138</v>
      </c>
      <c r="H15" s="37">
        <f t="shared" ca="1" si="0"/>
        <v>4</v>
      </c>
      <c r="I15" s="29">
        <v>0.02</v>
      </c>
      <c r="J15" s="30" t="s">
        <v>80</v>
      </c>
      <c r="K15" s="70" t="s">
        <v>128</v>
      </c>
      <c r="L15" s="70" t="s">
        <v>128</v>
      </c>
      <c r="M15" s="70" t="s">
        <v>128</v>
      </c>
      <c r="N15" s="30" t="s">
        <v>105</v>
      </c>
      <c r="O15" s="24"/>
    </row>
    <row r="16" spans="2:15" ht="54.95" customHeight="1" x14ac:dyDescent="0.25">
      <c r="B16" s="16"/>
      <c r="C16" s="7"/>
      <c r="D16" s="8"/>
      <c r="E16" s="31" t="s">
        <v>76</v>
      </c>
      <c r="F16" s="68"/>
      <c r="G16" s="68"/>
      <c r="H16" s="34"/>
      <c r="I16" s="32"/>
      <c r="J16" s="33"/>
      <c r="K16" s="33"/>
      <c r="L16" s="33"/>
      <c r="M16" s="33"/>
      <c r="N16" s="33"/>
      <c r="O16" s="4"/>
    </row>
    <row r="17" spans="2:15" ht="54.95" customHeight="1" outlineLevel="1" x14ac:dyDescent="0.25">
      <c r="B17" s="16"/>
      <c r="C17" s="7"/>
      <c r="D17" s="8"/>
      <c r="E17" s="28" t="s">
        <v>136</v>
      </c>
      <c r="F17" s="72" t="s">
        <v>120</v>
      </c>
      <c r="G17" s="72" t="s">
        <v>138</v>
      </c>
      <c r="H17" s="37">
        <f t="shared" ca="1" si="0"/>
        <v>1</v>
      </c>
      <c r="I17" s="29">
        <v>0.03</v>
      </c>
      <c r="J17" s="30" t="s">
        <v>100</v>
      </c>
      <c r="K17" s="70" t="s">
        <v>128</v>
      </c>
      <c r="L17" s="30" t="s">
        <v>108</v>
      </c>
      <c r="M17" s="70" t="s">
        <v>128</v>
      </c>
      <c r="N17" s="30" t="s">
        <v>109</v>
      </c>
      <c r="O17" s="4"/>
    </row>
    <row r="18" spans="2:15" ht="54.95" customHeight="1" outlineLevel="1" x14ac:dyDescent="0.25">
      <c r="B18" s="16"/>
      <c r="C18" s="7"/>
      <c r="D18" s="8"/>
      <c r="E18" s="28" t="s">
        <v>16</v>
      </c>
      <c r="F18" s="72" t="s">
        <v>122</v>
      </c>
      <c r="G18" s="72" t="s">
        <v>138</v>
      </c>
      <c r="H18" s="37">
        <f t="shared" ca="1" si="0"/>
        <v>4</v>
      </c>
      <c r="I18" s="29">
        <v>0.03</v>
      </c>
      <c r="J18" s="30" t="s">
        <v>225</v>
      </c>
      <c r="K18" s="70" t="s">
        <v>226</v>
      </c>
      <c r="L18" s="30" t="s">
        <v>227</v>
      </c>
      <c r="M18" s="70" t="s">
        <v>228</v>
      </c>
      <c r="N18" s="30" t="s">
        <v>144</v>
      </c>
      <c r="O18" s="4"/>
    </row>
    <row r="19" spans="2:15" ht="54.95" customHeight="1" outlineLevel="1" x14ac:dyDescent="0.25">
      <c r="B19" s="16"/>
      <c r="C19" s="7"/>
      <c r="D19" s="8"/>
      <c r="E19" s="28" t="s">
        <v>20</v>
      </c>
      <c r="F19" s="72" t="s">
        <v>120</v>
      </c>
      <c r="G19" s="72" t="s">
        <v>138</v>
      </c>
      <c r="H19" s="37">
        <f t="shared" ca="1" si="0"/>
        <v>4</v>
      </c>
      <c r="I19" s="29">
        <v>0.1</v>
      </c>
      <c r="J19" s="30" t="s">
        <v>105</v>
      </c>
      <c r="K19" s="70" t="s">
        <v>128</v>
      </c>
      <c r="L19" s="30" t="s">
        <v>107</v>
      </c>
      <c r="M19" s="70" t="s">
        <v>128</v>
      </c>
      <c r="N19" s="30" t="s">
        <v>80</v>
      </c>
      <c r="O19" s="4"/>
    </row>
    <row r="20" spans="2:15" ht="54.95" customHeight="1" outlineLevel="1" x14ac:dyDescent="0.25">
      <c r="B20" s="16"/>
      <c r="C20" s="7"/>
      <c r="D20" s="8"/>
      <c r="E20" s="28" t="s">
        <v>21</v>
      </c>
      <c r="F20" s="72" t="s">
        <v>120</v>
      </c>
      <c r="G20" s="72" t="s">
        <v>139</v>
      </c>
      <c r="H20" s="37">
        <f t="shared" ca="1" si="0"/>
        <v>3</v>
      </c>
      <c r="I20" s="29">
        <v>0.1</v>
      </c>
      <c r="J20" s="30" t="s">
        <v>229</v>
      </c>
      <c r="K20" s="70" t="s">
        <v>128</v>
      </c>
      <c r="L20" s="30" t="s">
        <v>230</v>
      </c>
      <c r="M20" s="70" t="s">
        <v>128</v>
      </c>
      <c r="N20" s="30" t="s">
        <v>231</v>
      </c>
      <c r="O20" s="4"/>
    </row>
    <row r="21" spans="2:15" ht="54.95" customHeight="1" outlineLevel="1" x14ac:dyDescent="0.25">
      <c r="B21" s="16"/>
      <c r="C21" s="7"/>
      <c r="D21" s="8"/>
      <c r="E21" s="28" t="s">
        <v>14</v>
      </c>
      <c r="F21" s="72" t="s">
        <v>120</v>
      </c>
      <c r="G21" s="72" t="s">
        <v>139</v>
      </c>
      <c r="H21" s="37">
        <f t="shared" ca="1" si="0"/>
        <v>2</v>
      </c>
      <c r="I21" s="29">
        <v>7.0000000000000007E-2</v>
      </c>
      <c r="J21" s="30" t="s">
        <v>232</v>
      </c>
      <c r="K21" s="70" t="s">
        <v>128</v>
      </c>
      <c r="L21" s="30" t="s">
        <v>233</v>
      </c>
      <c r="M21" s="70" t="s">
        <v>128</v>
      </c>
      <c r="N21" s="30" t="s">
        <v>234</v>
      </c>
      <c r="O21" s="4"/>
    </row>
    <row r="22" spans="2:15" ht="54.95" customHeight="1" outlineLevel="1" x14ac:dyDescent="0.25">
      <c r="B22" s="16"/>
      <c r="C22" s="7"/>
      <c r="D22" s="8"/>
      <c r="E22" s="28" t="s">
        <v>15</v>
      </c>
      <c r="F22" s="72" t="s">
        <v>120</v>
      </c>
      <c r="G22" s="72" t="s">
        <v>138</v>
      </c>
      <c r="H22" s="37">
        <f t="shared" ca="1" si="0"/>
        <v>3</v>
      </c>
      <c r="I22" s="29">
        <v>0.02</v>
      </c>
      <c r="J22" s="30" t="s">
        <v>80</v>
      </c>
      <c r="K22" s="70" t="s">
        <v>128</v>
      </c>
      <c r="L22" s="70" t="s">
        <v>128</v>
      </c>
      <c r="M22" s="70" t="s">
        <v>128</v>
      </c>
      <c r="N22" s="30" t="s">
        <v>105</v>
      </c>
      <c r="O22" s="4"/>
    </row>
    <row r="23" spans="2:15" ht="54.95" customHeight="1" outlineLevel="1" x14ac:dyDescent="0.25">
      <c r="B23" s="16"/>
      <c r="C23" s="7"/>
      <c r="D23" s="8"/>
      <c r="E23" s="28" t="s">
        <v>82</v>
      </c>
      <c r="F23" s="72" t="s">
        <v>120</v>
      </c>
      <c r="G23" s="72" t="s">
        <v>138</v>
      </c>
      <c r="H23" s="37">
        <f t="shared" ca="1" si="0"/>
        <v>1</v>
      </c>
      <c r="I23" s="29">
        <v>0.02</v>
      </c>
      <c r="J23" s="30" t="s">
        <v>137</v>
      </c>
      <c r="K23" s="70" t="s">
        <v>128</v>
      </c>
      <c r="L23" s="30" t="s">
        <v>235</v>
      </c>
      <c r="M23" s="70" t="s">
        <v>128</v>
      </c>
      <c r="N23" s="30" t="s">
        <v>80</v>
      </c>
      <c r="O23" s="4"/>
    </row>
    <row r="24" spans="2:15" ht="54.95" customHeight="1" outlineLevel="1" x14ac:dyDescent="0.25">
      <c r="B24" s="16"/>
      <c r="C24" s="7"/>
      <c r="D24" s="8"/>
      <c r="E24" s="28" t="s">
        <v>22</v>
      </c>
      <c r="F24" s="72" t="s">
        <v>120</v>
      </c>
      <c r="G24" s="72" t="s">
        <v>138</v>
      </c>
      <c r="H24" s="37">
        <f t="shared" ca="1" si="0"/>
        <v>2</v>
      </c>
      <c r="I24" s="29">
        <v>0.02</v>
      </c>
      <c r="J24" s="30" t="s">
        <v>105</v>
      </c>
      <c r="K24" s="70" t="s">
        <v>128</v>
      </c>
      <c r="L24" s="70" t="s">
        <v>128</v>
      </c>
      <c r="M24" s="70" t="s">
        <v>128</v>
      </c>
      <c r="N24" s="30" t="s">
        <v>80</v>
      </c>
      <c r="O24" s="4"/>
    </row>
    <row r="25" spans="2:15" ht="54.95" customHeight="1" outlineLevel="1" x14ac:dyDescent="0.25">
      <c r="B25" s="16"/>
      <c r="C25" s="7"/>
      <c r="D25" s="8"/>
      <c r="E25" s="28" t="s">
        <v>24</v>
      </c>
      <c r="F25" s="72" t="s">
        <v>120</v>
      </c>
      <c r="G25" s="72" t="s">
        <v>138</v>
      </c>
      <c r="H25" s="37">
        <f t="shared" ca="1" si="0"/>
        <v>4</v>
      </c>
      <c r="I25" s="29">
        <v>0.02</v>
      </c>
      <c r="J25" s="30" t="s">
        <v>236</v>
      </c>
      <c r="K25" s="70" t="s">
        <v>128</v>
      </c>
      <c r="L25" s="30" t="s">
        <v>237</v>
      </c>
      <c r="M25" s="70" t="s">
        <v>128</v>
      </c>
      <c r="N25" s="30" t="s">
        <v>80</v>
      </c>
      <c r="O25" s="4"/>
    </row>
    <row r="26" spans="2:15" ht="54.95" customHeight="1" x14ac:dyDescent="0.25">
      <c r="B26" s="16"/>
      <c r="C26" s="7"/>
      <c r="D26" s="8"/>
      <c r="E26" s="31" t="s">
        <v>141</v>
      </c>
      <c r="F26" s="68"/>
      <c r="G26" s="68"/>
      <c r="H26" s="34"/>
      <c r="I26" s="32"/>
      <c r="J26" s="33"/>
      <c r="K26" s="33"/>
      <c r="L26" s="33"/>
      <c r="M26" s="33"/>
      <c r="N26" s="33"/>
      <c r="O26" s="4"/>
    </row>
    <row r="27" spans="2:15" ht="54.95" customHeight="1" outlineLevel="1" x14ac:dyDescent="0.25">
      <c r="B27" s="16"/>
      <c r="C27" s="7"/>
      <c r="D27" s="8"/>
      <c r="E27" s="28" t="s">
        <v>23</v>
      </c>
      <c r="F27" s="72" t="s">
        <v>120</v>
      </c>
      <c r="G27" s="72" t="s">
        <v>123</v>
      </c>
      <c r="H27" s="37">
        <f t="shared" ca="1" si="0"/>
        <v>2</v>
      </c>
      <c r="I27" s="29">
        <v>0.05</v>
      </c>
      <c r="J27" s="30" t="s">
        <v>80</v>
      </c>
      <c r="K27" s="70" t="s">
        <v>128</v>
      </c>
      <c r="L27" s="70" t="s">
        <v>142</v>
      </c>
      <c r="M27" s="70" t="s">
        <v>128</v>
      </c>
      <c r="N27" s="30" t="s">
        <v>143</v>
      </c>
      <c r="O27" s="4"/>
    </row>
    <row r="28" spans="2:15" ht="54.95" customHeight="1" outlineLevel="1" x14ac:dyDescent="0.25">
      <c r="B28" s="16"/>
      <c r="C28" s="7"/>
      <c r="D28" s="8"/>
      <c r="E28" s="28" t="s">
        <v>19</v>
      </c>
      <c r="F28" s="72" t="s">
        <v>120</v>
      </c>
      <c r="G28" s="72" t="s">
        <v>123</v>
      </c>
      <c r="H28" s="37">
        <f t="shared" ca="1" si="0"/>
        <v>2</v>
      </c>
      <c r="I28" s="29">
        <v>0.05</v>
      </c>
      <c r="J28" s="30" t="s">
        <v>80</v>
      </c>
      <c r="K28" s="70" t="s">
        <v>238</v>
      </c>
      <c r="L28" s="30" t="s">
        <v>239</v>
      </c>
      <c r="M28" s="70" t="s">
        <v>240</v>
      </c>
      <c r="N28" s="30" t="s">
        <v>241</v>
      </c>
      <c r="O28" s="4"/>
    </row>
    <row r="29" spans="2:15" ht="72.75" customHeight="1" x14ac:dyDescent="0.25">
      <c r="B29" s="16"/>
      <c r="C29" s="51" t="s">
        <v>86</v>
      </c>
      <c r="D29" s="52"/>
      <c r="E29" s="47"/>
      <c r="F29" s="50"/>
      <c r="G29" s="50"/>
      <c r="H29" s="48">
        <f ca="1">SUMPRODUCT(H5:H28,I5:I28)</f>
        <v>2.7100000000000004</v>
      </c>
      <c r="I29" s="49">
        <f>SUM(I5:I28)</f>
        <v>1.0000000000000002</v>
      </c>
      <c r="J29" s="50"/>
      <c r="K29" s="50"/>
      <c r="L29" s="50"/>
      <c r="M29" s="50"/>
      <c r="N29" s="50"/>
      <c r="O29" s="4"/>
    </row>
    <row r="30" spans="2:15" ht="54.95" customHeight="1" x14ac:dyDescent="0.25">
      <c r="B30" s="16"/>
      <c r="C30" s="57" t="s">
        <v>103</v>
      </c>
      <c r="D30" s="64">
        <v>0.3</v>
      </c>
      <c r="E30" s="31" t="s">
        <v>173</v>
      </c>
      <c r="F30" s="68"/>
      <c r="G30" s="68"/>
      <c r="H30" s="34"/>
      <c r="I30" s="32"/>
      <c r="J30" s="33"/>
      <c r="K30" s="33"/>
      <c r="L30" s="33"/>
      <c r="M30" s="33"/>
      <c r="N30" s="33"/>
      <c r="O30" s="4"/>
    </row>
    <row r="31" spans="2:15" ht="54.95" customHeight="1" outlineLevel="1" x14ac:dyDescent="0.25">
      <c r="B31" s="16"/>
      <c r="C31" s="7"/>
      <c r="D31" s="8"/>
      <c r="E31" s="28" t="s">
        <v>12</v>
      </c>
      <c r="F31" s="72" t="s">
        <v>120</v>
      </c>
      <c r="G31" s="72" t="s">
        <v>138</v>
      </c>
      <c r="H31" s="37">
        <f t="shared" ca="1" si="0"/>
        <v>4</v>
      </c>
      <c r="I31" s="29">
        <v>0.12</v>
      </c>
      <c r="J31" s="30" t="s">
        <v>242</v>
      </c>
      <c r="K31" s="30" t="s">
        <v>243</v>
      </c>
      <c r="L31" s="30" t="s">
        <v>244</v>
      </c>
      <c r="M31" s="30" t="s">
        <v>245</v>
      </c>
      <c r="N31" s="30" t="s">
        <v>246</v>
      </c>
      <c r="O31" s="4"/>
    </row>
    <row r="32" spans="2:15" ht="54.95" customHeight="1" outlineLevel="1" x14ac:dyDescent="0.25">
      <c r="B32" s="16"/>
      <c r="C32" s="7"/>
      <c r="D32" s="8"/>
      <c r="E32" s="28" t="s">
        <v>13</v>
      </c>
      <c r="F32" s="72" t="s">
        <v>120</v>
      </c>
      <c r="G32" s="72" t="s">
        <v>138</v>
      </c>
      <c r="H32" s="37">
        <f t="shared" ca="1" si="0"/>
        <v>5</v>
      </c>
      <c r="I32" s="29">
        <v>0.12</v>
      </c>
      <c r="J32" s="30" t="s">
        <v>247</v>
      </c>
      <c r="K32" s="30" t="s">
        <v>134</v>
      </c>
      <c r="L32" s="30" t="s">
        <v>133</v>
      </c>
      <c r="M32" s="30" t="s">
        <v>248</v>
      </c>
      <c r="N32" s="30" t="s">
        <v>249</v>
      </c>
      <c r="O32" s="4"/>
    </row>
    <row r="33" spans="2:15" ht="54.95" customHeight="1" outlineLevel="1" x14ac:dyDescent="0.25">
      <c r="B33" s="16"/>
      <c r="C33" s="7"/>
      <c r="D33" s="8"/>
      <c r="E33" s="28" t="s">
        <v>135</v>
      </c>
      <c r="F33" s="72" t="s">
        <v>120</v>
      </c>
      <c r="G33" s="72" t="s">
        <v>138</v>
      </c>
      <c r="H33" s="37">
        <f t="shared" ca="1" si="0"/>
        <v>2</v>
      </c>
      <c r="I33" s="29">
        <v>0.05</v>
      </c>
      <c r="J33" s="30" t="s">
        <v>4</v>
      </c>
      <c r="K33" s="70" t="s">
        <v>128</v>
      </c>
      <c r="L33" s="70" t="s">
        <v>128</v>
      </c>
      <c r="M33" s="70" t="s">
        <v>128</v>
      </c>
      <c r="N33" s="30" t="s">
        <v>250</v>
      </c>
      <c r="O33" s="4"/>
    </row>
    <row r="34" spans="2:15" ht="54.95" customHeight="1" outlineLevel="1" x14ac:dyDescent="0.25">
      <c r="B34" s="16"/>
      <c r="C34" s="7"/>
      <c r="D34" s="8"/>
      <c r="E34" s="28" t="s">
        <v>147</v>
      </c>
      <c r="F34" s="72" t="s">
        <v>122</v>
      </c>
      <c r="G34" s="72" t="s">
        <v>138</v>
      </c>
      <c r="H34" s="37">
        <f t="shared" ca="1" si="0"/>
        <v>2</v>
      </c>
      <c r="I34" s="29">
        <v>0.03</v>
      </c>
      <c r="J34" s="30" t="s">
        <v>251</v>
      </c>
      <c r="K34" s="70" t="s">
        <v>128</v>
      </c>
      <c r="L34" s="30" t="s">
        <v>104</v>
      </c>
      <c r="M34" s="70" t="s">
        <v>128</v>
      </c>
      <c r="N34" s="30" t="s">
        <v>252</v>
      </c>
      <c r="O34" s="4"/>
    </row>
    <row r="35" spans="2:15" ht="54.95" customHeight="1" outlineLevel="1" x14ac:dyDescent="0.25">
      <c r="B35" s="16"/>
      <c r="C35" s="7"/>
      <c r="D35" s="8"/>
      <c r="E35" s="28" t="s">
        <v>146</v>
      </c>
      <c r="F35" s="72" t="s">
        <v>122</v>
      </c>
      <c r="G35" s="72" t="s">
        <v>124</v>
      </c>
      <c r="H35" s="37">
        <f t="shared" ref="H35:H44" ca="1" si="1">ROUND(RANDBETWEEN(1,5),0)</f>
        <v>3</v>
      </c>
      <c r="I35" s="29">
        <v>0.03</v>
      </c>
      <c r="J35" s="59" t="s">
        <v>111</v>
      </c>
      <c r="K35" s="59" t="s">
        <v>113</v>
      </c>
      <c r="L35" s="59" t="s">
        <v>114</v>
      </c>
      <c r="M35" s="59" t="s">
        <v>115</v>
      </c>
      <c r="N35" s="59" t="s">
        <v>112</v>
      </c>
      <c r="O35" s="4"/>
    </row>
    <row r="36" spans="2:15" ht="54.95" customHeight="1" outlineLevel="1" x14ac:dyDescent="0.25">
      <c r="B36" s="16"/>
      <c r="C36" s="7"/>
      <c r="D36" s="8"/>
      <c r="E36" s="28" t="s">
        <v>116</v>
      </c>
      <c r="F36" s="72" t="s">
        <v>120</v>
      </c>
      <c r="G36" s="72" t="s">
        <v>138</v>
      </c>
      <c r="H36" s="37">
        <f t="shared" ca="1" si="1"/>
        <v>3</v>
      </c>
      <c r="I36" s="29">
        <v>0.05</v>
      </c>
      <c r="J36" s="59" t="s">
        <v>253</v>
      </c>
      <c r="K36" s="70" t="s">
        <v>128</v>
      </c>
      <c r="L36" s="59" t="s">
        <v>145</v>
      </c>
      <c r="M36" s="70" t="s">
        <v>128</v>
      </c>
      <c r="N36" s="59" t="s">
        <v>254</v>
      </c>
      <c r="O36" s="4"/>
    </row>
    <row r="37" spans="2:15" ht="54.95" customHeight="1" outlineLevel="1" x14ac:dyDescent="0.25">
      <c r="B37" s="16"/>
      <c r="C37" s="7"/>
      <c r="D37" s="8"/>
      <c r="E37" s="28" t="s">
        <v>110</v>
      </c>
      <c r="F37" s="72" t="s">
        <v>120</v>
      </c>
      <c r="G37" s="72" t="s">
        <v>138</v>
      </c>
      <c r="H37" s="37">
        <f t="shared" ca="1" si="1"/>
        <v>4</v>
      </c>
      <c r="I37" s="29">
        <v>0.05</v>
      </c>
      <c r="J37" s="59" t="s">
        <v>255</v>
      </c>
      <c r="K37" s="70" t="s">
        <v>128</v>
      </c>
      <c r="L37" s="59" t="s">
        <v>108</v>
      </c>
      <c r="M37" s="70" t="s">
        <v>128</v>
      </c>
      <c r="N37" s="59" t="s">
        <v>6</v>
      </c>
      <c r="O37" s="4"/>
    </row>
    <row r="38" spans="2:15" ht="54.95" customHeight="1" x14ac:dyDescent="0.25">
      <c r="B38" s="16"/>
      <c r="E38" s="31" t="s">
        <v>148</v>
      </c>
      <c r="F38" s="68"/>
      <c r="G38" s="68"/>
      <c r="H38" s="34"/>
      <c r="I38" s="32"/>
      <c r="J38" s="32"/>
      <c r="K38" s="32"/>
      <c r="L38" s="32"/>
      <c r="M38" s="32"/>
      <c r="N38" s="32"/>
      <c r="O38" s="4"/>
    </row>
    <row r="39" spans="2:15" ht="54.95" customHeight="1" outlineLevel="1" x14ac:dyDescent="0.25">
      <c r="B39" s="16"/>
      <c r="C39" s="7"/>
      <c r="D39" s="8"/>
      <c r="E39" s="28" t="s">
        <v>149</v>
      </c>
      <c r="F39" s="72" t="s">
        <v>122</v>
      </c>
      <c r="G39" s="72" t="s">
        <v>124</v>
      </c>
      <c r="H39" s="37">
        <f t="shared" ca="1" si="1"/>
        <v>5</v>
      </c>
      <c r="I39" s="29">
        <v>0.15</v>
      </c>
      <c r="J39" s="60" t="s">
        <v>150</v>
      </c>
      <c r="K39" s="61" t="s">
        <v>151</v>
      </c>
      <c r="L39" s="60" t="s">
        <v>152</v>
      </c>
      <c r="M39" s="60" t="s">
        <v>153</v>
      </c>
      <c r="N39" s="60" t="s">
        <v>154</v>
      </c>
      <c r="O39" s="4"/>
    </row>
    <row r="40" spans="2:15" ht="54.95" customHeight="1" outlineLevel="1" x14ac:dyDescent="0.25">
      <c r="B40" s="16"/>
      <c r="C40" s="7"/>
      <c r="D40" s="8"/>
      <c r="E40" s="28" t="s">
        <v>89</v>
      </c>
      <c r="F40" s="72" t="s">
        <v>122</v>
      </c>
      <c r="G40" s="72" t="s">
        <v>124</v>
      </c>
      <c r="H40" s="37">
        <f t="shared" ca="1" si="1"/>
        <v>2</v>
      </c>
      <c r="I40" s="29">
        <v>0.15</v>
      </c>
      <c r="J40" s="60" t="s">
        <v>95</v>
      </c>
      <c r="K40" s="60" t="s">
        <v>96</v>
      </c>
      <c r="L40" s="60" t="s">
        <v>97</v>
      </c>
      <c r="M40" s="60" t="s">
        <v>98</v>
      </c>
      <c r="N40" s="60" t="s">
        <v>99</v>
      </c>
      <c r="O40" s="4"/>
    </row>
    <row r="41" spans="2:15" ht="54.95" customHeight="1" outlineLevel="1" x14ac:dyDescent="0.25">
      <c r="B41" s="16"/>
      <c r="C41" s="7"/>
      <c r="D41" s="8"/>
      <c r="E41" s="28" t="s">
        <v>90</v>
      </c>
      <c r="F41" s="72" t="s">
        <v>122</v>
      </c>
      <c r="G41" s="72" t="s">
        <v>124</v>
      </c>
      <c r="H41" s="37">
        <f t="shared" ca="1" si="1"/>
        <v>4</v>
      </c>
      <c r="I41" s="29">
        <v>0.05</v>
      </c>
      <c r="J41" s="59">
        <v>0</v>
      </c>
      <c r="K41" s="60" t="s">
        <v>91</v>
      </c>
      <c r="L41" s="61" t="s">
        <v>92</v>
      </c>
      <c r="M41" s="60" t="s">
        <v>93</v>
      </c>
      <c r="N41" s="60" t="s">
        <v>94</v>
      </c>
      <c r="O41" s="5"/>
    </row>
    <row r="42" spans="2:15" ht="54.95" customHeight="1" outlineLevel="1" x14ac:dyDescent="0.25">
      <c r="B42" s="16"/>
      <c r="C42" s="7"/>
      <c r="D42" s="8"/>
      <c r="E42" s="28" t="s">
        <v>165</v>
      </c>
      <c r="F42" s="72" t="s">
        <v>122</v>
      </c>
      <c r="G42" s="72" t="s">
        <v>124</v>
      </c>
      <c r="H42" s="37">
        <f t="shared" ca="1" si="1"/>
        <v>4</v>
      </c>
      <c r="I42" s="29">
        <v>0.05</v>
      </c>
      <c r="J42" s="59" t="s">
        <v>168</v>
      </c>
      <c r="K42" s="59" t="s">
        <v>169</v>
      </c>
      <c r="L42" s="59" t="s">
        <v>170</v>
      </c>
      <c r="M42" s="59" t="s">
        <v>171</v>
      </c>
      <c r="N42" s="60" t="s">
        <v>172</v>
      </c>
      <c r="O42" s="4"/>
    </row>
    <row r="43" spans="2:15" ht="54.95" customHeight="1" outlineLevel="1" x14ac:dyDescent="0.25">
      <c r="B43" s="16"/>
      <c r="C43" s="7"/>
      <c r="D43" s="8"/>
      <c r="E43" s="28" t="s">
        <v>166</v>
      </c>
      <c r="F43" s="72" t="s">
        <v>122</v>
      </c>
      <c r="G43" s="72" t="s">
        <v>124</v>
      </c>
      <c r="H43" s="37">
        <f t="shared" ca="1" si="1"/>
        <v>1</v>
      </c>
      <c r="I43" s="29">
        <v>0.05</v>
      </c>
      <c r="J43" s="59" t="s">
        <v>160</v>
      </c>
      <c r="K43" s="60" t="s">
        <v>161</v>
      </c>
      <c r="L43" s="59" t="s">
        <v>162</v>
      </c>
      <c r="M43" s="60" t="s">
        <v>163</v>
      </c>
      <c r="N43" s="59" t="s">
        <v>164</v>
      </c>
      <c r="O43" s="4"/>
    </row>
    <row r="44" spans="2:15" ht="54.95" customHeight="1" outlineLevel="1" x14ac:dyDescent="0.25">
      <c r="B44" s="16"/>
      <c r="C44" s="7"/>
      <c r="D44" s="8"/>
      <c r="E44" s="28" t="s">
        <v>167</v>
      </c>
      <c r="F44" s="72" t="s">
        <v>122</v>
      </c>
      <c r="G44" s="72" t="s">
        <v>124</v>
      </c>
      <c r="H44" s="37">
        <f t="shared" ca="1" si="1"/>
        <v>4</v>
      </c>
      <c r="I44" s="29">
        <v>0.1</v>
      </c>
      <c r="J44" s="59" t="s">
        <v>156</v>
      </c>
      <c r="K44" s="60" t="s">
        <v>158</v>
      </c>
      <c r="L44" s="60" t="s">
        <v>159</v>
      </c>
      <c r="M44" s="60" t="s">
        <v>157</v>
      </c>
      <c r="N44" s="59" t="s">
        <v>155</v>
      </c>
      <c r="O44" s="4"/>
    </row>
    <row r="45" spans="2:15" ht="78.75" customHeight="1" x14ac:dyDescent="0.25">
      <c r="B45" s="16"/>
      <c r="C45" s="51" t="s">
        <v>87</v>
      </c>
      <c r="D45" s="52"/>
      <c r="E45" s="53"/>
      <c r="F45" s="55"/>
      <c r="G45" s="55"/>
      <c r="H45" s="66">
        <f ca="1">SUMPRODUCT(H31:H44,I31:I44)</f>
        <v>3.5800000000000005</v>
      </c>
      <c r="I45" s="54">
        <f>SUM(I31:I44)</f>
        <v>1.0000000000000002</v>
      </c>
      <c r="J45" s="55"/>
      <c r="K45" s="55"/>
      <c r="L45" s="55"/>
      <c r="M45" s="55"/>
      <c r="N45" s="55"/>
      <c r="O45" s="23"/>
    </row>
    <row r="46" spans="2:15" ht="54.95" customHeight="1" x14ac:dyDescent="0.25">
      <c r="B46" s="16"/>
      <c r="C46" s="63" t="s">
        <v>117</v>
      </c>
      <c r="D46" s="65">
        <v>0.35</v>
      </c>
      <c r="E46" s="31" t="s">
        <v>79</v>
      </c>
      <c r="F46" s="68"/>
      <c r="G46" s="68"/>
      <c r="H46" s="35"/>
      <c r="I46" s="33"/>
      <c r="J46" s="33"/>
      <c r="K46" s="33"/>
      <c r="L46" s="33"/>
      <c r="M46" s="33"/>
      <c r="N46" s="33"/>
      <c r="O46" s="23"/>
    </row>
    <row r="47" spans="2:15" ht="54.95" customHeight="1" outlineLevel="1" x14ac:dyDescent="0.25">
      <c r="B47" s="16"/>
      <c r="C47" s="62" t="s">
        <v>119</v>
      </c>
      <c r="D47" s="8"/>
      <c r="E47" s="28" t="s">
        <v>267</v>
      </c>
      <c r="F47" s="72" t="s">
        <v>122</v>
      </c>
      <c r="G47" s="72" t="s">
        <v>125</v>
      </c>
      <c r="H47" s="37">
        <f t="shared" ref="H47:H56" ca="1" si="2">ROUND(RANDBETWEEN(1,5),0)</f>
        <v>4</v>
      </c>
      <c r="I47" s="30">
        <v>0.1</v>
      </c>
      <c r="J47" s="30" t="s">
        <v>256</v>
      </c>
      <c r="K47" s="30" t="s">
        <v>257</v>
      </c>
      <c r="L47" s="70" t="s">
        <v>258</v>
      </c>
      <c r="M47" s="30" t="s">
        <v>259</v>
      </c>
      <c r="N47" s="30" t="s">
        <v>260</v>
      </c>
      <c r="O47" s="4"/>
    </row>
    <row r="48" spans="2:15" ht="54.95" customHeight="1" outlineLevel="1" x14ac:dyDescent="0.25">
      <c r="B48" s="16"/>
      <c r="C48" s="36"/>
      <c r="D48" s="8"/>
      <c r="E48" s="28" t="s">
        <v>118</v>
      </c>
      <c r="F48" s="72" t="s">
        <v>122</v>
      </c>
      <c r="G48" s="72" t="s">
        <v>125</v>
      </c>
      <c r="H48" s="37">
        <f t="shared" ca="1" si="2"/>
        <v>1</v>
      </c>
      <c r="I48" s="30">
        <v>0.12</v>
      </c>
      <c r="J48" s="30" t="s">
        <v>176</v>
      </c>
      <c r="K48" s="30" t="s">
        <v>178</v>
      </c>
      <c r="L48" s="30" t="s">
        <v>179</v>
      </c>
      <c r="M48" s="30" t="s">
        <v>180</v>
      </c>
      <c r="N48" s="30" t="s">
        <v>181</v>
      </c>
      <c r="O48" s="24"/>
    </row>
    <row r="49" spans="2:15" ht="54.95" customHeight="1" outlineLevel="1" x14ac:dyDescent="0.25">
      <c r="B49" s="16"/>
      <c r="C49" s="36"/>
      <c r="D49" s="8"/>
      <c r="E49" s="28" t="s">
        <v>182</v>
      </c>
      <c r="F49" s="72" t="s">
        <v>122</v>
      </c>
      <c r="G49" s="72" t="s">
        <v>125</v>
      </c>
      <c r="H49" s="37">
        <f t="shared" ca="1" si="2"/>
        <v>4</v>
      </c>
      <c r="I49" s="30">
        <v>0.1</v>
      </c>
      <c r="J49" s="30" t="s">
        <v>183</v>
      </c>
      <c r="K49" s="30" t="s">
        <v>184</v>
      </c>
      <c r="L49" s="30" t="s">
        <v>185</v>
      </c>
      <c r="M49" s="30" t="s">
        <v>186</v>
      </c>
      <c r="N49" s="30" t="s">
        <v>187</v>
      </c>
      <c r="O49" s="4"/>
    </row>
    <row r="50" spans="2:15" ht="54.95" customHeight="1" outlineLevel="1" x14ac:dyDescent="0.25">
      <c r="B50" s="16"/>
      <c r="C50" s="36"/>
      <c r="D50" s="8"/>
      <c r="E50" s="28" t="s">
        <v>174</v>
      </c>
      <c r="F50" s="72" t="s">
        <v>122</v>
      </c>
      <c r="G50" s="72" t="s">
        <v>125</v>
      </c>
      <c r="H50" s="37">
        <f t="shared" ca="1" si="2"/>
        <v>3</v>
      </c>
      <c r="I50" s="30">
        <v>0.12</v>
      </c>
      <c r="J50" s="30" t="s">
        <v>188</v>
      </c>
      <c r="K50" s="30" t="s">
        <v>190</v>
      </c>
      <c r="L50" s="30" t="s">
        <v>191</v>
      </c>
      <c r="M50" s="30" t="s">
        <v>192</v>
      </c>
      <c r="N50" s="30" t="s">
        <v>189</v>
      </c>
      <c r="O50" s="4"/>
    </row>
    <row r="51" spans="2:15" ht="54.95" customHeight="1" outlineLevel="1" x14ac:dyDescent="0.25">
      <c r="B51" s="16"/>
      <c r="C51" s="36"/>
      <c r="D51" s="8"/>
      <c r="E51" s="28" t="s">
        <v>268</v>
      </c>
      <c r="F51" s="72" t="s">
        <v>122</v>
      </c>
      <c r="G51" s="72" t="s">
        <v>125</v>
      </c>
      <c r="H51" s="37">
        <f t="shared" ca="1" si="2"/>
        <v>4</v>
      </c>
      <c r="I51" s="30">
        <v>0.08</v>
      </c>
      <c r="J51" s="30" t="s">
        <v>269</v>
      </c>
      <c r="K51" s="70" t="s">
        <v>270</v>
      </c>
      <c r="L51" s="30" t="s">
        <v>271</v>
      </c>
      <c r="M51" s="30" t="s">
        <v>272</v>
      </c>
      <c r="N51" s="30" t="s">
        <v>273</v>
      </c>
      <c r="O51" s="24"/>
    </row>
    <row r="52" spans="2:15" ht="54.95" customHeight="1" outlineLevel="1" x14ac:dyDescent="0.25">
      <c r="B52" s="16"/>
      <c r="C52" s="36"/>
      <c r="D52" s="8"/>
      <c r="E52" s="28" t="s">
        <v>201</v>
      </c>
      <c r="F52" s="72" t="s">
        <v>122</v>
      </c>
      <c r="G52" s="72" t="s">
        <v>125</v>
      </c>
      <c r="H52" s="37">
        <f t="shared" ca="1" si="2"/>
        <v>4</v>
      </c>
      <c r="I52" s="30">
        <v>0.08</v>
      </c>
      <c r="J52" s="71" t="s">
        <v>261</v>
      </c>
      <c r="K52" s="71" t="s">
        <v>275</v>
      </c>
      <c r="L52" s="71" t="s">
        <v>33</v>
      </c>
      <c r="M52" s="71" t="s">
        <v>33</v>
      </c>
      <c r="N52" s="71" t="s">
        <v>33</v>
      </c>
      <c r="O52" s="4"/>
    </row>
    <row r="53" spans="2:15" ht="54.95" customHeight="1" outlineLevel="1" x14ac:dyDescent="0.25">
      <c r="B53" s="16"/>
      <c r="C53" s="36"/>
      <c r="D53" s="8"/>
      <c r="E53" s="28" t="s">
        <v>199</v>
      </c>
      <c r="F53" s="72" t="s">
        <v>122</v>
      </c>
      <c r="G53" s="72" t="s">
        <v>125</v>
      </c>
      <c r="H53" s="37">
        <f t="shared" ca="1" si="2"/>
        <v>2</v>
      </c>
      <c r="I53" s="30">
        <v>0.1</v>
      </c>
      <c r="J53" s="30" t="s">
        <v>196</v>
      </c>
      <c r="K53" s="30" t="s">
        <v>197</v>
      </c>
      <c r="L53" s="30" t="s">
        <v>180</v>
      </c>
      <c r="M53" s="30" t="s">
        <v>179</v>
      </c>
      <c r="N53" s="30" t="s">
        <v>177</v>
      </c>
      <c r="O53" s="24"/>
    </row>
    <row r="54" spans="2:15" ht="54.95" customHeight="1" outlineLevel="1" x14ac:dyDescent="0.25">
      <c r="B54" s="16"/>
      <c r="C54" s="36"/>
      <c r="D54" s="8"/>
      <c r="E54" s="28" t="s">
        <v>200</v>
      </c>
      <c r="F54" s="72" t="s">
        <v>122</v>
      </c>
      <c r="G54" s="72" t="s">
        <v>125</v>
      </c>
      <c r="H54" s="37">
        <f t="shared" ca="1" si="2"/>
        <v>4</v>
      </c>
      <c r="I54" s="30">
        <v>0.1</v>
      </c>
      <c r="J54" s="30" t="s">
        <v>198</v>
      </c>
      <c r="K54" s="30" t="s">
        <v>180</v>
      </c>
      <c r="L54" s="30" t="s">
        <v>179</v>
      </c>
      <c r="M54" s="30" t="s">
        <v>178</v>
      </c>
      <c r="N54" s="30" t="s">
        <v>176</v>
      </c>
      <c r="O54" s="24"/>
    </row>
    <row r="55" spans="2:15" ht="54.95" customHeight="1" outlineLevel="1" x14ac:dyDescent="0.25">
      <c r="B55" s="16"/>
      <c r="C55" s="36"/>
      <c r="D55" s="8"/>
      <c r="E55" s="28" t="s">
        <v>175</v>
      </c>
      <c r="F55" s="72" t="s">
        <v>122</v>
      </c>
      <c r="G55" s="72" t="s">
        <v>125</v>
      </c>
      <c r="H55" s="37">
        <f t="shared" ca="1" si="2"/>
        <v>5</v>
      </c>
      <c r="I55" s="30">
        <v>0.1</v>
      </c>
      <c r="J55" s="30" t="s">
        <v>80</v>
      </c>
      <c r="K55" s="70" t="s">
        <v>128</v>
      </c>
      <c r="L55" s="61" t="s">
        <v>193</v>
      </c>
      <c r="M55" s="70" t="s">
        <v>128</v>
      </c>
      <c r="N55" s="30" t="s">
        <v>194</v>
      </c>
      <c r="O55" s="24"/>
    </row>
    <row r="56" spans="2:15" ht="54.95" customHeight="1" outlineLevel="1" x14ac:dyDescent="0.25">
      <c r="B56" s="16"/>
      <c r="C56" s="36"/>
      <c r="D56" s="8"/>
      <c r="E56" s="28" t="s">
        <v>195</v>
      </c>
      <c r="F56" s="72" t="s">
        <v>122</v>
      </c>
      <c r="G56" s="72" t="s">
        <v>125</v>
      </c>
      <c r="H56" s="37">
        <f t="shared" ca="1" si="2"/>
        <v>1</v>
      </c>
      <c r="I56" s="30">
        <v>0.1</v>
      </c>
      <c r="J56" s="30" t="s">
        <v>262</v>
      </c>
      <c r="K56" s="61" t="s">
        <v>263</v>
      </c>
      <c r="L56" s="61" t="s">
        <v>264</v>
      </c>
      <c r="M56" s="30" t="s">
        <v>265</v>
      </c>
      <c r="N56" s="30" t="s">
        <v>266</v>
      </c>
      <c r="O56" s="24"/>
    </row>
    <row r="57" spans="2:15" ht="82.5" customHeight="1" x14ac:dyDescent="0.25">
      <c r="B57" s="16"/>
      <c r="C57" s="38" t="s">
        <v>88</v>
      </c>
      <c r="D57" s="39"/>
      <c r="E57" s="40"/>
      <c r="F57" s="42"/>
      <c r="G57" s="42"/>
      <c r="H57" s="41">
        <f ca="1">SUMPRODUCT(H46:H56,I46:I56)</f>
        <v>3.12</v>
      </c>
      <c r="I57" s="42">
        <f>SUM(I47:I56)</f>
        <v>0.99999999999999989</v>
      </c>
      <c r="J57" s="42"/>
      <c r="K57" s="42"/>
      <c r="L57" s="42"/>
      <c r="M57" s="42"/>
      <c r="N57" s="42"/>
      <c r="O57" s="4"/>
    </row>
    <row r="58" spans="2:15" ht="30" customHeight="1" x14ac:dyDescent="0.25">
      <c r="B58" s="16"/>
      <c r="C58" s="46"/>
      <c r="D58" s="43">
        <f>SUM(D3:D56)</f>
        <v>0.99999999999999989</v>
      </c>
      <c r="E58" s="44"/>
      <c r="F58" s="69"/>
      <c r="G58" s="69"/>
      <c r="H58" s="58">
        <f ca="1">H57*D46+H45*D30+H29*D4</f>
        <v>3.1145</v>
      </c>
      <c r="I58" s="45"/>
      <c r="J58" s="45"/>
      <c r="K58" s="45"/>
      <c r="L58" s="45"/>
      <c r="M58" s="45"/>
      <c r="N58" s="45"/>
      <c r="O58" s="21"/>
    </row>
    <row r="59" spans="2:15" ht="15.75" customHeight="1" x14ac:dyDescent="0.25">
      <c r="B59" s="16"/>
      <c r="C59" s="2"/>
      <c r="D59" s="1"/>
      <c r="E59" s="1"/>
      <c r="F59" s="1"/>
      <c r="G59" s="1"/>
      <c r="H59" s="1"/>
      <c r="I59" s="1"/>
      <c r="J59" s="1"/>
      <c r="K59" s="1"/>
      <c r="L59" s="1"/>
      <c r="M59" s="1"/>
      <c r="N59" s="1"/>
      <c r="O59" s="21"/>
    </row>
    <row r="60" spans="2:15" x14ac:dyDescent="0.25">
      <c r="B60" s="18"/>
      <c r="C60" s="3"/>
      <c r="D60" s="19"/>
      <c r="E60" s="19"/>
      <c r="F60" s="19"/>
      <c r="G60" s="19"/>
      <c r="H60" s="19"/>
      <c r="I60" s="19"/>
      <c r="J60" s="19"/>
      <c r="K60" s="19"/>
      <c r="L60" s="19"/>
      <c r="M60" s="19"/>
      <c r="N60" s="19"/>
      <c r="O60" s="20"/>
    </row>
  </sheetData>
  <pageMargins left="0.7" right="0.7" top="0.75" bottom="0.75" header="0.3" footer="0.3"/>
  <pageSetup paperSize="3" scale="43" fitToHeight="2"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D43"/>
  <sheetViews>
    <sheetView topLeftCell="A7" workbookViewId="0">
      <selection activeCell="C12" sqref="C12:D43"/>
    </sheetView>
  </sheetViews>
  <sheetFormatPr defaultRowHeight="15" x14ac:dyDescent="0.25"/>
  <cols>
    <col min="3" max="3" width="26.75" bestFit="1" customWidth="1"/>
  </cols>
  <sheetData>
    <row r="2" spans="3:4" ht="25.5" x14ac:dyDescent="0.25">
      <c r="C2" s="9" t="s">
        <v>27</v>
      </c>
      <c r="D2" s="10" t="s">
        <v>28</v>
      </c>
    </row>
    <row r="3" spans="3:4" x14ac:dyDescent="0.25">
      <c r="C3" s="11" t="s">
        <v>11</v>
      </c>
      <c r="D3" s="11" t="s">
        <v>29</v>
      </c>
    </row>
    <row r="4" spans="3:4" x14ac:dyDescent="0.25">
      <c r="C4" s="11" t="s">
        <v>11</v>
      </c>
      <c r="D4" s="11" t="s">
        <v>30</v>
      </c>
    </row>
    <row r="5" spans="3:4" x14ac:dyDescent="0.25">
      <c r="C5" s="11" t="s">
        <v>11</v>
      </c>
      <c r="D5" s="11" t="s">
        <v>31</v>
      </c>
    </row>
    <row r="6" spans="3:4" x14ac:dyDescent="0.25">
      <c r="C6" s="11" t="s">
        <v>32</v>
      </c>
      <c r="D6" s="11" t="s">
        <v>33</v>
      </c>
    </row>
    <row r="7" spans="3:4" x14ac:dyDescent="0.25">
      <c r="C7" s="11" t="s">
        <v>34</v>
      </c>
      <c r="D7" s="11" t="s">
        <v>35</v>
      </c>
    </row>
    <row r="8" spans="3:4" x14ac:dyDescent="0.25">
      <c r="C8" s="11" t="s">
        <v>11</v>
      </c>
      <c r="D8" s="11" t="s">
        <v>36</v>
      </c>
    </row>
    <row r="9" spans="3:4" x14ac:dyDescent="0.25">
      <c r="C9" s="11" t="s">
        <v>37</v>
      </c>
      <c r="D9" s="11" t="s">
        <v>38</v>
      </c>
    </row>
    <row r="10" spans="3:4" x14ac:dyDescent="0.25">
      <c r="C10" s="11" t="s">
        <v>32</v>
      </c>
      <c r="D10" s="11" t="s">
        <v>39</v>
      </c>
    </row>
    <row r="11" spans="3:4" x14ac:dyDescent="0.25">
      <c r="C11" s="11" t="s">
        <v>11</v>
      </c>
      <c r="D11" s="11" t="s">
        <v>40</v>
      </c>
    </row>
    <row r="12" spans="3:4" x14ac:dyDescent="0.25">
      <c r="C12" s="11" t="s">
        <v>32</v>
      </c>
      <c r="D12" s="11" t="s">
        <v>41</v>
      </c>
    </row>
    <row r="13" spans="3:4" x14ac:dyDescent="0.25">
      <c r="C13" s="11" t="s">
        <v>11</v>
      </c>
      <c r="D13" s="11" t="s">
        <v>42</v>
      </c>
    </row>
    <row r="14" spans="3:4" x14ac:dyDescent="0.25">
      <c r="C14" s="11" t="s">
        <v>34</v>
      </c>
      <c r="D14" s="11" t="s">
        <v>43</v>
      </c>
    </row>
    <row r="15" spans="3:4" x14ac:dyDescent="0.25">
      <c r="C15" s="11" t="s">
        <v>44</v>
      </c>
      <c r="D15" s="11" t="s">
        <v>45</v>
      </c>
    </row>
    <row r="16" spans="3:4" x14ac:dyDescent="0.25">
      <c r="C16" s="11" t="s">
        <v>11</v>
      </c>
      <c r="D16" s="11" t="s">
        <v>33</v>
      </c>
    </row>
    <row r="17" spans="3:4" x14ac:dyDescent="0.25">
      <c r="C17" s="11" t="s">
        <v>34</v>
      </c>
      <c r="D17" s="11" t="s">
        <v>46</v>
      </c>
    </row>
    <row r="18" spans="3:4" x14ac:dyDescent="0.25">
      <c r="C18" s="11" t="s">
        <v>47</v>
      </c>
      <c r="D18" s="11" t="s">
        <v>48</v>
      </c>
    </row>
    <row r="19" spans="3:4" x14ac:dyDescent="0.25">
      <c r="C19" s="11" t="s">
        <v>33</v>
      </c>
      <c r="D19" s="11" t="s">
        <v>33</v>
      </c>
    </row>
    <row r="20" spans="3:4" x14ac:dyDescent="0.25">
      <c r="C20" s="11" t="s">
        <v>32</v>
      </c>
      <c r="D20" s="11" t="s">
        <v>49</v>
      </c>
    </row>
    <row r="21" spans="3:4" x14ac:dyDescent="0.25">
      <c r="C21" s="11" t="s">
        <v>50</v>
      </c>
      <c r="D21" s="11" t="s">
        <v>51</v>
      </c>
    </row>
    <row r="22" spans="3:4" x14ac:dyDescent="0.25">
      <c r="C22" s="11" t="s">
        <v>11</v>
      </c>
      <c r="D22" s="11" t="s">
        <v>52</v>
      </c>
    </row>
    <row r="23" spans="3:4" x14ac:dyDescent="0.25">
      <c r="C23" s="11" t="s">
        <v>32</v>
      </c>
      <c r="D23" s="11" t="s">
        <v>53</v>
      </c>
    </row>
    <row r="24" spans="3:4" x14ac:dyDescent="0.25">
      <c r="C24" s="11" t="s">
        <v>32</v>
      </c>
      <c r="D24" s="11" t="s">
        <v>54</v>
      </c>
    </row>
    <row r="25" spans="3:4" x14ac:dyDescent="0.25">
      <c r="C25" s="11" t="s">
        <v>32</v>
      </c>
      <c r="D25" s="11" t="s">
        <v>55</v>
      </c>
    </row>
    <row r="26" spans="3:4" x14ac:dyDescent="0.25">
      <c r="C26" s="11" t="s">
        <v>32</v>
      </c>
      <c r="D26" s="11" t="s">
        <v>56</v>
      </c>
    </row>
    <row r="27" spans="3:4" x14ac:dyDescent="0.25">
      <c r="C27" s="11" t="s">
        <v>11</v>
      </c>
      <c r="D27" s="11" t="s">
        <v>57</v>
      </c>
    </row>
    <row r="28" spans="3:4" x14ac:dyDescent="0.25">
      <c r="C28" s="11" t="s">
        <v>32</v>
      </c>
      <c r="D28" s="11" t="s">
        <v>58</v>
      </c>
    </row>
    <row r="29" spans="3:4" x14ac:dyDescent="0.25">
      <c r="C29" s="11" t="s">
        <v>32</v>
      </c>
      <c r="D29" s="11" t="s">
        <v>59</v>
      </c>
    </row>
    <row r="30" spans="3:4" x14ac:dyDescent="0.25">
      <c r="C30" s="11" t="s">
        <v>32</v>
      </c>
      <c r="D30" s="11" t="s">
        <v>60</v>
      </c>
    </row>
    <row r="31" spans="3:4" x14ac:dyDescent="0.25">
      <c r="C31" s="11" t="s">
        <v>11</v>
      </c>
      <c r="D31" s="11" t="s">
        <v>61</v>
      </c>
    </row>
    <row r="32" spans="3:4" x14ac:dyDescent="0.25">
      <c r="C32" s="11" t="s">
        <v>11</v>
      </c>
      <c r="D32" s="11" t="s">
        <v>62</v>
      </c>
    </row>
    <row r="33" spans="3:4" x14ac:dyDescent="0.25">
      <c r="C33" s="11" t="s">
        <v>37</v>
      </c>
      <c r="D33" s="11" t="s">
        <v>33</v>
      </c>
    </row>
    <row r="34" spans="3:4" x14ac:dyDescent="0.25">
      <c r="C34" s="11" t="s">
        <v>11</v>
      </c>
      <c r="D34" s="11" t="s">
        <v>63</v>
      </c>
    </row>
    <row r="35" spans="3:4" x14ac:dyDescent="0.25">
      <c r="C35" s="11" t="s">
        <v>32</v>
      </c>
      <c r="D35" s="11" t="s">
        <v>64</v>
      </c>
    </row>
    <row r="36" spans="3:4" x14ac:dyDescent="0.25">
      <c r="C36" s="11" t="s">
        <v>32</v>
      </c>
      <c r="D36" s="11" t="s">
        <v>65</v>
      </c>
    </row>
    <row r="37" spans="3:4" x14ac:dyDescent="0.25">
      <c r="C37" s="11" t="s">
        <v>37</v>
      </c>
      <c r="D37" s="11" t="s">
        <v>66</v>
      </c>
    </row>
    <row r="38" spans="3:4" x14ac:dyDescent="0.25">
      <c r="C38" s="11" t="s">
        <v>32</v>
      </c>
      <c r="D38" s="11" t="s">
        <v>67</v>
      </c>
    </row>
    <row r="39" spans="3:4" x14ac:dyDescent="0.25">
      <c r="C39" s="11" t="s">
        <v>32</v>
      </c>
      <c r="D39" s="11" t="s">
        <v>68</v>
      </c>
    </row>
    <row r="40" spans="3:4" x14ac:dyDescent="0.25">
      <c r="C40" s="11" t="s">
        <v>69</v>
      </c>
      <c r="D40" s="11" t="s">
        <v>70</v>
      </c>
    </row>
    <row r="41" spans="3:4" x14ac:dyDescent="0.25">
      <c r="C41" s="11" t="s">
        <v>69</v>
      </c>
      <c r="D41" s="11" t="s">
        <v>33</v>
      </c>
    </row>
    <row r="42" spans="3:4" x14ac:dyDescent="0.25">
      <c r="C42" s="11" t="s">
        <v>32</v>
      </c>
      <c r="D42" s="11" t="s">
        <v>71</v>
      </c>
    </row>
    <row r="43" spans="3:4" x14ac:dyDescent="0.25">
      <c r="C43" s="11" t="s">
        <v>44</v>
      </c>
      <c r="D43" s="11" t="s">
        <v>72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PME Scorecard</vt:lpstr>
      <vt:lpstr>Tricon reasons</vt:lpstr>
      <vt:lpstr>'Tricon reasons'!Extract</vt:lpstr>
      <vt:lpstr>'PME Scorecard'!Print_Area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PRAMOD</dc:creator>
  <cp:lastModifiedBy>Pramod Thaz</cp:lastModifiedBy>
  <cp:lastPrinted>2016-05-08T02:47:02Z</cp:lastPrinted>
  <dcterms:created xsi:type="dcterms:W3CDTF">2016-03-30T02:20:52Z</dcterms:created>
  <dcterms:modified xsi:type="dcterms:W3CDTF">2016-06-06T15:24:04Z</dcterms:modified>
</cp:coreProperties>
</file>