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HNDIT 1st YEAR 2nd SEM\2ND YEAR 1ST SEMESTER\2nd year 1st sem short notes\New folder\"/>
    </mc:Choice>
  </mc:AlternateContent>
  <bookViews>
    <workbookView xWindow="-120" yWindow="-120" windowWidth="20730" windowHeight="11160" tabRatio="701" firstSheet="1" activeTab="3"/>
  </bookViews>
  <sheets>
    <sheet name="STUDENTS DETAILS" sheetId="1" r:id="rId1"/>
    <sheet name=" STUDENTS TOTAL DETAILS" sheetId="6" r:id="rId2"/>
    <sheet name="BOOKS DETAILS" sheetId="3" r:id="rId3"/>
    <sheet name="LIB ACCESSION" sheetId="2" r:id="rId4"/>
    <sheet name="STUDENTS LIBRARY ID" sheetId="5" r:id="rId5"/>
    <sheet name="REPORT CARD" sheetId="4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2" l="1"/>
  <c r="F8" i="2"/>
  <c r="C3" i="6"/>
  <c r="B3" i="6"/>
  <c r="J11" i="5" l="1"/>
  <c r="G9" i="5"/>
  <c r="G8" i="5"/>
  <c r="G7" i="5"/>
  <c r="G20" i="4"/>
  <c r="G18" i="4"/>
  <c r="G19" i="4"/>
  <c r="J9" i="2"/>
  <c r="J12" i="2"/>
  <c r="J13" i="2"/>
  <c r="J16" i="2"/>
  <c r="J17" i="2"/>
  <c r="J21" i="2"/>
  <c r="J22" i="2"/>
  <c r="J25" i="2"/>
  <c r="J26" i="2"/>
  <c r="J29" i="2"/>
  <c r="J30" i="2"/>
  <c r="J33" i="2"/>
  <c r="J34" i="2"/>
  <c r="J37" i="2"/>
  <c r="J38" i="2"/>
  <c r="J41" i="2"/>
  <c r="J42" i="2"/>
  <c r="J45" i="2"/>
  <c r="J46" i="2"/>
  <c r="J49" i="2"/>
  <c r="J50" i="2"/>
  <c r="J53" i="2"/>
  <c r="J54" i="2"/>
  <c r="J57" i="2"/>
  <c r="J58" i="2"/>
  <c r="J61" i="2"/>
  <c r="J62" i="2"/>
  <c r="J65" i="2"/>
  <c r="J66" i="2"/>
  <c r="J69" i="2"/>
  <c r="J70" i="2"/>
  <c r="J73" i="2"/>
  <c r="J74" i="2"/>
  <c r="J77" i="2"/>
  <c r="J78" i="2"/>
  <c r="J81" i="2"/>
  <c r="J82" i="2"/>
  <c r="J85" i="2"/>
  <c r="J86" i="2"/>
  <c r="J89" i="2"/>
  <c r="J90" i="2"/>
  <c r="J92" i="2"/>
  <c r="J93" i="2"/>
  <c r="J94" i="2"/>
  <c r="J95" i="2"/>
  <c r="J96" i="2"/>
  <c r="K9" i="2"/>
  <c r="K10" i="2"/>
  <c r="K13" i="2"/>
  <c r="K14" i="2"/>
  <c r="K17" i="2"/>
  <c r="K92" i="2"/>
  <c r="L92" i="2" s="1"/>
  <c r="K93" i="2"/>
  <c r="L93" i="2" s="1"/>
  <c r="K94" i="2"/>
  <c r="L94" i="2" s="1"/>
  <c r="K95" i="2"/>
  <c r="L95" i="2" s="1"/>
  <c r="K96" i="2"/>
  <c r="L96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9" i="2"/>
  <c r="F10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G22" i="4"/>
  <c r="G21" i="4"/>
  <c r="D9" i="2"/>
  <c r="D10" i="2"/>
  <c r="J10" i="2" s="1"/>
  <c r="D11" i="2"/>
  <c r="K11" i="2" s="1"/>
  <c r="D12" i="2"/>
  <c r="K12" i="2" s="1"/>
  <c r="D13" i="2"/>
  <c r="D14" i="2"/>
  <c r="J14" i="2" s="1"/>
  <c r="D15" i="2"/>
  <c r="K15" i="2" s="1"/>
  <c r="D16" i="2"/>
  <c r="K16" i="2" s="1"/>
  <c r="D17" i="2"/>
  <c r="D18" i="2"/>
  <c r="J18" i="2" s="1"/>
  <c r="D19" i="2"/>
  <c r="J19" i="2" s="1"/>
  <c r="D20" i="2"/>
  <c r="K20" i="2" s="1"/>
  <c r="D21" i="2"/>
  <c r="K21" i="2" s="1"/>
  <c r="D22" i="2"/>
  <c r="K22" i="2" s="1"/>
  <c r="D23" i="2"/>
  <c r="J23" i="2" s="1"/>
  <c r="D24" i="2"/>
  <c r="K24" i="2" s="1"/>
  <c r="D25" i="2"/>
  <c r="K25" i="2" s="1"/>
  <c r="D26" i="2"/>
  <c r="K26" i="2" s="1"/>
  <c r="D27" i="2"/>
  <c r="J27" i="2" s="1"/>
  <c r="D28" i="2"/>
  <c r="K28" i="2" s="1"/>
  <c r="D29" i="2"/>
  <c r="K29" i="2" s="1"/>
  <c r="D30" i="2"/>
  <c r="K30" i="2" s="1"/>
  <c r="D31" i="2"/>
  <c r="J31" i="2" s="1"/>
  <c r="D32" i="2"/>
  <c r="K32" i="2" s="1"/>
  <c r="D33" i="2"/>
  <c r="K33" i="2" s="1"/>
  <c r="D34" i="2"/>
  <c r="K34" i="2" s="1"/>
  <c r="D35" i="2"/>
  <c r="J35" i="2" s="1"/>
  <c r="D36" i="2"/>
  <c r="K36" i="2" s="1"/>
  <c r="D37" i="2"/>
  <c r="K37" i="2" s="1"/>
  <c r="D38" i="2"/>
  <c r="K38" i="2" s="1"/>
  <c r="D39" i="2"/>
  <c r="J39" i="2" s="1"/>
  <c r="D40" i="2"/>
  <c r="K40" i="2" s="1"/>
  <c r="D41" i="2"/>
  <c r="K41" i="2" s="1"/>
  <c r="D42" i="2"/>
  <c r="K42" i="2" s="1"/>
  <c r="D43" i="2"/>
  <c r="J43" i="2" s="1"/>
  <c r="D44" i="2"/>
  <c r="K44" i="2" s="1"/>
  <c r="D45" i="2"/>
  <c r="K45" i="2" s="1"/>
  <c r="D46" i="2"/>
  <c r="K46" i="2" s="1"/>
  <c r="D47" i="2"/>
  <c r="J47" i="2" s="1"/>
  <c r="D48" i="2"/>
  <c r="K48" i="2" s="1"/>
  <c r="D49" i="2"/>
  <c r="K49" i="2" s="1"/>
  <c r="D50" i="2"/>
  <c r="K50" i="2" s="1"/>
  <c r="D51" i="2"/>
  <c r="J51" i="2" s="1"/>
  <c r="D52" i="2"/>
  <c r="K52" i="2" s="1"/>
  <c r="D53" i="2"/>
  <c r="K53" i="2" s="1"/>
  <c r="D54" i="2"/>
  <c r="K54" i="2" s="1"/>
  <c r="D55" i="2"/>
  <c r="J55" i="2" s="1"/>
  <c r="D56" i="2"/>
  <c r="K56" i="2" s="1"/>
  <c r="D57" i="2"/>
  <c r="K57" i="2" s="1"/>
  <c r="D58" i="2"/>
  <c r="K58" i="2" s="1"/>
  <c r="D59" i="2"/>
  <c r="J59" i="2" s="1"/>
  <c r="D60" i="2"/>
  <c r="K60" i="2" s="1"/>
  <c r="D61" i="2"/>
  <c r="K61" i="2" s="1"/>
  <c r="D62" i="2"/>
  <c r="K62" i="2" s="1"/>
  <c r="D63" i="2"/>
  <c r="J63" i="2" s="1"/>
  <c r="D64" i="2"/>
  <c r="K64" i="2" s="1"/>
  <c r="D65" i="2"/>
  <c r="K65" i="2" s="1"/>
  <c r="D66" i="2"/>
  <c r="K66" i="2" s="1"/>
  <c r="D67" i="2"/>
  <c r="J67" i="2" s="1"/>
  <c r="D68" i="2"/>
  <c r="K68" i="2" s="1"/>
  <c r="D69" i="2"/>
  <c r="K69" i="2" s="1"/>
  <c r="D70" i="2"/>
  <c r="K70" i="2" s="1"/>
  <c r="D71" i="2"/>
  <c r="J71" i="2" s="1"/>
  <c r="D72" i="2"/>
  <c r="K72" i="2" s="1"/>
  <c r="D73" i="2"/>
  <c r="K73" i="2" s="1"/>
  <c r="D74" i="2"/>
  <c r="K74" i="2" s="1"/>
  <c r="D75" i="2"/>
  <c r="J75" i="2" s="1"/>
  <c r="D76" i="2"/>
  <c r="K76" i="2" s="1"/>
  <c r="D77" i="2"/>
  <c r="K77" i="2" s="1"/>
  <c r="D78" i="2"/>
  <c r="K78" i="2" s="1"/>
  <c r="D79" i="2"/>
  <c r="J79" i="2" s="1"/>
  <c r="D80" i="2"/>
  <c r="K80" i="2" s="1"/>
  <c r="D81" i="2"/>
  <c r="K81" i="2" s="1"/>
  <c r="D82" i="2"/>
  <c r="K82" i="2" s="1"/>
  <c r="D83" i="2"/>
  <c r="J83" i="2" s="1"/>
  <c r="D84" i="2"/>
  <c r="K84" i="2" s="1"/>
  <c r="L84" i="2" s="1"/>
  <c r="D85" i="2"/>
  <c r="K85" i="2" s="1"/>
  <c r="L85" i="2" s="1"/>
  <c r="D86" i="2"/>
  <c r="K86" i="2" s="1"/>
  <c r="L86" i="2" s="1"/>
  <c r="D87" i="2"/>
  <c r="J87" i="2" s="1"/>
  <c r="D88" i="2"/>
  <c r="K88" i="2" s="1"/>
  <c r="L88" i="2" s="1"/>
  <c r="D89" i="2"/>
  <c r="K89" i="2" s="1"/>
  <c r="L89" i="2" s="1"/>
  <c r="D90" i="2"/>
  <c r="K90" i="2" s="1"/>
  <c r="L90" i="2" s="1"/>
  <c r="D91" i="2"/>
  <c r="J91" i="2" s="1"/>
  <c r="D8" i="2"/>
  <c r="K87" i="2" l="1"/>
  <c r="L87" i="2" s="1"/>
  <c r="K79" i="2"/>
  <c r="K71" i="2"/>
  <c r="K63" i="2"/>
  <c r="K55" i="2"/>
  <c r="L55" i="2" s="1"/>
  <c r="K47" i="2"/>
  <c r="K39" i="2"/>
  <c r="K31" i="2"/>
  <c r="K23" i="2"/>
  <c r="J88" i="2"/>
  <c r="J84" i="2"/>
  <c r="J80" i="2"/>
  <c r="J76" i="2"/>
  <c r="J72" i="2"/>
  <c r="J68" i="2"/>
  <c r="J64" i="2"/>
  <c r="J60" i="2"/>
  <c r="J56" i="2"/>
  <c r="J52" i="2"/>
  <c r="J48" i="2"/>
  <c r="J44" i="2"/>
  <c r="J40" i="2"/>
  <c r="J36" i="2"/>
  <c r="J32" i="2"/>
  <c r="J28" i="2"/>
  <c r="J24" i="2"/>
  <c r="J20" i="2"/>
  <c r="J15" i="2"/>
  <c r="J11" i="2"/>
  <c r="K91" i="2"/>
  <c r="L91" i="2" s="1"/>
  <c r="K83" i="2"/>
  <c r="K75" i="2"/>
  <c r="L75" i="2" s="1"/>
  <c r="K67" i="2"/>
  <c r="L67" i="2" s="1"/>
  <c r="K59" i="2"/>
  <c r="K51" i="2"/>
  <c r="K43" i="2"/>
  <c r="L43" i="2" s="1"/>
  <c r="K35" i="2"/>
  <c r="K27" i="2"/>
  <c r="K19" i="2"/>
  <c r="K8" i="2"/>
  <c r="L8" i="2" s="1"/>
  <c r="J8" i="2"/>
  <c r="K18" i="2"/>
  <c r="L83" i="2"/>
  <c r="H83" i="2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L34" i="2"/>
  <c r="L36" i="2"/>
  <c r="L38" i="2"/>
  <c r="L39" i="2"/>
  <c r="L42" i="2"/>
  <c r="L46" i="2"/>
  <c r="L47" i="2"/>
  <c r="L50" i="2"/>
  <c r="L51" i="2"/>
  <c r="L54" i="2"/>
  <c r="L58" i="2"/>
  <c r="L59" i="2"/>
  <c r="L62" i="2"/>
  <c r="L63" i="2"/>
  <c r="L66" i="2"/>
  <c r="L70" i="2"/>
  <c r="L71" i="2"/>
  <c r="L74" i="2"/>
  <c r="L77" i="2"/>
  <c r="L78" i="2"/>
  <c r="L79" i="2"/>
  <c r="L81" i="2"/>
  <c r="L82" i="2"/>
  <c r="L32" i="2"/>
  <c r="H30" i="2"/>
  <c r="I30" i="2" s="1"/>
  <c r="L30" i="2"/>
  <c r="L73" i="2" l="1"/>
  <c r="L69" i="2"/>
  <c r="L65" i="2"/>
  <c r="L61" i="2"/>
  <c r="L57" i="2"/>
  <c r="L53" i="2"/>
  <c r="L49" i="2"/>
  <c r="L45" i="2"/>
  <c r="L41" i="2"/>
  <c r="L37" i="2"/>
  <c r="L33" i="2"/>
  <c r="L80" i="2"/>
  <c r="L76" i="2"/>
  <c r="L72" i="2"/>
  <c r="L68" i="2"/>
  <c r="L64" i="2"/>
  <c r="L60" i="2"/>
  <c r="L56" i="2"/>
  <c r="L52" i="2"/>
  <c r="L48" i="2"/>
  <c r="L44" i="2"/>
  <c r="L40" i="2"/>
  <c r="L35" i="2"/>
  <c r="L31" i="2"/>
  <c r="A8" i="1"/>
  <c r="C5" i="6" l="1"/>
  <c r="F6" i="6"/>
  <c r="E6" i="6"/>
  <c r="D6" i="6"/>
  <c r="C6" i="6"/>
  <c r="F5" i="6"/>
  <c r="E5" i="6"/>
  <c r="D5" i="6"/>
  <c r="F4" i="6"/>
  <c r="E4" i="6"/>
  <c r="D4" i="6"/>
  <c r="F3" i="6"/>
  <c r="E3" i="6"/>
  <c r="D3" i="6"/>
  <c r="C4" i="6"/>
  <c r="B6" i="6"/>
  <c r="B5" i="6"/>
  <c r="B4" i="6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19" i="1"/>
  <c r="L20" i="2"/>
  <c r="L19" i="2"/>
  <c r="L23" i="2"/>
  <c r="L27" i="2"/>
  <c r="L28" i="2"/>
  <c r="L29" i="2"/>
  <c r="H18" i="2"/>
  <c r="I18" i="2" s="1"/>
  <c r="H19" i="2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A314" i="1"/>
  <c r="A315" i="1"/>
  <c r="A18" i="1"/>
  <c r="A9" i="2"/>
  <c r="A10" i="2"/>
  <c r="A11" i="2"/>
  <c r="A12" i="2"/>
  <c r="A13" i="2"/>
  <c r="A14" i="2"/>
  <c r="A15" i="2"/>
  <c r="A16" i="2"/>
  <c r="A17" i="2"/>
  <c r="A18" i="2"/>
  <c r="A8" i="2"/>
  <c r="A12" i="1"/>
  <c r="A13" i="1"/>
  <c r="A14" i="1"/>
  <c r="A15" i="1"/>
  <c r="A16" i="1"/>
  <c r="A17" i="1"/>
  <c r="A9" i="1"/>
  <c r="A10" i="1"/>
  <c r="A11" i="1"/>
  <c r="A7" i="1"/>
  <c r="I8" i="2"/>
  <c r="H14" i="2"/>
  <c r="I14" i="2" s="1"/>
  <c r="H15" i="2"/>
  <c r="I15" i="2" s="1"/>
  <c r="H16" i="2"/>
  <c r="I16" i="2" s="1"/>
  <c r="H17" i="2"/>
  <c r="I17" i="2" s="1"/>
  <c r="H9" i="2"/>
  <c r="I9" i="2" s="1"/>
  <c r="H10" i="2"/>
  <c r="I10" i="2" s="1"/>
  <c r="H11" i="2"/>
  <c r="I11" i="2" s="1"/>
  <c r="H12" i="2"/>
  <c r="I12" i="2" s="1"/>
  <c r="H13" i="2"/>
  <c r="I13" i="2" s="1"/>
  <c r="L9" i="2"/>
  <c r="L10" i="2"/>
  <c r="L11" i="2"/>
  <c r="L12" i="2"/>
  <c r="L13" i="2"/>
  <c r="L14" i="2"/>
  <c r="L15" i="2"/>
  <c r="L16" i="2"/>
  <c r="L17" i="2"/>
  <c r="B7" i="6" l="1"/>
  <c r="F7" i="6"/>
  <c r="G3" i="6"/>
  <c r="L24" i="2"/>
  <c r="L18" i="2"/>
  <c r="G4" i="6"/>
  <c r="C7" i="6"/>
  <c r="G5" i="6"/>
  <c r="D7" i="6"/>
  <c r="G6" i="6"/>
  <c r="E7" i="6"/>
  <c r="L25" i="2"/>
  <c r="L22" i="2"/>
  <c r="L26" i="2"/>
  <c r="L21" i="2"/>
</calcChain>
</file>

<file path=xl/sharedStrings.xml><?xml version="1.0" encoding="utf-8"?>
<sst xmlns="http://schemas.openxmlformats.org/spreadsheetml/2006/main" count="998" uniqueCount="521">
  <si>
    <t>MEMBER TYPE</t>
  </si>
  <si>
    <t>REGISTRATION NO</t>
  </si>
  <si>
    <t>NAME IN FULL</t>
  </si>
  <si>
    <t>PERMANENT ADDRESS</t>
  </si>
  <si>
    <t>DATE OF BIRTH</t>
  </si>
  <si>
    <t>N.I.C NO</t>
  </si>
  <si>
    <t>TELEPHONE NO</t>
  </si>
  <si>
    <t>DIPLOMA PROGRAM</t>
  </si>
  <si>
    <t xml:space="preserve"> DATE OF REGISTRATION</t>
  </si>
  <si>
    <t>LIBRARY CARD NO</t>
  </si>
  <si>
    <t>STUDENT</t>
  </si>
  <si>
    <t>KANDY</t>
  </si>
  <si>
    <t>BADULLA</t>
  </si>
  <si>
    <t>AMPARA</t>
  </si>
  <si>
    <t>NUWARAELIYA</t>
  </si>
  <si>
    <t>RATHNAPURA</t>
  </si>
  <si>
    <t>COLOMBO</t>
  </si>
  <si>
    <t>2001.6.25</t>
  </si>
  <si>
    <t>2001.3.6</t>
  </si>
  <si>
    <t>2002.3.4</t>
  </si>
  <si>
    <t>2000.9.5</t>
  </si>
  <si>
    <t>1999.3.5</t>
  </si>
  <si>
    <t>1996.8.5</t>
  </si>
  <si>
    <t>2001.6.5</t>
  </si>
  <si>
    <t>1995.12.5</t>
  </si>
  <si>
    <t>2002.9.18</t>
  </si>
  <si>
    <t>2001.10.29</t>
  </si>
  <si>
    <t>1999.8.22</t>
  </si>
  <si>
    <t>IT/2021/F/169</t>
  </si>
  <si>
    <t>IT/2021/F/171</t>
  </si>
  <si>
    <t>IT/2021/F/173</t>
  </si>
  <si>
    <t>IT/2021/F/175</t>
  </si>
  <si>
    <t>IT/2021/F/177</t>
  </si>
  <si>
    <t>IT/2021/F/179</t>
  </si>
  <si>
    <t>LIBRARY MANAGEMENT SYSTEM</t>
  </si>
  <si>
    <t>NO</t>
  </si>
  <si>
    <t>ALL STUDENTS REPORT</t>
  </si>
  <si>
    <t>LIBRARY MANGEMENT SYSTEM</t>
  </si>
  <si>
    <t>ISSUE DATE</t>
  </si>
  <si>
    <t>END DATE</t>
  </si>
  <si>
    <t>DAYS</t>
  </si>
  <si>
    <t>STUDENT NAME</t>
  </si>
  <si>
    <t>BOOK CODE</t>
  </si>
  <si>
    <t>BOOK TYPE</t>
  </si>
  <si>
    <t>BOOK NAME</t>
  </si>
  <si>
    <t>AUTHOR</t>
  </si>
  <si>
    <t>BOOK SHELF NO</t>
  </si>
  <si>
    <t>HARRY POTTER</t>
  </si>
  <si>
    <t>J.K.ROWLING</t>
  </si>
  <si>
    <t>FANTASY</t>
  </si>
  <si>
    <t>THE SECRET HISTORY</t>
  </si>
  <si>
    <t>DONA TARTT</t>
  </si>
  <si>
    <t>MYSTERY</t>
  </si>
  <si>
    <t>FIELD OF BLOOD</t>
  </si>
  <si>
    <t>DENISE MINA</t>
  </si>
  <si>
    <t>CRIME</t>
  </si>
  <si>
    <t>THE GUNS OF AUGUST</t>
  </si>
  <si>
    <t>BARBARA W.TUCHMAN</t>
  </si>
  <si>
    <t>HISTORY</t>
  </si>
  <si>
    <t>PONNIYIN SELVEN</t>
  </si>
  <si>
    <t>KALKI KRISHNAMOORTHY</t>
  </si>
  <si>
    <t>NOVEL</t>
  </si>
  <si>
    <t>VAIRAMUTHU SIRUGADHAIGAL</t>
  </si>
  <si>
    <t>VAIRAMUTHU</t>
  </si>
  <si>
    <t>STORY BOOK</t>
  </si>
  <si>
    <t>PARTHIBAN KANVU</t>
  </si>
  <si>
    <t>SANDASA</t>
  </si>
  <si>
    <t>SAMADHI PERERA</t>
  </si>
  <si>
    <t>ASEKA</t>
  </si>
  <si>
    <t>IMESHA MADHAVEE</t>
  </si>
  <si>
    <t>BOOKS DETAILS</t>
  </si>
  <si>
    <t>A</t>
  </si>
  <si>
    <t>B</t>
  </si>
  <si>
    <t>C</t>
  </si>
  <si>
    <t>D</t>
  </si>
  <si>
    <t>F</t>
  </si>
  <si>
    <t>E</t>
  </si>
  <si>
    <t>BOOK CODES</t>
  </si>
  <si>
    <t xml:space="preserve">B </t>
  </si>
  <si>
    <t>SHELF NO</t>
  </si>
  <si>
    <t>DAYS REQUIRED</t>
  </si>
  <si>
    <t>AFTER REQUIRED DATE CHARGE/DAY</t>
  </si>
  <si>
    <t>NO OF DAYS DELAYED</t>
  </si>
  <si>
    <t>TOTAL CHARGE</t>
  </si>
  <si>
    <t>LIBRARY ACCESSION FORM</t>
  </si>
  <si>
    <t>Telephone No:</t>
  </si>
  <si>
    <t>BORROWED BOOKS</t>
  </si>
  <si>
    <t>RETURNED BOOKS</t>
  </si>
  <si>
    <t>DELAYED DAYS</t>
  </si>
  <si>
    <t>CHARGE/DAY</t>
  </si>
  <si>
    <t>TOTAL AMOUNT</t>
  </si>
  <si>
    <t>DATE:</t>
  </si>
  <si>
    <t xml:space="preserve"> </t>
  </si>
  <si>
    <t>THM/2021/F/170</t>
  </si>
  <si>
    <t>ENG/2021/F/172</t>
  </si>
  <si>
    <t>ACC/2021/F/174</t>
  </si>
  <si>
    <t>ENG/2021/F/176</t>
  </si>
  <si>
    <t>THM/2021/F/178</t>
  </si>
  <si>
    <t>Column1</t>
  </si>
  <si>
    <t>BAD/IT/2021/F/104</t>
  </si>
  <si>
    <t>WELIMADA</t>
  </si>
  <si>
    <t>2001.6.7</t>
  </si>
  <si>
    <t>IT/2021/F/016</t>
  </si>
  <si>
    <t>october 10,2021</t>
  </si>
  <si>
    <t>badulla</t>
  </si>
  <si>
    <t>1996.2.3</t>
  </si>
  <si>
    <t>200165306654</t>
  </si>
  <si>
    <t>Registration No</t>
  </si>
  <si>
    <t>Full Name</t>
  </si>
  <si>
    <t>N.I.C No</t>
  </si>
  <si>
    <t>:</t>
  </si>
  <si>
    <t>ACC/2021/P/100</t>
  </si>
  <si>
    <t>HNDIT</t>
  </si>
  <si>
    <t>SIGNATURE:</t>
  </si>
  <si>
    <t>200165902248</t>
  </si>
  <si>
    <t>YEAR</t>
  </si>
  <si>
    <t>FIRST YEAR</t>
  </si>
  <si>
    <t>SECOND YEAR</t>
  </si>
  <si>
    <t>TOTAL STUDENT</t>
  </si>
  <si>
    <t>TOTAL</t>
  </si>
  <si>
    <t>HND IN TOURISM &amp;HOSPITALITY MANAGEMENT</t>
  </si>
  <si>
    <t>THIRD YEAR</t>
  </si>
  <si>
    <t>FOURTH YEAR</t>
  </si>
  <si>
    <t>RATNAPURA</t>
  </si>
  <si>
    <t>2000.5.21</t>
  </si>
  <si>
    <t>2000544562</t>
  </si>
  <si>
    <t>MAN/2021/F/1000</t>
  </si>
  <si>
    <t>HND IN ENGLISH STUDENTS</t>
  </si>
  <si>
    <t>HND IN ACCOUNTANCY STUDENTS</t>
  </si>
  <si>
    <t>HND IN MANAGEMENT STUDENTS</t>
  </si>
  <si>
    <t>HND IN INFORMATION TECHNOLOGY STUDENTS</t>
  </si>
  <si>
    <t>ANURADHAPURA</t>
  </si>
  <si>
    <t>1996.12.25</t>
  </si>
  <si>
    <t>963568425V</t>
  </si>
  <si>
    <t>1997.2.30</t>
  </si>
  <si>
    <t>WELLAWAYA</t>
  </si>
  <si>
    <t>2001.6.8</t>
  </si>
  <si>
    <t>266048765V</t>
  </si>
  <si>
    <t>MAN/2021/F/1001</t>
  </si>
  <si>
    <t>ACC/2021/F/1002</t>
  </si>
  <si>
    <t>IT/2021/F/1003</t>
  </si>
  <si>
    <t>200163943356V</t>
  </si>
  <si>
    <t>STUDENTS TOTAL DETAILS</t>
  </si>
  <si>
    <t>STUDENTS LIBRARY ID</t>
  </si>
  <si>
    <t>BAD/IT/2021/F/001</t>
  </si>
  <si>
    <t>BAD/IT/2021/F/002</t>
  </si>
  <si>
    <t>BAD/IT/2021/F/003</t>
  </si>
  <si>
    <t>BAD/IT/2021/F/004</t>
  </si>
  <si>
    <t>BAD/IT/2021/F/005</t>
  </si>
  <si>
    <t>BAD/IT/2021/F/007</t>
  </si>
  <si>
    <t>BAD/IT/2021/F/008</t>
  </si>
  <si>
    <t>BAD/IT/2021/F/009</t>
  </si>
  <si>
    <t>BAD/IT/2021/F/010</t>
  </si>
  <si>
    <t>BAD/IT/2021/F/011</t>
  </si>
  <si>
    <t>BAD/IT/2021/F/012</t>
  </si>
  <si>
    <t>BAD/IT/2021/F/013</t>
  </si>
  <si>
    <t>BAD/IT/2021/F/014</t>
  </si>
  <si>
    <t>BAD/IT/2021/F/015</t>
  </si>
  <si>
    <t>BAD/IT/2021/F/016</t>
  </si>
  <si>
    <t>BAD/IT/2021/F/017</t>
  </si>
  <si>
    <t>BAD/IT/2021/F/018</t>
  </si>
  <si>
    <t>BAD/IT/2021/F/019</t>
  </si>
  <si>
    <t>BAD/IT/2021/F/020</t>
  </si>
  <si>
    <t>BAD/IT/2021/F/021</t>
  </si>
  <si>
    <t>BAD/IT/2021/F/022</t>
  </si>
  <si>
    <t>BAD/IT/2021/F/023</t>
  </si>
  <si>
    <t>BAD/IT/2021/F/024</t>
  </si>
  <si>
    <t>BAD/IT/2021/F/025</t>
  </si>
  <si>
    <t>BAD/IT/2021/F/026</t>
  </si>
  <si>
    <t>BAD/IT/2021/F/027</t>
  </si>
  <si>
    <t>BAD/IT/2021/F/028</t>
  </si>
  <si>
    <t>BAD/IT/2021/F/029</t>
  </si>
  <si>
    <t>BAD/IT/2021/F/030</t>
  </si>
  <si>
    <t>BAD/IT/2021/F/031</t>
  </si>
  <si>
    <t>BAD/IT/2021/F/032</t>
  </si>
  <si>
    <t>BAD/IT/2021/F/033</t>
  </si>
  <si>
    <t>BAD/IT/2021/F/034</t>
  </si>
  <si>
    <t>BAD/IT/2021/F/035</t>
  </si>
  <si>
    <t>BAD/IT/2021/F/036</t>
  </si>
  <si>
    <t>BAD/IT/2021/F/037</t>
  </si>
  <si>
    <t>BAD/IT/2021/F/038</t>
  </si>
  <si>
    <t>BAD/IT/2021/F/039</t>
  </si>
  <si>
    <t>BAD/IT/2021/F/040</t>
  </si>
  <si>
    <t>BAD/IT/2021/F/041</t>
  </si>
  <si>
    <t>BAD/IT/2021/F/043</t>
  </si>
  <si>
    <t>BAD/IT/2021/F/044</t>
  </si>
  <si>
    <t>BAD/IT/2021/F/045</t>
  </si>
  <si>
    <t>BAD/IT/2021/F/046</t>
  </si>
  <si>
    <t>BAD/IT/2021/F/047</t>
  </si>
  <si>
    <t>BAD/IT/2021/F/049</t>
  </si>
  <si>
    <t>BAD/IT/2021/F/050</t>
  </si>
  <si>
    <t>BAD/IT/2021/F/051</t>
  </si>
  <si>
    <t>BAD/IT/2021/F/052</t>
  </si>
  <si>
    <t>BAD/IT/2021/F/053</t>
  </si>
  <si>
    <t>BAD/IT/2021/F/054</t>
  </si>
  <si>
    <t>BAD/IT/2021/F/055</t>
  </si>
  <si>
    <t>BAD/IT/2021/F/056</t>
  </si>
  <si>
    <t>BAD/IT/2021/F/059</t>
  </si>
  <si>
    <t>BAD/IT/2021/F/060</t>
  </si>
  <si>
    <t>BAD/IT/2021/F/061</t>
  </si>
  <si>
    <t>BAD/IT/2021/F/062</t>
  </si>
  <si>
    <t>BAD/IT/2021/F/064</t>
  </si>
  <si>
    <t>BAD/IT/2021/F/065</t>
  </si>
  <si>
    <t>BAD/IT/2021/F/066</t>
  </si>
  <si>
    <t>BAD/IT/2021/F/067</t>
  </si>
  <si>
    <t>BAD/IT/2021/F/068</t>
  </si>
  <si>
    <t>BAD/IT/2021/F/069</t>
  </si>
  <si>
    <t>BAD/IT/2021/F/070</t>
  </si>
  <si>
    <t>BAD/IT/2021/F/071</t>
  </si>
  <si>
    <t>BAD/IT/2021/F/072</t>
  </si>
  <si>
    <t>BAD/IT/2021/F/073</t>
  </si>
  <si>
    <t>BAD/IT/2021/F/074</t>
  </si>
  <si>
    <t>BAD/IT/2021/F/075</t>
  </si>
  <si>
    <t>BAD/IT/2021/F/076</t>
  </si>
  <si>
    <t>BAD/IT/2021/F/077</t>
  </si>
  <si>
    <t>BAD/IT/2021/F/078</t>
  </si>
  <si>
    <t>BAD/IT/2021/F/079</t>
  </si>
  <si>
    <t>BAD/IT/2021/F/080</t>
  </si>
  <si>
    <t>BAD/IT/2021/F/081</t>
  </si>
  <si>
    <t>BAD/IT/2021/F/082</t>
  </si>
  <si>
    <t>BAD/IT/2021/F/083</t>
  </si>
  <si>
    <t>BAD/IT/2021/F/084</t>
  </si>
  <si>
    <t>BAD/IT/2021/F/085</t>
  </si>
  <si>
    <t>BAD/IT/2021/F/086</t>
  </si>
  <si>
    <t>BAD/IT/2021/F/087</t>
  </si>
  <si>
    <t>BAD/IT/2021/F/088</t>
  </si>
  <si>
    <t>BAD/IT/2021/F/089</t>
  </si>
  <si>
    <t>BAD/IT/2021/F/091</t>
  </si>
  <si>
    <t>BAD/IT/2021/F/092</t>
  </si>
  <si>
    <t>BAD/IT/2021/F/093</t>
  </si>
  <si>
    <t>BAD/IT/2021/F/094</t>
  </si>
  <si>
    <t>BAD/IT/2021/F/095</t>
  </si>
  <si>
    <t>BAD/IT/2021/F/096</t>
  </si>
  <si>
    <t>BAD/IT/2021/F/097</t>
  </si>
  <si>
    <t>BAD/IT/2021/F/098</t>
  </si>
  <si>
    <t>BAD/IT/2021/F/099</t>
  </si>
  <si>
    <t>BAD/IT/2021/F/100</t>
  </si>
  <si>
    <t>BAD/IT/2021/F/103</t>
  </si>
  <si>
    <t>BAD/IT/2021/F/105</t>
  </si>
  <si>
    <t>W.Dinithri Navanjana Abeysekara</t>
  </si>
  <si>
    <t>G.D.P. Prabodhima</t>
  </si>
  <si>
    <t>G.A.D.D. Amarasinghe</t>
  </si>
  <si>
    <t>E.M.A. BANU</t>
  </si>
  <si>
    <t>B.H.M.S.M. Basnayake</t>
  </si>
  <si>
    <t>S.A.T.S.S. Arachchi</t>
  </si>
  <si>
    <t>P.A.I. Dilshani</t>
  </si>
  <si>
    <t>R.M.S.M.I. SRIMALI</t>
  </si>
  <si>
    <t>K.M.T.N.J. Koanara</t>
  </si>
  <si>
    <t>D.M.S.M. DISSANAYAKA</t>
  </si>
  <si>
    <t>I.S.F. Marwa</t>
  </si>
  <si>
    <t>R.M.K.M. BANDARA</t>
  </si>
  <si>
    <t>I.P.J. Madushika</t>
  </si>
  <si>
    <t>I.H.K.S. jayawardhana</t>
  </si>
  <si>
    <t>K.M.U.S. Ranathunga</t>
  </si>
  <si>
    <t>D.M.A. DISANTHI</t>
  </si>
  <si>
    <t>M.B.S.V. BELLANTHUDAWA</t>
  </si>
  <si>
    <t>M.I.F. Misriya</t>
  </si>
  <si>
    <t>V. Dhanushiya</t>
  </si>
  <si>
    <t>Y.M.S.Y. BANDARA</t>
  </si>
  <si>
    <t>W.M.R.G. Wijekoon</t>
  </si>
  <si>
    <t>N.W.M.K.B. weerasinghe</t>
  </si>
  <si>
    <t>P.G.K.M.S.W. Kumari</t>
  </si>
  <si>
    <t>D.N. Samarakoon</t>
  </si>
  <si>
    <t>D.M.V.H. Dissanayaka</t>
  </si>
  <si>
    <t>K.M.K.A.U. BANDARA</t>
  </si>
  <si>
    <t>R.M.T.S. Jayawardhana</t>
  </si>
  <si>
    <t>D.M.U.M. Dissanayake</t>
  </si>
  <si>
    <t>H.M. ThanojaNilanthiKumari</t>
  </si>
  <si>
    <t>D.M.K. LAKMALI</t>
  </si>
  <si>
    <t>K.M. SuviniChiranthiJayarathna</t>
  </si>
  <si>
    <t>G.S.S. Navodya</t>
  </si>
  <si>
    <t>K. Jeevandhini</t>
  </si>
  <si>
    <t>W.D.S.K. Chandrasekara</t>
  </si>
  <si>
    <t>M. gayathran</t>
  </si>
  <si>
    <t>K.M.S.N. Jayarathne</t>
  </si>
  <si>
    <t>B.A.N.M. GUNASEKARA</t>
  </si>
  <si>
    <t>W.D. SEWWANDI</t>
  </si>
  <si>
    <t>R.S.N. JAYATHILAKE</t>
  </si>
  <si>
    <t>T. AJITHKUMAR</t>
  </si>
  <si>
    <t>M.M.M. MIRFATH</t>
  </si>
  <si>
    <t>M.F.M. MINHAj</t>
  </si>
  <si>
    <t>S.R.R.A. Dharmakeerthi</t>
  </si>
  <si>
    <t>H.M.T.M. JAYASENA</t>
  </si>
  <si>
    <t>D.M.M.I. Disanayaka</t>
  </si>
  <si>
    <t>T.M.M. Mihirani</t>
  </si>
  <si>
    <t>R.H.U.H. Rajapaksha</t>
  </si>
  <si>
    <t>W.B.M.T.D. Wijekoon</t>
  </si>
  <si>
    <t>R. piyasinghe</t>
  </si>
  <si>
    <t>S.M.D.N.B. Samarakoon</t>
  </si>
  <si>
    <t>B.U.M. Harshamali</t>
  </si>
  <si>
    <t>P.G.K.D. Rathnayake</t>
  </si>
  <si>
    <t>S.S. Gamaethige</t>
  </si>
  <si>
    <t>R.M.D.V. Rathnayaka</t>
  </si>
  <si>
    <t>R.M.U. Akalanka</t>
  </si>
  <si>
    <t>D.M.D.S. HANSAMAL</t>
  </si>
  <si>
    <t>K.K.H. PRIYANKARA</t>
  </si>
  <si>
    <t>M.P.S.P.H. Maduranga</t>
  </si>
  <si>
    <t>R.K.D.D.K. Rajapaksha</t>
  </si>
  <si>
    <t>W.D.A.P.R. weerasinghe</t>
  </si>
  <si>
    <t>W.P. sandaruwan</t>
  </si>
  <si>
    <t>A.A.D.W. ATHAPATHTHU</t>
  </si>
  <si>
    <t>M.H.M. Fasmeer</t>
  </si>
  <si>
    <t>W.M.T.D. Wickramasingha</t>
  </si>
  <si>
    <t>R.M.R.M. Rathnayeka</t>
  </si>
  <si>
    <t>R.M.P. Nimsara</t>
  </si>
  <si>
    <t>H.K.H. SANDEEPANI</t>
  </si>
  <si>
    <t>S. myloshan</t>
  </si>
  <si>
    <t>H.L.S.K. Hasangana</t>
  </si>
  <si>
    <t>A. dayananth</t>
  </si>
  <si>
    <t>W.M.D.S. WICKRAMASINGHE</t>
  </si>
  <si>
    <t>K.N. SENEVIRATHNA</t>
  </si>
  <si>
    <t>M.R.R. AHAMED</t>
  </si>
  <si>
    <t>A.M.S. LAKMAL</t>
  </si>
  <si>
    <t>H.M.U. SANDAKUMARI</t>
  </si>
  <si>
    <t>A.G.D.K.S. Rajapaksha</t>
  </si>
  <si>
    <t>N.M.U.S.N. KUMARI</t>
  </si>
  <si>
    <t>K.G.A.O. Gamage</t>
  </si>
  <si>
    <t>R.M.M. shehani</t>
  </si>
  <si>
    <t>W.W.D. Nayomi</t>
  </si>
  <si>
    <t>A.L.R.D. Silva</t>
  </si>
  <si>
    <t>D.M.P.H. Kumari</t>
  </si>
  <si>
    <t>R.M.K.U. Rathnayaka</t>
  </si>
  <si>
    <t>G.S.N. Imbram</t>
  </si>
  <si>
    <t>R.M.K. Hasantha</t>
  </si>
  <si>
    <t>D.M.C. Sandamali</t>
  </si>
  <si>
    <t>R.D.A.I.P. Rajapaksha</t>
  </si>
  <si>
    <t>R.D.R.M.Rajapakshe</t>
  </si>
  <si>
    <t>D.M.Dhanushka Sewwandi Dissanayaka</t>
  </si>
  <si>
    <t>D.M.I. sandamali</t>
  </si>
  <si>
    <t>D. dissanayaka</t>
  </si>
  <si>
    <t>Sandamali Weerawickrama</t>
  </si>
  <si>
    <t>R.M.P.M. Rathnayaka</t>
  </si>
  <si>
    <t>Ayohya Shiroshini</t>
  </si>
  <si>
    <t>R.Pramya</t>
  </si>
  <si>
    <t>Kalana Malith</t>
  </si>
  <si>
    <t>EMAIL ID</t>
  </si>
  <si>
    <t>blossominn01@gmail.com</t>
  </si>
  <si>
    <t>dilasha20001118@gmail.com</t>
  </si>
  <si>
    <t>dananjid01@gmail.com</t>
  </si>
  <si>
    <t>aathifa1122@gmailcom</t>
  </si>
  <si>
    <t>madusachi828@gmail.com</t>
  </si>
  <si>
    <t>thakshilasandamalisitanaarachc@gmail.com</t>
  </si>
  <si>
    <t>dilshaniishara004@gmail.com</t>
  </si>
  <si>
    <t>melaniishsrimali22@gmail.com</t>
  </si>
  <si>
    <t>tharushinawodani07@gmail.com</t>
  </si>
  <si>
    <t>shanimadurika8@gmail.com</t>
  </si>
  <si>
    <t>marwafathima59@gmail.com</t>
  </si>
  <si>
    <t>kanchanamadh08@gmail.com</t>
  </si>
  <si>
    <t>jayanimadushi66@gmail.com</t>
  </si>
  <si>
    <t>kavindyajayawardhana913@gmail.com</t>
  </si>
  <si>
    <t>umaliranathunga99@gmail.com</t>
  </si>
  <si>
    <t>ayeshadissanayaka012@gmail.com</t>
  </si>
  <si>
    <t>viharasupemi@gmail.com</t>
  </si>
  <si>
    <t>fathimanuskiya804@gmail.com</t>
  </si>
  <si>
    <t>vettridhanushiya@gmail.com</t>
  </si>
  <si>
    <t>sankayapa04@gmail.com</t>
  </si>
  <si>
    <t>reshitha2001@gmail.com</t>
  </si>
  <si>
    <t>achiweerasinghe0219@gmail.com</t>
  </si>
  <si>
    <t>sandunipgkm@gmail.com</t>
  </si>
  <si>
    <t>dulakshinimasha755@gmail.com</t>
  </si>
  <si>
    <t>dmvinuhdissanayaka@gmail.com</t>
  </si>
  <si>
    <t>ies.17.kasun@gmail.com</t>
  </si>
  <si>
    <t>thisarasandeepa8@gmail.com</t>
  </si>
  <si>
    <t>upamalmadusankaupamal@gmail.com</t>
  </si>
  <si>
    <t>thanojanilanthi@gmail.com</t>
  </si>
  <si>
    <t>dunukarakavi@gmail.com</t>
  </si>
  <si>
    <t>suvinichiranthi1031@gmail.com</t>
  </si>
  <si>
    <t>srinawodya@gmail.com</t>
  </si>
  <si>
    <t>kirushnamoorthyjeevana@gmail.com</t>
  </si>
  <si>
    <t>sadewkithmina7@gmail.com</t>
  </si>
  <si>
    <t>gayanhelen4@gmail.com</t>
  </si>
  <si>
    <t>nethmasj1999@gmail.com</t>
  </si>
  <si>
    <t>nadeegunasekare1993@gmail.com</t>
  </si>
  <si>
    <t>dswickramaghe@gmail.com</t>
  </si>
  <si>
    <t>shavindayajayathilake@gmail.com</t>
  </si>
  <si>
    <t>ajithkumar20211@gmail.com</t>
  </si>
  <si>
    <t>mirfathmohamd@gmail.com</t>
  </si>
  <si>
    <t>mohamedminhaj839@gmail.com</t>
  </si>
  <si>
    <t>adheesharavindu001@gmail.com</t>
  </si>
  <si>
    <t>tharindu2000.2.26@gmail.com</t>
  </si>
  <si>
    <t>maheshikahiruni57@gmail.com</t>
  </si>
  <si>
    <t>erandanuwan27@gmail.com</t>
  </si>
  <si>
    <t>umalihansika036@gmail.com</t>
  </si>
  <si>
    <t>avishkakaveen2@gmail.com</t>
  </si>
  <si>
    <t>buddhishriya111@gmail.com</t>
  </si>
  <si>
    <t>darshanasm28@gmail.com</t>
  </si>
  <si>
    <t>udeshimalimaharshamali@gmail.com</t>
  </si>
  <si>
    <t>rathnayakadinushika10@gmail.com</t>
  </si>
  <si>
    <t>sashinikasathsaranee008@gmail.com</t>
  </si>
  <si>
    <t>drvimukthi119@gmail.com</t>
  </si>
  <si>
    <t>uchithaaaaaakalanka@gmail.com</t>
  </si>
  <si>
    <t>deepthasupun@gmail.com</t>
  </si>
  <si>
    <t>kheshan36@gmail.com</t>
  </si>
  <si>
    <t>pasinduhashan00@gmail.com</t>
  </si>
  <si>
    <t>kavishkadilshan69@gmail.com</t>
  </si>
  <si>
    <t>asiripriyankara2000@gmail.com</t>
  </si>
  <si>
    <t>prasadjgunasir898@gmail.com</t>
  </si>
  <si>
    <t>dilshaniwasundara8@gmail.com</t>
  </si>
  <si>
    <t>fasmeerm02@gmail.com</t>
  </si>
  <si>
    <t>tharakadil57@gmail.com</t>
  </si>
  <si>
    <t>ravindumadhusanka53@gmail.com</t>
  </si>
  <si>
    <t>pasindunimsara090@gmail.com</t>
  </si>
  <si>
    <t>hereshasandeepani970@gmail.com</t>
  </si>
  <si>
    <t>myloshanms2001@gmail.com</t>
  </si>
  <si>
    <t>kithmini1031@gmail.com</t>
  </si>
  <si>
    <t>dayananth110@gmail.com</t>
  </si>
  <si>
    <t>dsachinika100@gmail.com</t>
  </si>
  <si>
    <t>Knethmi1114@icloud.com</t>
  </si>
  <si>
    <t>ruzzainahamed79@gmail.com</t>
  </si>
  <si>
    <t>shanakalakmal1997.2@gmail.com</t>
  </si>
  <si>
    <t>udesikasandakumari@gmail.com</t>
  </si>
  <si>
    <t>agdksathsarani@gmail.com</t>
  </si>
  <si>
    <t>upekshasasini416@gmail.com</t>
  </si>
  <si>
    <t>adhithyaoshi12345@gmail.com</t>
  </si>
  <si>
    <t>maheshikashehani1@gmail.cim</t>
  </si>
  <si>
    <t>dnayomi806@gmail.com</t>
  </si>
  <si>
    <t>desilvaa174@gmail.com</t>
  </si>
  <si>
    <t>hansikadissanayake26@gmail.com</t>
  </si>
  <si>
    <t>kumudu9781@gmail.com</t>
  </si>
  <si>
    <t>safrinanishrin2001@gmail.com</t>
  </si>
  <si>
    <t>hasanthakeshawa@gmail.com</t>
  </si>
  <si>
    <t>Sandamalichathurika28@gmail.com</t>
  </si>
  <si>
    <t>asankaindunil2001@icloud.com</t>
  </si>
  <si>
    <t>ugc.mansala@gmail.com</t>
  </si>
  <si>
    <t>danuskasewwandi99@gmail.com</t>
  </si>
  <si>
    <t>Sadamalisadu200@gmail.com</t>
  </si>
  <si>
    <t>dilshanidissanayaka98@gmail.com</t>
  </si>
  <si>
    <t>sandamaliweerawickrama8@gmail.com</t>
  </si>
  <si>
    <t>pawanimaheshikarathnayaka@gmail.com</t>
  </si>
  <si>
    <t>kavi92618@gmail.com</t>
  </si>
  <si>
    <t>pramya200167@gmail.com</t>
  </si>
  <si>
    <t>kalanamalith1998@gmail.com</t>
  </si>
  <si>
    <t>october 10,2022</t>
  </si>
  <si>
    <t>october 10,2023</t>
  </si>
  <si>
    <t>october 10,2024</t>
  </si>
  <si>
    <t>october 10,2025</t>
  </si>
  <si>
    <t>october 10,2026</t>
  </si>
  <si>
    <t>october 10,2027</t>
  </si>
  <si>
    <t>october 10,2028</t>
  </si>
  <si>
    <t>october 10,2029</t>
  </si>
  <si>
    <t>october 10,2030</t>
  </si>
  <si>
    <t>october 10,2031</t>
  </si>
  <si>
    <t>october 10,2032</t>
  </si>
  <si>
    <t>october 10,2033</t>
  </si>
  <si>
    <t>october 10,2034</t>
  </si>
  <si>
    <t>october 10,2035</t>
  </si>
  <si>
    <t>october 10,2036</t>
  </si>
  <si>
    <t>october 10,2037</t>
  </si>
  <si>
    <t>october 10,2038</t>
  </si>
  <si>
    <t>october 10,2039</t>
  </si>
  <si>
    <t>october 10,2040</t>
  </si>
  <si>
    <t>october 10,2041</t>
  </si>
  <si>
    <t>october 10,2042</t>
  </si>
  <si>
    <t>october 10,2043</t>
  </si>
  <si>
    <t>october 10,2044</t>
  </si>
  <si>
    <t>october 10,2045</t>
  </si>
  <si>
    <t>october 10,2046</t>
  </si>
  <si>
    <t>october 10,2047</t>
  </si>
  <si>
    <t>october 10,2048</t>
  </si>
  <si>
    <t>october 10,2049</t>
  </si>
  <si>
    <t>october 10,2050</t>
  </si>
  <si>
    <t>october 10,2051</t>
  </si>
  <si>
    <t>october 10,2052</t>
  </si>
  <si>
    <t>october 10,2053</t>
  </si>
  <si>
    <t>october 10,2054</t>
  </si>
  <si>
    <t>october 10,2055</t>
  </si>
  <si>
    <t>october 10,2056</t>
  </si>
  <si>
    <t>october 10,2057</t>
  </si>
  <si>
    <t>october 10,2058</t>
  </si>
  <si>
    <t>october 10,2059</t>
  </si>
  <si>
    <t>october 10,2060</t>
  </si>
  <si>
    <t>october 10,2061</t>
  </si>
  <si>
    <t>october 10,2062</t>
  </si>
  <si>
    <t>october 10,2063</t>
  </si>
  <si>
    <t>october 10,2064</t>
  </si>
  <si>
    <t>october 10,2065</t>
  </si>
  <si>
    <t>october 10,2066</t>
  </si>
  <si>
    <t>october 10,2067</t>
  </si>
  <si>
    <t>october 10,2068</t>
  </si>
  <si>
    <t>october 10,2069</t>
  </si>
  <si>
    <t>october 10,2070</t>
  </si>
  <si>
    <t>october 10,2071</t>
  </si>
  <si>
    <t>october 10,2072</t>
  </si>
  <si>
    <t>october 10,2073</t>
  </si>
  <si>
    <t>october 10,2074</t>
  </si>
  <si>
    <t>october 10,2075</t>
  </si>
  <si>
    <t>october 10,2076</t>
  </si>
  <si>
    <t>october 10,2077</t>
  </si>
  <si>
    <t>october 10,2078</t>
  </si>
  <si>
    <t>october 10,2079</t>
  </si>
  <si>
    <t>october 10,2080</t>
  </si>
  <si>
    <t>october 10,2081</t>
  </si>
  <si>
    <t>october 10,2082</t>
  </si>
  <si>
    <t>october 10,2083</t>
  </si>
  <si>
    <t>october 10,2084</t>
  </si>
  <si>
    <t>october 10,2085</t>
  </si>
  <si>
    <t>october 10,2086</t>
  </si>
  <si>
    <t>october 10,2087</t>
  </si>
  <si>
    <t>october 10,2088</t>
  </si>
  <si>
    <t>october 10,2089</t>
  </si>
  <si>
    <t>october 10,2090</t>
  </si>
  <si>
    <t>october 10,2091</t>
  </si>
  <si>
    <t>october 10,2092</t>
  </si>
  <si>
    <t>october 10,2093</t>
  </si>
  <si>
    <t>october 10,2094</t>
  </si>
  <si>
    <t>october 10,2095</t>
  </si>
  <si>
    <t>october 10,2096</t>
  </si>
  <si>
    <t>october 10,2097</t>
  </si>
  <si>
    <t>october 10,2098</t>
  </si>
  <si>
    <t>october 10,2099</t>
  </si>
  <si>
    <t>october 10,2100</t>
  </si>
  <si>
    <t>2001654669</t>
  </si>
  <si>
    <t>IT/2021/F/1004</t>
  </si>
  <si>
    <t>STUDENT ID</t>
  </si>
  <si>
    <t xml:space="preserve">  Email ID</t>
  </si>
  <si>
    <t>FINE or NO FINE</t>
  </si>
  <si>
    <t xml:space="preserve"> BAD/IT/2021/F/001</t>
  </si>
  <si>
    <t>LIBRARY CARD</t>
  </si>
  <si>
    <t>FULL NAME</t>
  </si>
  <si>
    <t>REG DATE</t>
  </si>
  <si>
    <t>QR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</si>
</sst>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&quot;$&quot;* #,##0.00_);_(&quot;$&quot;* \(#,##0.00\);_(&quot;$&quot;* &quot;-&quot;??_);_(@_)"/>
    <numFmt numFmtId="165" formatCode="[$-409]mmmm\ d\,\ yyyy;@"/>
    <numFmt numFmtId="166" formatCode="[$Rs.-849]\ #,##0.00"/>
    <numFmt numFmtId="167" formatCode="[$-409]dd\-mmm\-yy;@"/>
    <numFmt numFmtId="168" formatCode="yyyy\-mm\-dd;@"/>
    <numFmt numFmtId="169" formatCode="[&lt;=9999999]###\-####;\(###\)\ ###\-####"/>
    <numFmt numFmtId="170" formatCode="m/d/yyyy;@"/>
  </numFmts>
  <fonts count="4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Algerian"/>
      <family val="5"/>
    </font>
    <font>
      <b/>
      <sz val="12"/>
      <color theme="1"/>
      <name val="Algerian"/>
      <family val="5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8"/>
      <color theme="0"/>
      <name val="Agency FB"/>
      <family val="2"/>
    </font>
    <font>
      <sz val="11"/>
      <color theme="1"/>
      <name val="Algerian"/>
      <family val="5"/>
    </font>
    <font>
      <b/>
      <sz val="11"/>
      <color theme="1"/>
      <name val="Algerian"/>
      <family val="5"/>
    </font>
    <font>
      <b/>
      <i/>
      <sz val="11"/>
      <color theme="1"/>
      <name val="Algerian"/>
      <family val="5"/>
    </font>
    <font>
      <b/>
      <sz val="11"/>
      <color theme="0"/>
      <name val="Algerian"/>
      <family val="5"/>
    </font>
    <font>
      <b/>
      <i/>
      <sz val="11"/>
      <color theme="0"/>
      <name val="Algerian"/>
      <family val="5"/>
    </font>
    <font>
      <sz val="11"/>
      <color rgb="FF006100"/>
      <name val="Algerian"/>
      <family val="5"/>
    </font>
    <font>
      <b/>
      <i/>
      <sz val="22"/>
      <color theme="0"/>
      <name val="Agency FB"/>
      <family val="2"/>
    </font>
    <font>
      <b/>
      <i/>
      <u val="double"/>
      <sz val="48"/>
      <color theme="1"/>
      <name val="Copperplate Gothic Bold"/>
      <family val="2"/>
    </font>
    <font>
      <b/>
      <i/>
      <u val="double"/>
      <sz val="48"/>
      <color theme="1"/>
      <name val="Calibri"/>
      <family val="2"/>
      <scheme val="minor"/>
    </font>
    <font>
      <b/>
      <sz val="28"/>
      <color theme="1"/>
      <name val="Algerian"/>
      <family val="5"/>
    </font>
    <font>
      <b/>
      <sz val="48"/>
      <color theme="1"/>
      <name val="Algerian"/>
      <family val="5"/>
    </font>
    <font>
      <sz val="48"/>
      <color theme="1"/>
      <name val="Algerian"/>
      <family val="5"/>
    </font>
    <font>
      <sz val="48"/>
      <color theme="1"/>
      <name val="Calibri"/>
      <family val="2"/>
      <scheme val="minor"/>
    </font>
    <font>
      <b/>
      <sz val="18"/>
      <color theme="1"/>
      <name val="Algerian"/>
      <family val="5"/>
    </font>
    <font>
      <b/>
      <sz val="28"/>
      <color theme="1"/>
      <name val="Calibri"/>
      <family val="2"/>
      <scheme val="minor"/>
    </font>
    <font>
      <sz val="11"/>
      <color theme="1"/>
      <name val="Stencil"/>
      <family val="5"/>
    </font>
    <font>
      <b/>
      <sz val="12"/>
      <color theme="1" tint="4.9989318521683403E-2"/>
      <name val="Arial Rounded MT Bold"/>
      <family val="2"/>
    </font>
    <font>
      <b/>
      <i/>
      <sz val="12"/>
      <color theme="1" tint="4.9989318521683403E-2"/>
      <name val="Arial Rounded MT Bold"/>
      <family val="2"/>
    </font>
    <font>
      <sz val="11"/>
      <color theme="1" tint="4.9989318521683403E-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4"/>
      <name val="Calibri"/>
      <family val="2"/>
      <scheme val="minor"/>
    </font>
    <font>
      <sz val="10"/>
      <color theme="4"/>
      <name val="Calibri"/>
      <family val="2"/>
      <scheme val="minor"/>
    </font>
    <font>
      <b/>
      <sz val="11"/>
      <color theme="1" tint="0.34998626667073579"/>
      <name val="Arial Black"/>
      <family val="2"/>
    </font>
    <font>
      <sz val="11"/>
      <color theme="1" tint="0.34998626667073579"/>
      <name val="Calibri"/>
      <family val="2"/>
      <scheme val="minor"/>
    </font>
    <font>
      <b/>
      <sz val="12"/>
      <color theme="3"/>
      <name val="Arial Black"/>
      <family val="2"/>
    </font>
  </fonts>
  <fills count="2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0"/>
        <bgColor indexed="64"/>
      </patternFill>
    </fill>
    <fill>
      <gradientFill degree="45">
        <stop position="0">
          <color theme="0"/>
        </stop>
        <stop position="1">
          <color rgb="FFFFFF00"/>
        </stop>
      </gradient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7" tint="0.59999389629810485"/>
        <bgColor indexed="65"/>
      </patternFill>
    </fill>
    <fill>
      <patternFill patternType="solid">
        <fgColor rgb="FF99FFCC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-0.24994659260841701"/>
        <bgColor indexed="64"/>
      </patternFill>
    </fill>
    <fill>
      <patternFill patternType="solid">
        <fgColor theme="8" tint="0.59996337778862885"/>
        <bgColor auto="1"/>
      </patternFill>
    </fill>
    <fill>
      <gradientFill>
        <stop position="0">
          <color rgb="FF000099"/>
        </stop>
        <stop position="1">
          <color rgb="FF00CCFF"/>
        </stop>
      </gradientFill>
    </fill>
    <fill>
      <gradientFill>
        <stop position="0">
          <color theme="0"/>
        </stop>
        <stop position="1">
          <color rgb="FF000099"/>
        </stop>
      </gradientFill>
    </fill>
    <fill>
      <patternFill patternType="solid">
        <fgColor rgb="FF000099"/>
        <bgColor indexed="64"/>
      </patternFill>
    </fill>
    <fill>
      <patternFill patternType="solid">
        <fgColor rgb="FF08BBCE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1FDD7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/>
      <bottom style="dotted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rgb="FF3399FF"/>
      </right>
      <top/>
      <bottom style="medium">
        <color indexed="64"/>
      </bottom>
      <diagonal/>
    </border>
    <border>
      <left style="medium">
        <color indexed="64"/>
      </left>
      <right style="thin">
        <color rgb="FF3399FF"/>
      </right>
      <top/>
      <bottom style="medium">
        <color indexed="64"/>
      </bottom>
      <diagonal/>
    </border>
    <border>
      <left style="thin">
        <color rgb="FF3399FF"/>
      </left>
      <right style="thin">
        <color rgb="FF3399FF"/>
      </right>
      <top style="thin">
        <color rgb="FF3399FF"/>
      </top>
      <bottom style="thin">
        <color rgb="FF3399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dashed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dashed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</borders>
  <cellStyleXfs count="21">
    <xf numFmtId="0" fontId="0" fillId="0" borderId="0"/>
    <xf numFmtId="9" fontId="5" fillId="0" borderId="0" applyFon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5" fillId="4" borderId="4" applyNumberFormat="0" applyFont="0" applyAlignment="0" applyProtection="0"/>
    <xf numFmtId="0" fontId="9" fillId="5" borderId="0" applyNumberFormat="0" applyBorder="0" applyAlignment="0" applyProtection="0"/>
    <xf numFmtId="0" fontId="5" fillId="6" borderId="0" applyNumberFormat="0" applyBorder="0" applyAlignment="0" applyProtection="0"/>
    <xf numFmtId="0" fontId="9" fillId="7" borderId="0" applyNumberFormat="0" applyBorder="0" applyAlignment="0" applyProtection="0"/>
    <xf numFmtId="0" fontId="5" fillId="9" borderId="3" applyFont="0" applyBorder="0">
      <alignment horizontal="center" vertical="center"/>
    </xf>
    <xf numFmtId="0" fontId="10" fillId="10" borderId="5" applyFont="0" applyBorder="0">
      <alignment horizontal="center" vertical="center"/>
    </xf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7" fillId="15" borderId="3" applyBorder="0">
      <alignment horizontal="center" vertical="center"/>
    </xf>
    <xf numFmtId="0" fontId="4" fillId="16" borderId="0" applyFont="0" applyBorder="0" applyAlignment="0">
      <alignment horizontal="center" vertical="center"/>
    </xf>
    <xf numFmtId="164" fontId="5" fillId="0" borderId="0" applyFont="0" applyFill="0" applyBorder="0" applyAlignment="0" applyProtection="0"/>
    <xf numFmtId="169" fontId="3" fillId="21" borderId="0" applyFont="0" applyBorder="0" applyAlignment="0">
      <alignment horizontal="center"/>
    </xf>
    <xf numFmtId="0" fontId="3" fillId="22" borderId="0" applyFont="0" applyBorder="0" applyAlignment="0">
      <alignment horizontal="center"/>
    </xf>
    <xf numFmtId="0" fontId="3" fillId="0" borderId="0" applyFont="0" applyFill="0" applyBorder="0" applyAlignment="0">
      <alignment horizontal="center"/>
    </xf>
    <xf numFmtId="0" fontId="3" fillId="0" borderId="0" applyFont="0" applyFill="0" applyBorder="0" applyAlignment="0">
      <alignment horizontal="center"/>
    </xf>
    <xf numFmtId="49" fontId="3" fillId="0" borderId="0" applyFont="0" applyFill="0" applyBorder="0" applyAlignment="0">
      <alignment horizontal="center"/>
    </xf>
  </cellStyleXfs>
  <cellXfs count="219">
    <xf numFmtId="0" fontId="0" fillId="0" borderId="0" xfId="0"/>
    <xf numFmtId="49" fontId="0" fillId="0" borderId="0" xfId="0" applyNumberFormat="1"/>
    <xf numFmtId="49" fontId="0" fillId="0" borderId="0" xfId="1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4" borderId="3" xfId="4" applyFont="1" applyBorder="1" applyAlignment="1">
      <alignment horizontal="center" vertical="center"/>
    </xf>
    <xf numFmtId="0" fontId="9" fillId="7" borderId="3" xfId="7" applyBorder="1" applyAlignment="1">
      <alignment horizontal="center" vertical="center"/>
    </xf>
    <xf numFmtId="0" fontId="5" fillId="6" borderId="0" xfId="6" applyAlignment="1">
      <alignment horizontal="center" vertical="center"/>
    </xf>
    <xf numFmtId="0" fontId="5" fillId="6" borderId="0" xfId="6" applyBorder="1" applyAlignment="1">
      <alignment horizontal="center" vertical="center"/>
    </xf>
    <xf numFmtId="165" fontId="5" fillId="6" borderId="0" xfId="6" applyNumberFormat="1" applyAlignment="1">
      <alignment horizontal="center" vertical="center"/>
    </xf>
    <xf numFmtId="0" fontId="5" fillId="6" borderId="2" xfId="6" applyBorder="1" applyAlignment="1">
      <alignment horizontal="center" vertical="center"/>
    </xf>
    <xf numFmtId="0" fontId="5" fillId="6" borderId="2" xfId="6" applyNumberFormat="1" applyBorder="1" applyAlignment="1">
      <alignment horizontal="center" vertical="center"/>
    </xf>
    <xf numFmtId="0" fontId="0" fillId="12" borderId="0" xfId="0" applyFill="1"/>
    <xf numFmtId="0" fontId="0" fillId="12" borderId="8" xfId="0" applyFill="1" applyBorder="1"/>
    <xf numFmtId="0" fontId="0" fillId="12" borderId="10" xfId="0" applyFill="1" applyBorder="1"/>
    <xf numFmtId="0" fontId="0" fillId="12" borderId="11" xfId="0" applyFill="1" applyBorder="1"/>
    <xf numFmtId="0" fontId="0" fillId="12" borderId="6" xfId="0" applyFill="1" applyBorder="1"/>
    <xf numFmtId="0" fontId="0" fillId="12" borderId="14" xfId="0" applyFill="1" applyBorder="1"/>
    <xf numFmtId="0" fontId="13" fillId="12" borderId="9" xfId="0" applyFont="1" applyFill="1" applyBorder="1"/>
    <xf numFmtId="0" fontId="0" fillId="12" borderId="9" xfId="0" applyFill="1" applyBorder="1"/>
    <xf numFmtId="167" fontId="5" fillId="6" borderId="2" xfId="6" applyNumberFormat="1" applyBorder="1" applyAlignment="1">
      <alignment horizontal="center" vertical="center"/>
    </xf>
    <xf numFmtId="0" fontId="12" fillId="12" borderId="0" xfId="0" applyFont="1" applyFill="1"/>
    <xf numFmtId="0" fontId="11" fillId="12" borderId="0" xfId="0" applyFont="1" applyFill="1"/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49" fontId="14" fillId="0" borderId="0" xfId="1" applyNumberFormat="1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3" xfId="0" applyFont="1" applyBorder="1" applyAlignment="1">
      <alignment horizontal="center" vertical="center"/>
    </xf>
    <xf numFmtId="0" fontId="0" fillId="8" borderId="0" xfId="0" applyFill="1"/>
    <xf numFmtId="0" fontId="0" fillId="0" borderId="19" xfId="0" applyBorder="1"/>
    <xf numFmtId="0" fontId="15" fillId="0" borderId="0" xfId="6" applyFont="1" applyFill="1" applyAlignment="1">
      <alignment horizontal="center" vertical="center"/>
    </xf>
    <xf numFmtId="166" fontId="14" fillId="0" borderId="3" xfId="0" applyNumberFormat="1" applyFont="1" applyBorder="1" applyAlignment="1">
      <alignment horizontal="center" vertical="center"/>
    </xf>
    <xf numFmtId="0" fontId="11" fillId="12" borderId="13" xfId="0" applyFont="1" applyFill="1" applyBorder="1" applyAlignment="1">
      <alignment horizontal="left" vertical="center" indent="1"/>
    </xf>
    <xf numFmtId="0" fontId="11" fillId="12" borderId="7" xfId="0" applyFont="1" applyFill="1" applyBorder="1" applyAlignment="1">
      <alignment horizontal="left" vertical="center" indent="1"/>
    </xf>
    <xf numFmtId="0" fontId="0" fillId="12" borderId="18" xfId="0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19" fillId="19" borderId="0" xfId="0" applyFont="1" applyFill="1" applyAlignment="1">
      <alignment horizontal="center"/>
    </xf>
    <xf numFmtId="0" fontId="19" fillId="17" borderId="21" xfId="0" applyFont="1" applyFill="1" applyBorder="1" applyAlignment="1">
      <alignment horizontal="center" textRotation="45"/>
    </xf>
    <xf numFmtId="0" fontId="19" fillId="17" borderId="20" xfId="0" applyFont="1" applyFill="1" applyBorder="1" applyAlignment="1">
      <alignment horizontal="center" textRotation="45"/>
    </xf>
    <xf numFmtId="0" fontId="18" fillId="0" borderId="0" xfId="0" applyFont="1" applyBorder="1"/>
    <xf numFmtId="0" fontId="18" fillId="20" borderId="22" xfId="0" applyFont="1" applyFill="1" applyBorder="1" applyAlignment="1">
      <alignment horizontal="center"/>
    </xf>
    <xf numFmtId="0" fontId="18" fillId="20" borderId="23" xfId="0" applyFont="1" applyFill="1" applyBorder="1" applyAlignment="1">
      <alignment horizontal="center"/>
    </xf>
    <xf numFmtId="0" fontId="18" fillId="20" borderId="24" xfId="0" applyFont="1" applyFill="1" applyBorder="1" applyAlignment="1">
      <alignment horizontal="center"/>
    </xf>
    <xf numFmtId="0" fontId="18" fillId="20" borderId="25" xfId="0" applyFont="1" applyFill="1" applyBorder="1" applyAlignment="1">
      <alignment horizontal="center"/>
    </xf>
    <xf numFmtId="0" fontId="18" fillId="20" borderId="26" xfId="0" applyFont="1" applyFill="1" applyBorder="1" applyAlignment="1">
      <alignment horizontal="center"/>
    </xf>
    <xf numFmtId="0" fontId="18" fillId="20" borderId="27" xfId="0" applyFont="1" applyFill="1" applyBorder="1" applyAlignment="1">
      <alignment horizontal="center" vertical="center"/>
    </xf>
    <xf numFmtId="0" fontId="18" fillId="8" borderId="28" xfId="0" applyFont="1" applyFill="1" applyBorder="1" applyAlignment="1">
      <alignment horizontal="center" vertical="center"/>
    </xf>
    <xf numFmtId="0" fontId="0" fillId="12" borderId="7" xfId="0" applyFill="1" applyBorder="1" applyAlignment="1">
      <alignment horizontal="center"/>
    </xf>
    <xf numFmtId="0" fontId="14" fillId="12" borderId="0" xfId="0" applyFont="1" applyFill="1" applyAlignment="1">
      <alignment horizontal="left" vertical="center"/>
    </xf>
    <xf numFmtId="0" fontId="0" fillId="0" borderId="0" xfId="0" applyBorder="1"/>
    <xf numFmtId="0" fontId="0" fillId="8" borderId="11" xfId="0" applyFill="1" applyBorder="1"/>
    <xf numFmtId="0" fontId="0" fillId="8" borderId="15" xfId="0" applyFill="1" applyBorder="1"/>
    <xf numFmtId="0" fontId="0" fillId="8" borderId="12" xfId="0" applyFill="1" applyBorder="1"/>
    <xf numFmtId="1" fontId="21" fillId="0" borderId="0" xfId="6" applyNumberFormat="1" applyFont="1" applyFill="1" applyAlignment="1">
      <alignment horizontal="center" vertical="center"/>
    </xf>
    <xf numFmtId="0" fontId="22" fillId="0" borderId="0" xfId="6" applyFont="1" applyFill="1" applyAlignment="1">
      <alignment horizontal="center" vertical="center"/>
    </xf>
    <xf numFmtId="165" fontId="22" fillId="0" borderId="0" xfId="6" applyNumberFormat="1" applyFont="1" applyFill="1" applyAlignment="1">
      <alignment horizontal="center" vertical="center"/>
    </xf>
    <xf numFmtId="0" fontId="21" fillId="0" borderId="2" xfId="6" applyFont="1" applyFill="1" applyBorder="1" applyAlignment="1">
      <alignment horizontal="center" vertical="center"/>
    </xf>
    <xf numFmtId="1" fontId="21" fillId="0" borderId="2" xfId="6" applyNumberFormat="1" applyFont="1" applyFill="1" applyBorder="1" applyAlignment="1">
      <alignment horizontal="center" vertical="center"/>
    </xf>
    <xf numFmtId="167" fontId="22" fillId="0" borderId="2" xfId="6" applyNumberFormat="1" applyFont="1" applyFill="1" applyBorder="1" applyAlignment="1">
      <alignment horizontal="center" vertical="center"/>
    </xf>
    <xf numFmtId="49" fontId="21" fillId="0" borderId="2" xfId="15" applyNumberFormat="1" applyFont="1" applyFill="1" applyBorder="1" applyAlignment="1">
      <alignment horizontal="center" vertical="center"/>
    </xf>
    <xf numFmtId="0" fontId="21" fillId="0" borderId="0" xfId="6" applyFont="1" applyFill="1" applyAlignment="1">
      <alignment horizontal="center" vertical="center"/>
    </xf>
    <xf numFmtId="0" fontId="20" fillId="0" borderId="0" xfId="6" applyFont="1" applyFill="1" applyAlignment="1">
      <alignment horizontal="center" vertical="center"/>
    </xf>
    <xf numFmtId="167" fontId="22" fillId="0" borderId="0" xfId="6" applyNumberFormat="1" applyFont="1" applyFill="1" applyAlignment="1">
      <alignment horizontal="center" vertical="center"/>
    </xf>
    <xf numFmtId="49" fontId="21" fillId="0" borderId="0" xfId="15" applyNumberFormat="1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65" fontId="22" fillId="0" borderId="0" xfId="0" applyNumberFormat="1" applyFont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167" fontId="22" fillId="0" borderId="0" xfId="0" applyNumberFormat="1" applyFont="1" applyAlignment="1">
      <alignment horizontal="center" vertical="center"/>
    </xf>
    <xf numFmtId="49" fontId="21" fillId="0" borderId="0" xfId="15" applyNumberFormat="1" applyFont="1" applyAlignment="1">
      <alignment horizontal="center" vertical="center"/>
    </xf>
    <xf numFmtId="0" fontId="26" fillId="18" borderId="0" xfId="6" applyFont="1" applyFill="1" applyAlignment="1">
      <alignment horizontal="center" vertical="center"/>
    </xf>
    <xf numFmtId="0" fontId="26" fillId="18" borderId="0" xfId="0" applyFont="1" applyFill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68" fontId="14" fillId="0" borderId="0" xfId="0" applyNumberFormat="1" applyFont="1" applyBorder="1" applyAlignment="1">
      <alignment horizontal="center" vertical="center"/>
    </xf>
    <xf numFmtId="166" fontId="14" fillId="0" borderId="0" xfId="0" applyNumberFormat="1" applyFont="1" applyBorder="1" applyAlignment="1">
      <alignment horizontal="center" vertical="center"/>
    </xf>
    <xf numFmtId="166" fontId="0" fillId="0" borderId="0" xfId="0" applyNumberFormat="1" applyBorder="1"/>
    <xf numFmtId="0" fontId="6" fillId="2" borderId="29" xfId="2" applyBorder="1" applyAlignment="1">
      <alignment horizontal="center" vertical="center"/>
    </xf>
    <xf numFmtId="168" fontId="14" fillId="0" borderId="29" xfId="0" applyNumberFormat="1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166" fontId="14" fillId="0" borderId="29" xfId="0" applyNumberFormat="1" applyFont="1" applyBorder="1" applyAlignment="1">
      <alignment horizontal="center" vertical="center"/>
    </xf>
    <xf numFmtId="168" fontId="14" fillId="0" borderId="30" xfId="0" applyNumberFormat="1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166" fontId="14" fillId="0" borderId="35" xfId="0" applyNumberFormat="1" applyFont="1" applyBorder="1" applyAlignment="1">
      <alignment horizontal="center" vertical="center"/>
    </xf>
    <xf numFmtId="0" fontId="6" fillId="2" borderId="31" xfId="2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vertical="center"/>
    </xf>
    <xf numFmtId="0" fontId="20" fillId="0" borderId="0" xfId="6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21" fillId="0" borderId="0" xfId="0" applyFont="1" applyBorder="1" applyAlignment="1">
      <alignment horizontal="center" vertical="center"/>
    </xf>
    <xf numFmtId="0" fontId="21" fillId="0" borderId="0" xfId="6" applyNumberFormat="1" applyFont="1" applyFill="1" applyBorder="1" applyAlignment="1">
      <alignment horizontal="center" vertical="center"/>
    </xf>
    <xf numFmtId="0" fontId="21" fillId="23" borderId="0" xfId="0" applyFont="1" applyFill="1" applyAlignment="1">
      <alignment vertical="center"/>
    </xf>
    <xf numFmtId="1" fontId="21" fillId="23" borderId="0" xfId="6" applyNumberFormat="1" applyFont="1" applyFill="1" applyAlignment="1">
      <alignment horizontal="center" vertical="center"/>
    </xf>
    <xf numFmtId="0" fontId="6" fillId="2" borderId="41" xfId="2" applyFont="1" applyBorder="1" applyAlignment="1">
      <alignment horizontal="center" vertical="center"/>
    </xf>
    <xf numFmtId="0" fontId="6" fillId="2" borderId="42" xfId="2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0" fillId="0" borderId="43" xfId="0" applyBorder="1"/>
    <xf numFmtId="0" fontId="5" fillId="8" borderId="35" xfId="11" applyFont="1" applyFill="1" applyBorder="1" applyAlignment="1">
      <alignment horizontal="center" vertical="center"/>
    </xf>
    <xf numFmtId="166" fontId="38" fillId="11" borderId="37" xfId="10" applyNumberFormat="1" applyFont="1" applyBorder="1" applyAlignment="1">
      <alignment horizontal="center" vertical="center"/>
    </xf>
    <xf numFmtId="166" fontId="38" fillId="11" borderId="30" xfId="10" applyNumberFormat="1" applyFont="1" applyBorder="1" applyAlignment="1">
      <alignment horizontal="center" vertical="center"/>
    </xf>
    <xf numFmtId="0" fontId="14" fillId="0" borderId="29" xfId="0" applyFont="1" applyFill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0" fillId="24" borderId="0" xfId="0" applyFill="1" applyBorder="1"/>
    <xf numFmtId="0" fontId="11" fillId="12" borderId="6" xfId="0" applyFont="1" applyFill="1" applyBorder="1"/>
    <xf numFmtId="0" fontId="7" fillId="3" borderId="43" xfId="3" applyNumberFormat="1" applyFont="1" applyBorder="1" applyAlignment="1">
      <alignment horizontal="center" vertical="center"/>
    </xf>
    <xf numFmtId="0" fontId="6" fillId="2" borderId="31" xfId="2" applyNumberFormat="1" applyFont="1" applyBorder="1" applyAlignment="1">
      <alignment horizontal="center" vertical="center"/>
    </xf>
    <xf numFmtId="0" fontId="7" fillId="3" borderId="14" xfId="3" applyNumberFormat="1" applyFont="1" applyBorder="1" applyAlignment="1">
      <alignment horizontal="center" vertical="center"/>
    </xf>
    <xf numFmtId="0" fontId="6" fillId="2" borderId="29" xfId="2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66" fontId="0" fillId="0" borderId="0" xfId="0" applyNumberFormat="1" applyBorder="1" applyAlignment="1">
      <alignment vertical="center"/>
    </xf>
    <xf numFmtId="0" fontId="0" fillId="12" borderId="0" xfId="0" applyFill="1" applyAlignment="1">
      <alignment horizontal="center" vertical="center"/>
    </xf>
    <xf numFmtId="0" fontId="0" fillId="12" borderId="15" xfId="0" applyFill="1" applyBorder="1"/>
    <xf numFmtId="0" fontId="0" fillId="12" borderId="45" xfId="0" applyFill="1" applyBorder="1"/>
    <xf numFmtId="0" fontId="14" fillId="12" borderId="0" xfId="0" applyFont="1" applyFill="1" applyBorder="1" applyAlignment="1">
      <alignment vertical="center"/>
    </xf>
    <xf numFmtId="0" fontId="36" fillId="25" borderId="17" xfId="5" applyFont="1" applyFill="1" applyBorder="1" applyAlignment="1">
      <alignment vertical="center"/>
    </xf>
    <xf numFmtId="0" fontId="37" fillId="25" borderId="17" xfId="5" applyFont="1" applyFill="1" applyBorder="1" applyAlignment="1">
      <alignment horizontal="center" vertical="center"/>
    </xf>
    <xf numFmtId="0" fontId="36" fillId="25" borderId="17" xfId="5" applyFont="1" applyFill="1" applyBorder="1" applyAlignment="1">
      <alignment horizontal="center" vertical="center"/>
    </xf>
    <xf numFmtId="1" fontId="36" fillId="25" borderId="17" xfId="5" applyNumberFormat="1" applyFont="1" applyFill="1" applyBorder="1" applyAlignment="1">
      <alignment horizontal="center" vertical="center"/>
    </xf>
    <xf numFmtId="167" fontId="37" fillId="25" borderId="17" xfId="5" applyNumberFormat="1" applyFont="1" applyFill="1" applyBorder="1" applyAlignment="1">
      <alignment horizontal="center" vertical="center"/>
    </xf>
    <xf numFmtId="49" fontId="36" fillId="25" borderId="39" xfId="15" applyNumberFormat="1" applyFont="1" applyFill="1" applyBorder="1" applyAlignment="1">
      <alignment horizontal="center" vertical="center"/>
    </xf>
    <xf numFmtId="0" fontId="36" fillId="25" borderId="40" xfId="5" applyFont="1" applyFill="1" applyBorder="1" applyAlignment="1">
      <alignment horizontal="center" vertical="center"/>
    </xf>
    <xf numFmtId="0" fontId="25" fillId="25" borderId="0" xfId="2" applyFont="1" applyFill="1" applyAlignment="1">
      <alignment vertical="center"/>
    </xf>
    <xf numFmtId="0" fontId="23" fillId="25" borderId="17" xfId="5" applyFont="1" applyFill="1" applyBorder="1" applyAlignment="1">
      <alignment vertical="center"/>
    </xf>
    <xf numFmtId="0" fontId="24" fillId="25" borderId="17" xfId="5" applyFont="1" applyFill="1" applyBorder="1" applyAlignment="1">
      <alignment horizontal="center" vertical="center"/>
    </xf>
    <xf numFmtId="0" fontId="23" fillId="25" borderId="17" xfId="5" applyFont="1" applyFill="1" applyBorder="1" applyAlignment="1">
      <alignment horizontal="center" vertical="center"/>
    </xf>
    <xf numFmtId="1" fontId="23" fillId="25" borderId="17" xfId="5" applyNumberFormat="1" applyFont="1" applyFill="1" applyBorder="1" applyAlignment="1">
      <alignment horizontal="center" vertical="center"/>
    </xf>
    <xf numFmtId="167" fontId="24" fillId="25" borderId="17" xfId="5" applyNumberFormat="1" applyFont="1" applyFill="1" applyBorder="1" applyAlignment="1">
      <alignment horizontal="center" vertical="center"/>
    </xf>
    <xf numFmtId="49" fontId="23" fillId="25" borderId="39" xfId="15" applyNumberFormat="1" applyFont="1" applyFill="1" applyBorder="1" applyAlignment="1">
      <alignment horizontal="center" vertical="center"/>
    </xf>
    <xf numFmtId="0" fontId="23" fillId="25" borderId="40" xfId="5" applyFont="1" applyFill="1" applyBorder="1" applyAlignment="1">
      <alignment horizontal="center" vertical="center"/>
    </xf>
    <xf numFmtId="0" fontId="25" fillId="25" borderId="0" xfId="2" applyFont="1" applyFill="1" applyAlignment="1">
      <alignment horizontal="center" vertical="center"/>
    </xf>
    <xf numFmtId="0" fontId="1" fillId="0" borderId="0" xfId="0" applyFont="1"/>
    <xf numFmtId="0" fontId="0" fillId="0" borderId="6" xfId="0" applyBorder="1"/>
    <xf numFmtId="0" fontId="44" fillId="26" borderId="0" xfId="0" applyFont="1" applyFill="1"/>
    <xf numFmtId="0" fontId="44" fillId="26" borderId="10" xfId="0" applyFont="1" applyFill="1" applyBorder="1"/>
    <xf numFmtId="0" fontId="0" fillId="26" borderId="0" xfId="0" applyFill="1"/>
    <xf numFmtId="0" fontId="44" fillId="26" borderId="0" xfId="0" applyFont="1" applyFill="1" applyBorder="1"/>
    <xf numFmtId="0" fontId="44" fillId="26" borderId="9" xfId="0" applyFont="1" applyFill="1" applyBorder="1"/>
    <xf numFmtId="0" fontId="40" fillId="26" borderId="0" xfId="0" applyFont="1" applyFill="1" applyAlignment="1">
      <alignment horizontal="left"/>
    </xf>
    <xf numFmtId="0" fontId="13" fillId="26" borderId="0" xfId="0" applyFont="1" applyFill="1" applyBorder="1"/>
    <xf numFmtId="0" fontId="40" fillId="26" borderId="0" xfId="0" applyFont="1" applyFill="1" applyBorder="1" applyAlignment="1">
      <alignment horizontal="left"/>
    </xf>
    <xf numFmtId="0" fontId="40" fillId="26" borderId="0" xfId="5" applyFont="1" applyFill="1" applyBorder="1" applyAlignment="1">
      <alignment horizontal="left" vertical="center"/>
    </xf>
    <xf numFmtId="0" fontId="44" fillId="26" borderId="0" xfId="0" applyFont="1" applyFill="1" applyBorder="1" applyAlignment="1"/>
    <xf numFmtId="0" fontId="44" fillId="26" borderId="6" xfId="0" applyFont="1" applyFill="1" applyBorder="1"/>
    <xf numFmtId="0" fontId="44" fillId="26" borderId="14" xfId="0" applyFont="1" applyFill="1" applyBorder="1"/>
    <xf numFmtId="0" fontId="14" fillId="26" borderId="0" xfId="0" applyFont="1" applyFill="1" applyBorder="1" applyAlignment="1">
      <alignment horizontal="left"/>
    </xf>
    <xf numFmtId="49" fontId="21" fillId="0" borderId="0" xfId="15" applyNumberFormat="1" applyFont="1" applyFill="1" applyBorder="1" applyAlignment="1">
      <alignment horizontal="center" vertical="center"/>
    </xf>
    <xf numFmtId="0" fontId="36" fillId="25" borderId="18" xfId="5" applyFont="1" applyFill="1" applyBorder="1" applyAlignment="1">
      <alignment horizontal="center" vertical="center"/>
    </xf>
    <xf numFmtId="0" fontId="23" fillId="25" borderId="18" xfId="5" applyFont="1" applyFill="1" applyBorder="1" applyAlignment="1">
      <alignment horizontal="center" vertical="center"/>
    </xf>
    <xf numFmtId="49" fontId="36" fillId="25" borderId="49" xfId="15" applyNumberFormat="1" applyFont="1" applyFill="1" applyBorder="1" applyAlignment="1">
      <alignment horizontal="center" vertical="center"/>
    </xf>
    <xf numFmtId="49" fontId="23" fillId="25" borderId="32" xfId="15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7" fillId="0" borderId="0" xfId="0" applyFont="1" applyAlignment="1">
      <alignment horizontal="right" vertical="center"/>
    </xf>
    <xf numFmtId="0" fontId="28" fillId="0" borderId="0" xfId="0" applyFont="1" applyAlignment="1">
      <alignment horizontal="right" vertical="center"/>
    </xf>
    <xf numFmtId="0" fontId="30" fillId="0" borderId="0" xfId="0" applyFont="1" applyAlignment="1">
      <alignment horizontal="center"/>
    </xf>
    <xf numFmtId="49" fontId="31" fillId="0" borderId="0" xfId="0" applyNumberFormat="1" applyFont="1" applyAlignment="1">
      <alignment horizontal="center"/>
    </xf>
    <xf numFmtId="49" fontId="32" fillId="0" borderId="0" xfId="0" applyNumberFormat="1" applyFont="1" applyAlignment="1">
      <alignment horizontal="center"/>
    </xf>
    <xf numFmtId="0" fontId="9" fillId="7" borderId="3" xfId="7" applyBorder="1" applyAlignment="1">
      <alignment horizontal="center" vertical="center"/>
    </xf>
    <xf numFmtId="0" fontId="5" fillId="14" borderId="3" xfId="12" applyBorder="1" applyAlignment="1">
      <alignment horizontal="center" vertical="center"/>
    </xf>
    <xf numFmtId="0" fontId="29" fillId="0" borderId="33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4" fillId="0" borderId="34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29" fillId="0" borderId="34" xfId="0" applyFont="1" applyBorder="1" applyAlignment="1">
      <alignment horizontal="center" vertical="center"/>
    </xf>
    <xf numFmtId="0" fontId="40" fillId="26" borderId="6" xfId="0" applyFont="1" applyFill="1" applyBorder="1" applyAlignment="1">
      <alignment horizontal="center"/>
    </xf>
    <xf numFmtId="0" fontId="44" fillId="26" borderId="33" xfId="0" applyFont="1" applyFill="1" applyBorder="1" applyAlignment="1">
      <alignment horizontal="center"/>
    </xf>
    <xf numFmtId="0" fontId="44" fillId="26" borderId="2" xfId="0" applyFont="1" applyFill="1" applyBorder="1" applyAlignment="1">
      <alignment horizontal="center"/>
    </xf>
    <xf numFmtId="0" fontId="44" fillId="26" borderId="20" xfId="0" applyFont="1" applyFill="1" applyBorder="1" applyAlignment="1">
      <alignment horizontal="center"/>
    </xf>
    <xf numFmtId="0" fontId="44" fillId="26" borderId="34" xfId="0" applyFont="1" applyFill="1" applyBorder="1" applyAlignment="1">
      <alignment horizontal="center"/>
    </xf>
    <xf numFmtId="0" fontId="44" fillId="26" borderId="0" xfId="0" applyFont="1" applyFill="1" applyBorder="1" applyAlignment="1">
      <alignment horizontal="center"/>
    </xf>
    <xf numFmtId="0" fontId="44" fillId="26" borderId="44" xfId="0" applyFont="1" applyFill="1" applyBorder="1" applyAlignment="1">
      <alignment horizontal="center"/>
    </xf>
    <xf numFmtId="0" fontId="44" fillId="26" borderId="46" xfId="0" applyFont="1" applyFill="1" applyBorder="1" applyAlignment="1">
      <alignment horizontal="center"/>
    </xf>
    <xf numFmtId="0" fontId="44" fillId="26" borderId="1" xfId="0" applyFont="1" applyFill="1" applyBorder="1" applyAlignment="1">
      <alignment horizontal="center"/>
    </xf>
    <xf numFmtId="0" fontId="44" fillId="26" borderId="47" xfId="0" applyFont="1" applyFill="1" applyBorder="1" applyAlignment="1">
      <alignment horizontal="center"/>
    </xf>
    <xf numFmtId="0" fontId="45" fillId="26" borderId="8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3" fillId="26" borderId="8" xfId="0" applyFont="1" applyFill="1" applyBorder="1" applyAlignment="1">
      <alignment horizontal="center"/>
    </xf>
    <xf numFmtId="0" fontId="44" fillId="26" borderId="8" xfId="0" applyFont="1" applyFill="1" applyBorder="1" applyAlignment="1">
      <alignment horizontal="center"/>
    </xf>
    <xf numFmtId="0" fontId="14" fillId="26" borderId="0" xfId="0" applyFont="1" applyFill="1" applyBorder="1" applyAlignment="1">
      <alignment horizontal="left"/>
    </xf>
    <xf numFmtId="0" fontId="41" fillId="26" borderId="0" xfId="0" applyFont="1" applyFill="1" applyBorder="1" applyAlignment="1">
      <alignment horizontal="right" vertical="top"/>
    </xf>
    <xf numFmtId="0" fontId="42" fillId="26" borderId="0" xfId="0" applyFont="1" applyFill="1" applyBorder="1" applyAlignment="1">
      <alignment horizontal="right" vertical="top"/>
    </xf>
    <xf numFmtId="170" fontId="44" fillId="26" borderId="48" xfId="0" applyNumberFormat="1" applyFont="1" applyFill="1" applyBorder="1" applyAlignment="1">
      <alignment horizontal="center"/>
    </xf>
    <xf numFmtId="0" fontId="11" fillId="12" borderId="6" xfId="0" applyFont="1" applyFill="1" applyBorder="1" applyAlignment="1">
      <alignment horizontal="left"/>
    </xf>
    <xf numFmtId="0" fontId="12" fillId="12" borderId="12" xfId="0" applyFont="1" applyFill="1" applyBorder="1" applyAlignment="1">
      <alignment horizontal="left" vertical="center" indent="1"/>
    </xf>
    <xf numFmtId="0" fontId="12" fillId="12" borderId="6" xfId="0" applyFont="1" applyFill="1" applyBorder="1" applyAlignment="1">
      <alignment horizontal="left" vertical="center" indent="1"/>
    </xf>
    <xf numFmtId="0" fontId="16" fillId="12" borderId="13" xfId="0" applyFont="1" applyFill="1" applyBorder="1" applyAlignment="1">
      <alignment horizontal="center"/>
    </xf>
    <xf numFmtId="0" fontId="16" fillId="12" borderId="7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11" fillId="12" borderId="0" xfId="0" applyFont="1" applyFill="1" applyAlignment="1">
      <alignment horizontal="left"/>
    </xf>
    <xf numFmtId="0" fontId="0" fillId="12" borderId="45" xfId="0" applyFill="1" applyBorder="1" applyAlignment="1">
      <alignment horizontal="center"/>
    </xf>
    <xf numFmtId="0" fontId="0" fillId="12" borderId="16" xfId="0" applyFill="1" applyBorder="1" applyAlignment="1">
      <alignment horizontal="center"/>
    </xf>
    <xf numFmtId="0" fontId="11" fillId="12" borderId="0" xfId="0" applyFont="1" applyFill="1" applyAlignment="1">
      <alignment horizontal="left" vertical="center"/>
    </xf>
    <xf numFmtId="0" fontId="0" fillId="12" borderId="11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1" fillId="12" borderId="32" xfId="0" applyFont="1" applyFill="1" applyBorder="1" applyAlignment="1">
      <alignment horizontal="center"/>
    </xf>
    <xf numFmtId="0" fontId="11" fillId="12" borderId="13" xfId="0" applyFont="1" applyFill="1" applyBorder="1" applyAlignment="1">
      <alignment horizontal="left" vertical="center"/>
    </xf>
    <xf numFmtId="0" fontId="39" fillId="12" borderId="7" xfId="0" applyFont="1" applyFill="1" applyBorder="1" applyAlignment="1">
      <alignment horizontal="left" vertical="center"/>
    </xf>
  </cellXfs>
  <cellStyles count="21">
    <cellStyle name="20% - Accent4" xfId="12" builtinId="42"/>
    <cellStyle name="40% - Accent4" xfId="10" builtinId="43"/>
    <cellStyle name="60% - Accent2" xfId="11" builtinId="36"/>
    <cellStyle name="60% - Accent3" xfId="6" builtinId="40"/>
    <cellStyle name="Accent2" xfId="5" builtinId="33"/>
    <cellStyle name="Accent4" xfId="7" builtinId="41"/>
    <cellStyle name="Bad" xfId="3" builtinId="27"/>
    <cellStyle name="Currency" xfId="15" builtinId="4"/>
    <cellStyle name="Good" xfId="2" builtinId="26"/>
    <cellStyle name="Normal" xfId="0" builtinId="0"/>
    <cellStyle name="Note" xfId="4" builtinId="10"/>
    <cellStyle name="Percent" xfId="1" builtinId="5"/>
    <cellStyle name="Style 1" xfId="8"/>
    <cellStyle name="Style 2" xfId="9"/>
    <cellStyle name="Style 3" xfId="13"/>
    <cellStyle name="Style 4" xfId="14"/>
    <cellStyle name="Style 5" xfId="16"/>
    <cellStyle name="Style 6" xfId="17"/>
    <cellStyle name="Style 7" xfId="18"/>
    <cellStyle name="Style 8" xfId="19"/>
    <cellStyle name="Style 9" xfId="20"/>
  </cellStyles>
  <dxfs count="10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166" formatCode="[$Rs.-849]\ #,##0.00"/>
    </dxf>
    <dxf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 style="double">
          <color indexed="64"/>
        </vertical>
        <horizontal style="double">
          <color indexed="64"/>
        </horizontal>
      </border>
    </dxf>
    <dxf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8" formatCode="yyyy\-mm\-dd;@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8" formatCode="yyyy\-mm\-dd;@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166" formatCode="[$Rs.-849]\ 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ck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ck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ck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ck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 style="double">
          <color indexed="64"/>
        </vertical>
        <horizontal style="double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ck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border outline="0">
        <bottom style="thick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4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rgb="FFCE0A0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33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name val="Algerian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name val="Algerian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lgerian"/>
        <scheme val="none"/>
      </font>
      <numFmt numFmtId="30" formatCode="@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name val="Algerian"/>
        <scheme val="none"/>
      </font>
      <numFmt numFmtId="30" formatCode="@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/>
        <strike val="0"/>
        <outline val="0"/>
        <shadow val="0"/>
        <u val="none"/>
        <vertAlign val="baseline"/>
        <name val="Algerian"/>
        <scheme val="none"/>
      </font>
      <numFmt numFmtId="167" formatCode="[$-409]dd\-mmm\-yy;@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lgerian"/>
        <scheme val="none"/>
      </font>
      <numFmt numFmtId="1" formatCode="0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b/>
        <strike val="0"/>
        <outline val="0"/>
        <shadow val="0"/>
        <u val="none"/>
        <vertAlign val="baseline"/>
        <name val="Algerian"/>
        <scheme val="none"/>
      </font>
      <numFmt numFmtId="1" formatCode="0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name val="Algerian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name val="Algerian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/>
        <strike val="0"/>
        <outline val="0"/>
        <shadow val="0"/>
        <u val="none"/>
        <vertAlign val="baseline"/>
        <name val="Algerian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name val="Algerian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0"/>
        <name val="Algerian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b/>
        <i/>
        <strike val="0"/>
        <outline val="0"/>
        <shadow val="0"/>
        <u val="none"/>
        <vertAlign val="baseline"/>
        <name val="Algerian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outline="0">
        <left style="double">
          <color rgb="FF3F3F3F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lgerian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  <vertical/>
        <horizontal/>
      </border>
    </dxf>
    <dxf>
      <font>
        <b/>
        <i val="0"/>
        <strike val="0"/>
        <outline val="0"/>
        <shadow val="0"/>
        <u val="none"/>
        <vertAlign val="baseline"/>
        <name val="Algerian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lgerian"/>
        <scheme val="none"/>
      </font>
      <fill>
        <patternFill patternType="solid">
          <fgColor indexed="64"/>
          <bgColor theme="7" tint="0.59999389629810485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lgerian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rial Rounded MT Bold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DFFA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gray0625">
          <bgColor theme="5" tint="0.59996337778862885"/>
        </patternFill>
      </fill>
    </dxf>
  </dxfs>
  <tableStyles count="1" defaultTableStyle="TableStyleMedium2" defaultPivotStyle="PivotStyleLight16">
    <tableStyle name="Table Style 1" pivot="0" count="1">
      <tableStyleElement type="wholeTable" dxfId="106"/>
    </tableStyle>
  </tableStyles>
  <colors>
    <mruColors>
      <color rgb="FFE1FDD7"/>
      <color rgb="FFFEF4D6"/>
      <color rgb="FF99FFCC"/>
      <color rgb="FFCE0A0F"/>
      <color rgb="FFFF3300"/>
      <color rgb="FF6DFFAF"/>
      <color rgb="FF3399FF"/>
      <color rgb="FF08BBCE"/>
      <color rgb="FF000099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iagrams/_rels/data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iagram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7EE9A2E7-4DE4-45F5-B8EA-9CDB417E2256}" type="doc">
      <dgm:prSet loTypeId="urn:microsoft.com/office/officeart/2008/layout/CircularPictureCallout" loCatId="pictur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2ACE7CC4-BCB6-4A64-8F24-43D9C30155CB}">
      <dgm:prSet/>
      <dgm:spPr/>
      <dgm:t>
        <a:bodyPr/>
        <a:lstStyle/>
        <a:p>
          <a:endParaRPr lang="en-US"/>
        </a:p>
      </dgm:t>
    </dgm:pt>
    <dgm:pt modelId="{4F07313D-5B1B-46EA-A71E-27DDC02ADCDC}" type="parTrans" cxnId="{6B603C40-44C1-44CC-AC2E-2F26EA94B7CE}">
      <dgm:prSet/>
      <dgm:spPr/>
      <dgm:t>
        <a:bodyPr/>
        <a:lstStyle/>
        <a:p>
          <a:endParaRPr lang="en-US"/>
        </a:p>
      </dgm:t>
    </dgm:pt>
    <dgm:pt modelId="{20B55552-FA5D-454A-842E-72C34EC4641E}" type="sibTrans" cxnId="{6B603C40-44C1-44CC-AC2E-2F26EA94B7CE}">
      <dgm:prSet/>
      <dgm:spPr>
        <a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39000" r="-39000"/>
          </a:stretch>
        </a:blipFill>
      </dgm:spPr>
      <dgm:t>
        <a:bodyPr/>
        <a:lstStyle/>
        <a:p>
          <a:endParaRPr lang="en-US"/>
        </a:p>
      </dgm:t>
    </dgm:pt>
    <dgm:pt modelId="{FC8992B2-18A8-4055-99C7-FC9AC1810C72}">
      <dgm:prSet phldrT="[Text]"/>
      <dgm:spPr/>
      <dgm:t>
        <a:bodyPr/>
        <a:lstStyle/>
        <a:p>
          <a:r>
            <a:rPr lang="en-US"/>
            <a:t>HNDA</a:t>
          </a:r>
        </a:p>
      </dgm:t>
    </dgm:pt>
    <dgm:pt modelId="{78B1F0F5-AC53-495F-8401-4FA7C5358283}" type="parTrans" cxnId="{910A0D69-0985-4ABC-ADD5-B8FEE219F1D9}">
      <dgm:prSet/>
      <dgm:spPr/>
      <dgm:t>
        <a:bodyPr/>
        <a:lstStyle/>
        <a:p>
          <a:endParaRPr lang="en-US"/>
        </a:p>
      </dgm:t>
    </dgm:pt>
    <dgm:pt modelId="{F6101E9D-ADD5-4BA7-AC71-AA1D2DEEA238}" type="sibTrans" cxnId="{910A0D69-0985-4ABC-ADD5-B8FEE219F1D9}">
      <dgm:prSet/>
      <dgm:spPr>
        <a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4000" r="-4000"/>
          </a:stretch>
        </a:blipFill>
      </dgm:spPr>
      <dgm:t>
        <a:bodyPr/>
        <a:lstStyle/>
        <a:p>
          <a:endParaRPr lang="en-US"/>
        </a:p>
      </dgm:t>
    </dgm:pt>
    <dgm:pt modelId="{4293DC19-215B-4743-8404-54612D14DF4E}">
      <dgm:prSet phldrT="[Text]"/>
      <dgm:spPr/>
      <dgm:t>
        <a:bodyPr/>
        <a:lstStyle/>
        <a:p>
          <a:r>
            <a:rPr lang="en-US"/>
            <a:t>HNDE</a:t>
          </a:r>
        </a:p>
      </dgm:t>
    </dgm:pt>
    <dgm:pt modelId="{654445C2-382D-45AB-B66A-66D49475527B}" type="parTrans" cxnId="{E6A6DC51-6004-4859-9BBE-ED87169DD2B2}">
      <dgm:prSet/>
      <dgm:spPr/>
      <dgm:t>
        <a:bodyPr/>
        <a:lstStyle/>
        <a:p>
          <a:endParaRPr lang="en-US"/>
        </a:p>
      </dgm:t>
    </dgm:pt>
    <dgm:pt modelId="{5012F094-8A13-4451-84A6-5DA5EF02AE5E}" type="sibTrans" cxnId="{E6A6DC51-6004-4859-9BBE-ED87169DD2B2}">
      <dgm:prSet/>
      <dgm:spPr>
        <a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1000" b="-1000"/>
          </a:stretch>
        </a:blipFill>
      </dgm:spPr>
      <dgm:t>
        <a:bodyPr/>
        <a:lstStyle/>
        <a:p>
          <a:endParaRPr lang="en-US"/>
        </a:p>
      </dgm:t>
    </dgm:pt>
    <dgm:pt modelId="{B4BFAA99-91A4-4F67-BEB7-4FA467259660}">
      <dgm:prSet phldrT="[Text]"/>
      <dgm:spPr/>
      <dgm:t>
        <a:bodyPr/>
        <a:lstStyle/>
        <a:p>
          <a:r>
            <a:rPr lang="en-US"/>
            <a:t>HNDIT</a:t>
          </a:r>
        </a:p>
      </dgm:t>
    </dgm:pt>
    <dgm:pt modelId="{ADCAF160-E0AB-4215-9C06-51C1077DFFB7}" type="parTrans" cxnId="{A0977D61-A436-4585-9972-920AB5136AF2}">
      <dgm:prSet/>
      <dgm:spPr/>
      <dgm:t>
        <a:bodyPr/>
        <a:lstStyle/>
        <a:p>
          <a:endParaRPr lang="en-US"/>
        </a:p>
      </dgm:t>
    </dgm:pt>
    <dgm:pt modelId="{D3DA97FF-C328-4EA0-A590-C286A73975AE}" type="sibTrans" cxnId="{A0977D61-A436-4585-9972-920AB5136AF2}">
      <dgm:prSet/>
      <dgm:spPr>
        <a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dgm:spPr>
      <dgm:t>
        <a:bodyPr/>
        <a:lstStyle/>
        <a:p>
          <a:endParaRPr lang="en-US"/>
        </a:p>
      </dgm:t>
    </dgm:pt>
    <dgm:pt modelId="{7EDC865B-ACE2-4F78-86A1-47F4D4B6AC86}">
      <dgm:prSet/>
      <dgm:spPr/>
      <dgm:t>
        <a:bodyPr/>
        <a:lstStyle/>
        <a:p>
          <a:r>
            <a:rPr lang="en-US"/>
            <a:t>HNDM</a:t>
          </a:r>
        </a:p>
      </dgm:t>
    </dgm:pt>
    <dgm:pt modelId="{60C3B358-09E1-4312-9990-2B94463D418B}" type="parTrans" cxnId="{FD1A6E99-9596-4A53-8F8A-B45577ABFB6A}">
      <dgm:prSet/>
      <dgm:spPr/>
      <dgm:t>
        <a:bodyPr/>
        <a:lstStyle/>
        <a:p>
          <a:endParaRPr lang="en-US"/>
        </a:p>
      </dgm:t>
    </dgm:pt>
    <dgm:pt modelId="{6EC7BA86-ABF0-4021-9280-C3FFA94A9655}" type="sibTrans" cxnId="{FD1A6E99-9596-4A53-8F8A-B45577ABFB6A}">
      <dgm:prSet/>
      <dgm:spPr>
        <a:blipFill dpi="0" rotWithShape="1"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dgm:spPr>
      <dgm:t>
        <a:bodyPr/>
        <a:lstStyle/>
        <a:p>
          <a:endParaRPr lang="en-US"/>
        </a:p>
      </dgm:t>
    </dgm:pt>
    <dgm:pt modelId="{DC12F8C1-D027-45D2-AE16-120C2F82A686}">
      <dgm:prSet/>
      <dgm:spPr/>
      <dgm:t>
        <a:bodyPr/>
        <a:lstStyle/>
        <a:p>
          <a:r>
            <a:rPr lang="en-US"/>
            <a:t>HNDTHM</a:t>
          </a:r>
        </a:p>
      </dgm:t>
    </dgm:pt>
    <dgm:pt modelId="{E4C6C0EB-062E-4D16-B32D-5F718626E5CC}" type="parTrans" cxnId="{47A6A6BF-D628-416C-B4A6-05F93A7AA4F5}">
      <dgm:prSet/>
      <dgm:spPr/>
      <dgm:t>
        <a:bodyPr/>
        <a:lstStyle/>
        <a:p>
          <a:endParaRPr lang="en-US"/>
        </a:p>
      </dgm:t>
    </dgm:pt>
    <dgm:pt modelId="{BC19CE06-8615-4A8A-9444-B5966D09371D}" type="sibTrans" cxnId="{47A6A6BF-D628-416C-B4A6-05F93A7AA4F5}">
      <dgm:prSet/>
      <dgm:spPr>
        <a:blipFill dpi="0" rotWithShape="1"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dgm:spPr>
      <dgm:t>
        <a:bodyPr/>
        <a:lstStyle/>
        <a:p>
          <a:endParaRPr lang="en-US"/>
        </a:p>
      </dgm:t>
    </dgm:pt>
    <dgm:pt modelId="{0CF85B4F-FEEA-4961-97C3-D3441B871913}" type="pres">
      <dgm:prSet presAssocID="{7EE9A2E7-4DE4-45F5-B8EA-9CDB417E2256}" presName="Name0" presStyleCnt="0">
        <dgm:presLayoutVars>
          <dgm:chMax val="7"/>
          <dgm:chPref val="7"/>
          <dgm:dir/>
        </dgm:presLayoutVars>
      </dgm:prSet>
      <dgm:spPr/>
      <dgm:t>
        <a:bodyPr/>
        <a:lstStyle/>
        <a:p>
          <a:endParaRPr lang="en-US"/>
        </a:p>
      </dgm:t>
    </dgm:pt>
    <dgm:pt modelId="{63138A4C-683B-429F-9724-30293FE1ABE5}" type="pres">
      <dgm:prSet presAssocID="{7EE9A2E7-4DE4-45F5-B8EA-9CDB417E2256}" presName="Name1" presStyleCnt="0"/>
      <dgm:spPr/>
    </dgm:pt>
    <dgm:pt modelId="{CFDCF415-B5FF-4FC0-92C7-34740C7EECC2}" type="pres">
      <dgm:prSet presAssocID="{20B55552-FA5D-454A-842E-72C34EC4641E}" presName="picture_1" presStyleCnt="0"/>
      <dgm:spPr/>
    </dgm:pt>
    <dgm:pt modelId="{957FC5DE-7AF7-46B0-9D10-A1B145492DB1}" type="pres">
      <dgm:prSet presAssocID="{20B55552-FA5D-454A-842E-72C34EC4641E}" presName="pictureRepeatNode" presStyleLbl="alignImgPlace1" presStyleIdx="0" presStyleCnt="6"/>
      <dgm:spPr>
        <a:prstGeom prst="homePlate">
          <a:avLst/>
        </a:prstGeom>
      </dgm:spPr>
      <dgm:t>
        <a:bodyPr/>
        <a:lstStyle/>
        <a:p>
          <a:endParaRPr lang="en-US"/>
        </a:p>
      </dgm:t>
    </dgm:pt>
    <dgm:pt modelId="{F4F9C104-09E1-4576-8A53-2FA054015F80}" type="pres">
      <dgm:prSet presAssocID="{2ACE7CC4-BCB6-4A64-8F24-43D9C30155CB}" presName="text_1" presStyleLbl="node1" presStyleIdx="0" presStyleCnt="0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8460BEBC-2C04-4592-AE0B-A27A2B78344C}" type="pres">
      <dgm:prSet presAssocID="{F6101E9D-ADD5-4BA7-AC71-AA1D2DEEA238}" presName="picture_2" presStyleCnt="0"/>
      <dgm:spPr/>
    </dgm:pt>
    <dgm:pt modelId="{10C08318-C761-444F-83F6-B8573D592BE7}" type="pres">
      <dgm:prSet presAssocID="{F6101E9D-ADD5-4BA7-AC71-AA1D2DEEA238}" presName="pictureRepeatNode" presStyleLbl="alignImgPlace1" presStyleIdx="1" presStyleCnt="6"/>
      <dgm:spPr/>
      <dgm:t>
        <a:bodyPr/>
        <a:lstStyle/>
        <a:p>
          <a:endParaRPr lang="en-US"/>
        </a:p>
      </dgm:t>
    </dgm:pt>
    <dgm:pt modelId="{FDCAE6DE-6B4C-420F-98F1-A1C1583F1CF1}" type="pres">
      <dgm:prSet presAssocID="{FC8992B2-18A8-4055-99C7-FC9AC1810C72}" presName="line_2" presStyleLbl="parChTrans1D1" presStyleIdx="0" presStyleCnt="5"/>
      <dgm:spPr/>
    </dgm:pt>
    <dgm:pt modelId="{63558A00-DDD8-4820-91BB-1A96641DC0D9}" type="pres">
      <dgm:prSet presAssocID="{FC8992B2-18A8-4055-99C7-FC9AC1810C72}" presName="textparent_2" presStyleLbl="node1" presStyleIdx="0" presStyleCnt="0"/>
      <dgm:spPr/>
    </dgm:pt>
    <dgm:pt modelId="{020FC00E-7422-4749-89DF-4D0942598A28}" type="pres">
      <dgm:prSet presAssocID="{FC8992B2-18A8-4055-99C7-FC9AC1810C72}" presName="text_2" presStyleLbl="revTx" presStyleIdx="0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DFA86A2D-0C5E-46DF-AD7D-585599609ADF}" type="pres">
      <dgm:prSet presAssocID="{5012F094-8A13-4451-84A6-5DA5EF02AE5E}" presName="picture_3" presStyleCnt="0"/>
      <dgm:spPr/>
    </dgm:pt>
    <dgm:pt modelId="{1274F0A7-9816-40DA-98D3-64FE1544D070}" type="pres">
      <dgm:prSet presAssocID="{5012F094-8A13-4451-84A6-5DA5EF02AE5E}" presName="pictureRepeatNode" presStyleLbl="alignImgPlace1" presStyleIdx="2" presStyleCnt="6"/>
      <dgm:spPr/>
      <dgm:t>
        <a:bodyPr/>
        <a:lstStyle/>
        <a:p>
          <a:endParaRPr lang="en-US"/>
        </a:p>
      </dgm:t>
    </dgm:pt>
    <dgm:pt modelId="{315F71D0-EC7E-4753-ACFB-663AE5D455F8}" type="pres">
      <dgm:prSet presAssocID="{4293DC19-215B-4743-8404-54612D14DF4E}" presName="line_3" presStyleLbl="parChTrans1D1" presStyleIdx="1" presStyleCnt="5"/>
      <dgm:spPr/>
    </dgm:pt>
    <dgm:pt modelId="{BDFF7DBB-BB19-4968-B748-D9706139196B}" type="pres">
      <dgm:prSet presAssocID="{4293DC19-215B-4743-8404-54612D14DF4E}" presName="textparent_3" presStyleLbl="node1" presStyleIdx="0" presStyleCnt="0"/>
      <dgm:spPr/>
    </dgm:pt>
    <dgm:pt modelId="{19A7DBFD-4434-4152-80F9-9A013B0D9D44}" type="pres">
      <dgm:prSet presAssocID="{4293DC19-215B-4743-8404-54612D14DF4E}" presName="text_3" presStyleLbl="revTx" presStyleIdx="1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B76D73AA-CF8A-4BDB-A124-B407518A7359}" type="pres">
      <dgm:prSet presAssocID="{D3DA97FF-C328-4EA0-A590-C286A73975AE}" presName="picture_4" presStyleCnt="0"/>
      <dgm:spPr/>
    </dgm:pt>
    <dgm:pt modelId="{F0EA3638-0116-47CC-8F1E-B9B2D74EA31F}" type="pres">
      <dgm:prSet presAssocID="{D3DA97FF-C328-4EA0-A590-C286A73975AE}" presName="pictureRepeatNode" presStyleLbl="alignImgPlace1" presStyleIdx="3" presStyleCnt="6"/>
      <dgm:spPr/>
      <dgm:t>
        <a:bodyPr/>
        <a:lstStyle/>
        <a:p>
          <a:endParaRPr lang="en-US"/>
        </a:p>
      </dgm:t>
    </dgm:pt>
    <dgm:pt modelId="{95694B48-BEE6-4D8D-8A6A-5A48D5B293B4}" type="pres">
      <dgm:prSet presAssocID="{B4BFAA99-91A4-4F67-BEB7-4FA467259660}" presName="line_4" presStyleLbl="parChTrans1D1" presStyleIdx="2" presStyleCnt="5"/>
      <dgm:spPr/>
    </dgm:pt>
    <dgm:pt modelId="{4F20DBA1-4676-4092-B5D8-0C7DA0D1863A}" type="pres">
      <dgm:prSet presAssocID="{B4BFAA99-91A4-4F67-BEB7-4FA467259660}" presName="textparent_4" presStyleLbl="node1" presStyleIdx="0" presStyleCnt="0"/>
      <dgm:spPr/>
    </dgm:pt>
    <dgm:pt modelId="{44DAD340-12DB-4945-9328-3BE68C20ED29}" type="pres">
      <dgm:prSet presAssocID="{B4BFAA99-91A4-4F67-BEB7-4FA467259660}" presName="text_4" presStyleLbl="revTx" presStyleIdx="2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4B7F1882-CCDF-4E76-9F90-D126E1283518}" type="pres">
      <dgm:prSet presAssocID="{6EC7BA86-ABF0-4021-9280-C3FFA94A9655}" presName="picture_5" presStyleCnt="0"/>
      <dgm:spPr/>
    </dgm:pt>
    <dgm:pt modelId="{6A5B0A7A-1961-404C-B56F-DB2F43A0A7D5}" type="pres">
      <dgm:prSet presAssocID="{6EC7BA86-ABF0-4021-9280-C3FFA94A9655}" presName="pictureRepeatNode" presStyleLbl="alignImgPlace1" presStyleIdx="4" presStyleCnt="6"/>
      <dgm:spPr/>
      <dgm:t>
        <a:bodyPr/>
        <a:lstStyle/>
        <a:p>
          <a:endParaRPr lang="en-US"/>
        </a:p>
      </dgm:t>
    </dgm:pt>
    <dgm:pt modelId="{A6CBA9A6-92A5-4A4D-B5EF-D02239FF84E0}" type="pres">
      <dgm:prSet presAssocID="{7EDC865B-ACE2-4F78-86A1-47F4D4B6AC86}" presName="line_5" presStyleLbl="parChTrans1D1" presStyleIdx="3" presStyleCnt="5"/>
      <dgm:spPr/>
    </dgm:pt>
    <dgm:pt modelId="{D8DA8D0F-2435-4673-95CD-CB20552A0498}" type="pres">
      <dgm:prSet presAssocID="{7EDC865B-ACE2-4F78-86A1-47F4D4B6AC86}" presName="textparent_5" presStyleLbl="node1" presStyleIdx="0" presStyleCnt="0"/>
      <dgm:spPr/>
    </dgm:pt>
    <dgm:pt modelId="{BADE414A-7DEB-4C73-A21A-6C4A869B7636}" type="pres">
      <dgm:prSet presAssocID="{7EDC865B-ACE2-4F78-86A1-47F4D4B6AC86}" presName="text_5" presStyleLbl="revTx" presStyleIdx="3" presStyleCnt="5" custScaleX="1241548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C6D52AA1-2EB0-4871-B890-9A7B5C8531EC}" type="pres">
      <dgm:prSet presAssocID="{BC19CE06-8615-4A8A-9444-B5966D09371D}" presName="picture_6" presStyleCnt="0"/>
      <dgm:spPr/>
    </dgm:pt>
    <dgm:pt modelId="{DDED0D26-79CA-434A-8CB6-4DF86890B49A}" type="pres">
      <dgm:prSet presAssocID="{BC19CE06-8615-4A8A-9444-B5966D09371D}" presName="pictureRepeatNode" presStyleLbl="alignImgPlace1" presStyleIdx="5" presStyleCnt="6"/>
      <dgm:spPr/>
      <dgm:t>
        <a:bodyPr/>
        <a:lstStyle/>
        <a:p>
          <a:endParaRPr lang="en-US"/>
        </a:p>
      </dgm:t>
    </dgm:pt>
    <dgm:pt modelId="{3D269C27-EDA5-484F-8B59-3B500E725FBE}" type="pres">
      <dgm:prSet presAssocID="{DC12F8C1-D027-45D2-AE16-120C2F82A686}" presName="line_6" presStyleLbl="parChTrans1D1" presStyleIdx="4" presStyleCnt="5"/>
      <dgm:spPr/>
    </dgm:pt>
    <dgm:pt modelId="{6EEF8373-4D20-42AB-B1E1-15082659F4E1}" type="pres">
      <dgm:prSet presAssocID="{DC12F8C1-D027-45D2-AE16-120C2F82A686}" presName="textparent_6" presStyleLbl="node1" presStyleIdx="0" presStyleCnt="0"/>
      <dgm:spPr/>
    </dgm:pt>
    <dgm:pt modelId="{293C536B-C3D5-4D38-A6E6-2CA6E8CCF5EB}" type="pres">
      <dgm:prSet presAssocID="{DC12F8C1-D027-45D2-AE16-120C2F82A686}" presName="text_6" presStyleLbl="revTx" presStyleIdx="4" presStyleCnt="5" custScaleX="392651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117575B0-AC37-4140-AD83-BE115574A295}" type="presOf" srcId="{20B55552-FA5D-454A-842E-72C34EC4641E}" destId="{957FC5DE-7AF7-46B0-9D10-A1B145492DB1}" srcOrd="0" destOrd="0" presId="urn:microsoft.com/office/officeart/2008/layout/CircularPictureCallout"/>
    <dgm:cxn modelId="{4C65E594-F2A7-45F7-8E7D-1FD18CE9B561}" type="presOf" srcId="{2ACE7CC4-BCB6-4A64-8F24-43D9C30155CB}" destId="{F4F9C104-09E1-4576-8A53-2FA054015F80}" srcOrd="0" destOrd="0" presId="urn:microsoft.com/office/officeart/2008/layout/CircularPictureCallout"/>
    <dgm:cxn modelId="{43D6BF69-BCE7-452C-9D79-85E46BA42202}" type="presOf" srcId="{DC12F8C1-D027-45D2-AE16-120C2F82A686}" destId="{293C536B-C3D5-4D38-A6E6-2CA6E8CCF5EB}" srcOrd="0" destOrd="0" presId="urn:microsoft.com/office/officeart/2008/layout/CircularPictureCallout"/>
    <dgm:cxn modelId="{47A6A6BF-D628-416C-B4A6-05F93A7AA4F5}" srcId="{7EE9A2E7-4DE4-45F5-B8EA-9CDB417E2256}" destId="{DC12F8C1-D027-45D2-AE16-120C2F82A686}" srcOrd="5" destOrd="0" parTransId="{E4C6C0EB-062E-4D16-B32D-5F718626E5CC}" sibTransId="{BC19CE06-8615-4A8A-9444-B5966D09371D}"/>
    <dgm:cxn modelId="{41BB348F-A577-4594-9D0B-52E9A5A0E17D}" type="presOf" srcId="{6EC7BA86-ABF0-4021-9280-C3FFA94A9655}" destId="{6A5B0A7A-1961-404C-B56F-DB2F43A0A7D5}" srcOrd="0" destOrd="0" presId="urn:microsoft.com/office/officeart/2008/layout/CircularPictureCallout"/>
    <dgm:cxn modelId="{FD1A6E99-9596-4A53-8F8A-B45577ABFB6A}" srcId="{7EE9A2E7-4DE4-45F5-B8EA-9CDB417E2256}" destId="{7EDC865B-ACE2-4F78-86A1-47F4D4B6AC86}" srcOrd="4" destOrd="0" parTransId="{60C3B358-09E1-4312-9990-2B94463D418B}" sibTransId="{6EC7BA86-ABF0-4021-9280-C3FFA94A9655}"/>
    <dgm:cxn modelId="{C80EE718-8EF3-4E01-BFC5-0D99E16FB40B}" type="presOf" srcId="{B4BFAA99-91A4-4F67-BEB7-4FA467259660}" destId="{44DAD340-12DB-4945-9328-3BE68C20ED29}" srcOrd="0" destOrd="0" presId="urn:microsoft.com/office/officeart/2008/layout/CircularPictureCallout"/>
    <dgm:cxn modelId="{44711954-A334-4A7D-8E6A-393D24692535}" type="presOf" srcId="{4293DC19-215B-4743-8404-54612D14DF4E}" destId="{19A7DBFD-4434-4152-80F9-9A013B0D9D44}" srcOrd="0" destOrd="0" presId="urn:microsoft.com/office/officeart/2008/layout/CircularPictureCallout"/>
    <dgm:cxn modelId="{CD46C9C8-C3AA-4C4A-8FD8-9409B94A3262}" type="presOf" srcId="{7EDC865B-ACE2-4F78-86A1-47F4D4B6AC86}" destId="{BADE414A-7DEB-4C73-A21A-6C4A869B7636}" srcOrd="0" destOrd="0" presId="urn:microsoft.com/office/officeart/2008/layout/CircularPictureCallout"/>
    <dgm:cxn modelId="{910A0D69-0985-4ABC-ADD5-B8FEE219F1D9}" srcId="{7EE9A2E7-4DE4-45F5-B8EA-9CDB417E2256}" destId="{FC8992B2-18A8-4055-99C7-FC9AC1810C72}" srcOrd="1" destOrd="0" parTransId="{78B1F0F5-AC53-495F-8401-4FA7C5358283}" sibTransId="{F6101E9D-ADD5-4BA7-AC71-AA1D2DEEA238}"/>
    <dgm:cxn modelId="{71005F35-AF13-4DB2-A851-922F2E7D5F6E}" type="presOf" srcId="{5012F094-8A13-4451-84A6-5DA5EF02AE5E}" destId="{1274F0A7-9816-40DA-98D3-64FE1544D070}" srcOrd="0" destOrd="0" presId="urn:microsoft.com/office/officeart/2008/layout/CircularPictureCallout"/>
    <dgm:cxn modelId="{AFC65DBB-4A59-4411-A538-F2E05981CF5E}" type="presOf" srcId="{BC19CE06-8615-4A8A-9444-B5966D09371D}" destId="{DDED0D26-79CA-434A-8CB6-4DF86890B49A}" srcOrd="0" destOrd="0" presId="urn:microsoft.com/office/officeart/2008/layout/CircularPictureCallout"/>
    <dgm:cxn modelId="{6C3F3EE4-8EFD-4914-BDDF-CD8A452EA66E}" type="presOf" srcId="{FC8992B2-18A8-4055-99C7-FC9AC1810C72}" destId="{020FC00E-7422-4749-89DF-4D0942598A28}" srcOrd="0" destOrd="0" presId="urn:microsoft.com/office/officeart/2008/layout/CircularPictureCallout"/>
    <dgm:cxn modelId="{E6A6DC51-6004-4859-9BBE-ED87169DD2B2}" srcId="{7EE9A2E7-4DE4-45F5-B8EA-9CDB417E2256}" destId="{4293DC19-215B-4743-8404-54612D14DF4E}" srcOrd="2" destOrd="0" parTransId="{654445C2-382D-45AB-B66A-66D49475527B}" sibTransId="{5012F094-8A13-4451-84A6-5DA5EF02AE5E}"/>
    <dgm:cxn modelId="{E27FE521-D16C-48E6-BDEE-7966E80A9A0E}" type="presOf" srcId="{7EE9A2E7-4DE4-45F5-B8EA-9CDB417E2256}" destId="{0CF85B4F-FEEA-4961-97C3-D3441B871913}" srcOrd="0" destOrd="0" presId="urn:microsoft.com/office/officeart/2008/layout/CircularPictureCallout"/>
    <dgm:cxn modelId="{E99B31A2-A263-4247-AF4D-945697567CC9}" type="presOf" srcId="{F6101E9D-ADD5-4BA7-AC71-AA1D2DEEA238}" destId="{10C08318-C761-444F-83F6-B8573D592BE7}" srcOrd="0" destOrd="0" presId="urn:microsoft.com/office/officeart/2008/layout/CircularPictureCallout"/>
    <dgm:cxn modelId="{FFECEE25-280B-43E4-884B-3E30777C51C9}" type="presOf" srcId="{D3DA97FF-C328-4EA0-A590-C286A73975AE}" destId="{F0EA3638-0116-47CC-8F1E-B9B2D74EA31F}" srcOrd="0" destOrd="0" presId="urn:microsoft.com/office/officeart/2008/layout/CircularPictureCallout"/>
    <dgm:cxn modelId="{A0977D61-A436-4585-9972-920AB5136AF2}" srcId="{7EE9A2E7-4DE4-45F5-B8EA-9CDB417E2256}" destId="{B4BFAA99-91A4-4F67-BEB7-4FA467259660}" srcOrd="3" destOrd="0" parTransId="{ADCAF160-E0AB-4215-9C06-51C1077DFFB7}" sibTransId="{D3DA97FF-C328-4EA0-A590-C286A73975AE}"/>
    <dgm:cxn modelId="{6B603C40-44C1-44CC-AC2E-2F26EA94B7CE}" srcId="{7EE9A2E7-4DE4-45F5-B8EA-9CDB417E2256}" destId="{2ACE7CC4-BCB6-4A64-8F24-43D9C30155CB}" srcOrd="0" destOrd="0" parTransId="{4F07313D-5B1B-46EA-A71E-27DDC02ADCDC}" sibTransId="{20B55552-FA5D-454A-842E-72C34EC4641E}"/>
    <dgm:cxn modelId="{501C0E08-D29B-4F7E-99FB-D23C318D8E5A}" type="presParOf" srcId="{0CF85B4F-FEEA-4961-97C3-D3441B871913}" destId="{63138A4C-683B-429F-9724-30293FE1ABE5}" srcOrd="0" destOrd="0" presId="urn:microsoft.com/office/officeart/2008/layout/CircularPictureCallout"/>
    <dgm:cxn modelId="{0D2ED5E2-C68B-498B-B339-36469C3BB205}" type="presParOf" srcId="{63138A4C-683B-429F-9724-30293FE1ABE5}" destId="{CFDCF415-B5FF-4FC0-92C7-34740C7EECC2}" srcOrd="0" destOrd="0" presId="urn:microsoft.com/office/officeart/2008/layout/CircularPictureCallout"/>
    <dgm:cxn modelId="{610D0209-A2BB-4BB7-9A2C-BBBC5574AD89}" type="presParOf" srcId="{CFDCF415-B5FF-4FC0-92C7-34740C7EECC2}" destId="{957FC5DE-7AF7-46B0-9D10-A1B145492DB1}" srcOrd="0" destOrd="0" presId="urn:microsoft.com/office/officeart/2008/layout/CircularPictureCallout"/>
    <dgm:cxn modelId="{D45F97D5-9B2B-436D-ABA5-9894EF29DEB0}" type="presParOf" srcId="{63138A4C-683B-429F-9724-30293FE1ABE5}" destId="{F4F9C104-09E1-4576-8A53-2FA054015F80}" srcOrd="1" destOrd="0" presId="urn:microsoft.com/office/officeart/2008/layout/CircularPictureCallout"/>
    <dgm:cxn modelId="{58421BF9-EA45-447E-B35F-1C40F088B8C5}" type="presParOf" srcId="{63138A4C-683B-429F-9724-30293FE1ABE5}" destId="{8460BEBC-2C04-4592-AE0B-A27A2B78344C}" srcOrd="2" destOrd="0" presId="urn:microsoft.com/office/officeart/2008/layout/CircularPictureCallout"/>
    <dgm:cxn modelId="{015CBA2B-9EAC-44E2-945A-CA8F0B42DF74}" type="presParOf" srcId="{8460BEBC-2C04-4592-AE0B-A27A2B78344C}" destId="{10C08318-C761-444F-83F6-B8573D592BE7}" srcOrd="0" destOrd="0" presId="urn:microsoft.com/office/officeart/2008/layout/CircularPictureCallout"/>
    <dgm:cxn modelId="{0E39AF90-C3F4-43ED-89AF-7A222B6E42F7}" type="presParOf" srcId="{63138A4C-683B-429F-9724-30293FE1ABE5}" destId="{FDCAE6DE-6B4C-420F-98F1-A1C1583F1CF1}" srcOrd="3" destOrd="0" presId="urn:microsoft.com/office/officeart/2008/layout/CircularPictureCallout"/>
    <dgm:cxn modelId="{00BDB71D-1633-454E-9DD7-57859FB4B8FF}" type="presParOf" srcId="{63138A4C-683B-429F-9724-30293FE1ABE5}" destId="{63558A00-DDD8-4820-91BB-1A96641DC0D9}" srcOrd="4" destOrd="0" presId="urn:microsoft.com/office/officeart/2008/layout/CircularPictureCallout"/>
    <dgm:cxn modelId="{9FAA53F9-521D-4F6D-AAE9-34B93BF956FD}" type="presParOf" srcId="{63558A00-DDD8-4820-91BB-1A96641DC0D9}" destId="{020FC00E-7422-4749-89DF-4D0942598A28}" srcOrd="0" destOrd="0" presId="urn:microsoft.com/office/officeart/2008/layout/CircularPictureCallout"/>
    <dgm:cxn modelId="{F8CBFDB5-EA29-4A7D-A65D-3FF3224739A0}" type="presParOf" srcId="{63138A4C-683B-429F-9724-30293FE1ABE5}" destId="{DFA86A2D-0C5E-46DF-AD7D-585599609ADF}" srcOrd="5" destOrd="0" presId="urn:microsoft.com/office/officeart/2008/layout/CircularPictureCallout"/>
    <dgm:cxn modelId="{AB7143DA-7E1F-4791-96B7-F5829B2B1A00}" type="presParOf" srcId="{DFA86A2D-0C5E-46DF-AD7D-585599609ADF}" destId="{1274F0A7-9816-40DA-98D3-64FE1544D070}" srcOrd="0" destOrd="0" presId="urn:microsoft.com/office/officeart/2008/layout/CircularPictureCallout"/>
    <dgm:cxn modelId="{D39D32E3-DD35-46D1-B05D-3592F3ABB8AA}" type="presParOf" srcId="{63138A4C-683B-429F-9724-30293FE1ABE5}" destId="{315F71D0-EC7E-4753-ACFB-663AE5D455F8}" srcOrd="6" destOrd="0" presId="urn:microsoft.com/office/officeart/2008/layout/CircularPictureCallout"/>
    <dgm:cxn modelId="{A38D191F-589F-4283-8C27-D3EC61ADAEAB}" type="presParOf" srcId="{63138A4C-683B-429F-9724-30293FE1ABE5}" destId="{BDFF7DBB-BB19-4968-B748-D9706139196B}" srcOrd="7" destOrd="0" presId="urn:microsoft.com/office/officeart/2008/layout/CircularPictureCallout"/>
    <dgm:cxn modelId="{09501F3C-7718-42A1-87BF-DF1DB9D21A07}" type="presParOf" srcId="{BDFF7DBB-BB19-4968-B748-D9706139196B}" destId="{19A7DBFD-4434-4152-80F9-9A013B0D9D44}" srcOrd="0" destOrd="0" presId="urn:microsoft.com/office/officeart/2008/layout/CircularPictureCallout"/>
    <dgm:cxn modelId="{98AC3281-41CA-4603-9E56-D4EF60D75F3A}" type="presParOf" srcId="{63138A4C-683B-429F-9724-30293FE1ABE5}" destId="{B76D73AA-CF8A-4BDB-A124-B407518A7359}" srcOrd="8" destOrd="0" presId="urn:microsoft.com/office/officeart/2008/layout/CircularPictureCallout"/>
    <dgm:cxn modelId="{C781F5F2-DAA2-4D36-83F0-BBD9AB01A803}" type="presParOf" srcId="{B76D73AA-CF8A-4BDB-A124-B407518A7359}" destId="{F0EA3638-0116-47CC-8F1E-B9B2D74EA31F}" srcOrd="0" destOrd="0" presId="urn:microsoft.com/office/officeart/2008/layout/CircularPictureCallout"/>
    <dgm:cxn modelId="{B5DBD7D9-5165-40E1-8D1B-E91092B52AE5}" type="presParOf" srcId="{63138A4C-683B-429F-9724-30293FE1ABE5}" destId="{95694B48-BEE6-4D8D-8A6A-5A48D5B293B4}" srcOrd="9" destOrd="0" presId="urn:microsoft.com/office/officeart/2008/layout/CircularPictureCallout"/>
    <dgm:cxn modelId="{3DEA9DFB-5B25-44F3-AD34-7AE315350792}" type="presParOf" srcId="{63138A4C-683B-429F-9724-30293FE1ABE5}" destId="{4F20DBA1-4676-4092-B5D8-0C7DA0D1863A}" srcOrd="10" destOrd="0" presId="urn:microsoft.com/office/officeart/2008/layout/CircularPictureCallout"/>
    <dgm:cxn modelId="{4AF95D22-2EA7-4566-AE4A-989648D08626}" type="presParOf" srcId="{4F20DBA1-4676-4092-B5D8-0C7DA0D1863A}" destId="{44DAD340-12DB-4945-9328-3BE68C20ED29}" srcOrd="0" destOrd="0" presId="urn:microsoft.com/office/officeart/2008/layout/CircularPictureCallout"/>
    <dgm:cxn modelId="{C1B39E7F-FBA4-4725-B6C0-81A0290E1787}" type="presParOf" srcId="{63138A4C-683B-429F-9724-30293FE1ABE5}" destId="{4B7F1882-CCDF-4E76-9F90-D126E1283518}" srcOrd="11" destOrd="0" presId="urn:microsoft.com/office/officeart/2008/layout/CircularPictureCallout"/>
    <dgm:cxn modelId="{61072B06-9EED-4DF3-B873-4A1D3F04901C}" type="presParOf" srcId="{4B7F1882-CCDF-4E76-9F90-D126E1283518}" destId="{6A5B0A7A-1961-404C-B56F-DB2F43A0A7D5}" srcOrd="0" destOrd="0" presId="urn:microsoft.com/office/officeart/2008/layout/CircularPictureCallout"/>
    <dgm:cxn modelId="{1D3D232D-C9C0-4890-BBB4-B9B41877449B}" type="presParOf" srcId="{63138A4C-683B-429F-9724-30293FE1ABE5}" destId="{A6CBA9A6-92A5-4A4D-B5EF-D02239FF84E0}" srcOrd="12" destOrd="0" presId="urn:microsoft.com/office/officeart/2008/layout/CircularPictureCallout"/>
    <dgm:cxn modelId="{C22A3100-87F9-41BC-A05B-28E994A78A56}" type="presParOf" srcId="{63138A4C-683B-429F-9724-30293FE1ABE5}" destId="{D8DA8D0F-2435-4673-95CD-CB20552A0498}" srcOrd="13" destOrd="0" presId="urn:microsoft.com/office/officeart/2008/layout/CircularPictureCallout"/>
    <dgm:cxn modelId="{56C0782C-3C84-4A9C-BB9E-19166D96D9DA}" type="presParOf" srcId="{D8DA8D0F-2435-4673-95CD-CB20552A0498}" destId="{BADE414A-7DEB-4C73-A21A-6C4A869B7636}" srcOrd="0" destOrd="0" presId="urn:microsoft.com/office/officeart/2008/layout/CircularPictureCallout"/>
    <dgm:cxn modelId="{6C771813-A810-4C8C-B0BC-4AEE2AD1E3C4}" type="presParOf" srcId="{63138A4C-683B-429F-9724-30293FE1ABE5}" destId="{C6D52AA1-2EB0-4871-B890-9A7B5C8531EC}" srcOrd="14" destOrd="0" presId="urn:microsoft.com/office/officeart/2008/layout/CircularPictureCallout"/>
    <dgm:cxn modelId="{2CF29153-ADC8-42DC-ABE7-65288F7860EE}" type="presParOf" srcId="{C6D52AA1-2EB0-4871-B890-9A7B5C8531EC}" destId="{DDED0D26-79CA-434A-8CB6-4DF86890B49A}" srcOrd="0" destOrd="0" presId="urn:microsoft.com/office/officeart/2008/layout/CircularPictureCallout"/>
    <dgm:cxn modelId="{545ADAC0-292F-4E53-9ED7-0A1925F8DA90}" type="presParOf" srcId="{63138A4C-683B-429F-9724-30293FE1ABE5}" destId="{3D269C27-EDA5-484F-8B59-3B500E725FBE}" srcOrd="15" destOrd="0" presId="urn:microsoft.com/office/officeart/2008/layout/CircularPictureCallout"/>
    <dgm:cxn modelId="{3DFC4D9E-37D1-4DCE-B08C-5E7AA34C0020}" type="presParOf" srcId="{63138A4C-683B-429F-9724-30293FE1ABE5}" destId="{6EEF8373-4D20-42AB-B1E1-15082659F4E1}" srcOrd="16" destOrd="0" presId="urn:microsoft.com/office/officeart/2008/layout/CircularPictureCallout"/>
    <dgm:cxn modelId="{2C394C4B-31B9-4CF9-9A47-3BAB18703655}" type="presParOf" srcId="{6EEF8373-4D20-42AB-B1E1-15082659F4E1}" destId="{293C536B-C3D5-4D38-A6E6-2CA6E8CCF5EB}" srcOrd="0" destOrd="0" presId="urn:microsoft.com/office/officeart/2008/layout/CircularPictureCallout"/>
  </dgm:cxnLst>
  <dgm:bg>
    <a:solidFill>
      <a:schemeClr val="accent5">
        <a:lumMod val="20000"/>
        <a:lumOff val="80000"/>
      </a:schemeClr>
    </a:solidFill>
    <a:effectLst>
      <a:softEdge rad="317500"/>
    </a:effectLst>
  </dgm:bg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D269C27-EDA5-484F-8B59-3B500E725FBE}">
      <dsp:nvSpPr>
        <dsp:cNvPr id="0" name=""/>
        <dsp:cNvSpPr/>
      </dsp:nvSpPr>
      <dsp:spPr>
        <a:xfrm>
          <a:off x="690685" y="1256823"/>
          <a:ext cx="1400184" cy="0"/>
        </a:xfrm>
        <a:prstGeom prst="line">
          <a:avLst/>
        </a:pr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6CBA9A6-92A5-4A4D-B5EF-D02239FF84E0}">
      <dsp:nvSpPr>
        <dsp:cNvPr id="0" name=""/>
        <dsp:cNvSpPr/>
      </dsp:nvSpPr>
      <dsp:spPr>
        <a:xfrm>
          <a:off x="690685" y="1020651"/>
          <a:ext cx="1183209" cy="0"/>
        </a:xfrm>
        <a:prstGeom prst="line">
          <a:avLst/>
        </a:pr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5694B48-BEE6-4D8D-8A6A-5A48D5B293B4}">
      <dsp:nvSpPr>
        <dsp:cNvPr id="0" name=""/>
        <dsp:cNvSpPr/>
      </dsp:nvSpPr>
      <dsp:spPr>
        <a:xfrm>
          <a:off x="690685" y="690562"/>
          <a:ext cx="1104900" cy="0"/>
        </a:xfrm>
        <a:prstGeom prst="line">
          <a:avLst/>
        </a:pr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15F71D0-EC7E-4753-ACFB-663AE5D455F8}">
      <dsp:nvSpPr>
        <dsp:cNvPr id="0" name=""/>
        <dsp:cNvSpPr/>
      </dsp:nvSpPr>
      <dsp:spPr>
        <a:xfrm>
          <a:off x="690685" y="360473"/>
          <a:ext cx="1183209" cy="0"/>
        </a:xfrm>
        <a:prstGeom prst="line">
          <a:avLst/>
        </a:pr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DCAE6DE-6B4C-420F-98F1-A1C1583F1CF1}">
      <dsp:nvSpPr>
        <dsp:cNvPr id="0" name=""/>
        <dsp:cNvSpPr/>
      </dsp:nvSpPr>
      <dsp:spPr>
        <a:xfrm>
          <a:off x="690685" y="124301"/>
          <a:ext cx="1400184" cy="0"/>
        </a:xfrm>
        <a:prstGeom prst="line">
          <a:avLst/>
        </a:pr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57FC5DE-7AF7-46B0-9D10-A1B145492DB1}">
      <dsp:nvSpPr>
        <dsp:cNvPr id="0" name=""/>
        <dsp:cNvSpPr/>
      </dsp:nvSpPr>
      <dsp:spPr>
        <a:xfrm>
          <a:off x="123" y="0"/>
          <a:ext cx="1381125" cy="1381125"/>
        </a:xfrm>
        <a:prstGeom prst="homePlate">
          <a:avLst/>
        </a:prstGeom>
        <a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39000" r="-39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F4F9C104-09E1-4576-8A53-2FA054015F80}">
      <dsp:nvSpPr>
        <dsp:cNvPr id="0" name=""/>
        <dsp:cNvSpPr/>
      </dsp:nvSpPr>
      <dsp:spPr>
        <a:xfrm>
          <a:off x="248725" y="733377"/>
          <a:ext cx="883920" cy="455771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sp3d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b" anchorCtr="0">
          <a:noAutofit/>
        </a:bodyPr>
        <a:lstStyle/>
        <a:p>
          <a:pPr lvl="0" algn="ctr" defTabSz="1422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3200" kern="1200"/>
        </a:p>
      </dsp:txBody>
      <dsp:txXfrm>
        <a:off x="248725" y="733377"/>
        <a:ext cx="883920" cy="455771"/>
      </dsp:txXfrm>
    </dsp:sp>
    <dsp:sp modelId="{10C08318-C761-444F-83F6-B8573D592BE7}">
      <dsp:nvSpPr>
        <dsp:cNvPr id="0" name=""/>
        <dsp:cNvSpPr/>
      </dsp:nvSpPr>
      <dsp:spPr>
        <a:xfrm>
          <a:off x="1966568" y="0"/>
          <a:ext cx="248602" cy="248602"/>
        </a:xfrm>
        <a:prstGeom prst="ellipse">
          <a:avLst/>
        </a:prstGeom>
        <a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4000" r="-4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20FC00E-7422-4749-89DF-4D0942598A28}">
      <dsp:nvSpPr>
        <dsp:cNvPr id="0" name=""/>
        <dsp:cNvSpPr/>
      </dsp:nvSpPr>
      <dsp:spPr>
        <a:xfrm>
          <a:off x="2215171" y="0"/>
          <a:ext cx="668238" cy="248602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770" tIns="0" rIns="64770" bIns="0" numCol="1" spcCol="1270" anchor="ctr" anchorCtr="0">
          <a:noAutofit/>
        </a:bodyPr>
        <a:lstStyle/>
        <a:p>
          <a:pPr lvl="0" algn="l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700" kern="1200"/>
            <a:t>HNDA</a:t>
          </a:r>
        </a:p>
      </dsp:txBody>
      <dsp:txXfrm>
        <a:off x="2215171" y="0"/>
        <a:ext cx="668238" cy="248602"/>
      </dsp:txXfrm>
    </dsp:sp>
    <dsp:sp modelId="{1274F0A7-9816-40DA-98D3-64FE1544D070}">
      <dsp:nvSpPr>
        <dsp:cNvPr id="0" name=""/>
        <dsp:cNvSpPr/>
      </dsp:nvSpPr>
      <dsp:spPr>
        <a:xfrm>
          <a:off x="1749594" y="236172"/>
          <a:ext cx="248602" cy="248602"/>
        </a:xfrm>
        <a:prstGeom prst="ellipse">
          <a:avLst/>
        </a:prstGeom>
        <a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1000" b="-1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19A7DBFD-4434-4152-80F9-9A013B0D9D44}">
      <dsp:nvSpPr>
        <dsp:cNvPr id="0" name=""/>
        <dsp:cNvSpPr/>
      </dsp:nvSpPr>
      <dsp:spPr>
        <a:xfrm>
          <a:off x="1998196" y="236172"/>
          <a:ext cx="674824" cy="248602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770" tIns="0" rIns="64770" bIns="0" numCol="1" spcCol="1270" anchor="ctr" anchorCtr="0">
          <a:noAutofit/>
        </a:bodyPr>
        <a:lstStyle/>
        <a:p>
          <a:pPr lvl="0" algn="l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700" kern="1200"/>
            <a:t>HNDE</a:t>
          </a:r>
        </a:p>
      </dsp:txBody>
      <dsp:txXfrm>
        <a:off x="1998196" y="236172"/>
        <a:ext cx="674824" cy="248602"/>
      </dsp:txXfrm>
    </dsp:sp>
    <dsp:sp modelId="{F0EA3638-0116-47CC-8F1E-B9B2D74EA31F}">
      <dsp:nvSpPr>
        <dsp:cNvPr id="0" name=""/>
        <dsp:cNvSpPr/>
      </dsp:nvSpPr>
      <dsp:spPr>
        <a:xfrm>
          <a:off x="1671284" y="566261"/>
          <a:ext cx="248602" cy="248602"/>
        </a:xfrm>
        <a:prstGeom prst="ellipse">
          <a:avLst/>
        </a:prstGeom>
        <a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44DAD340-12DB-4945-9328-3BE68C20ED29}">
      <dsp:nvSpPr>
        <dsp:cNvPr id="0" name=""/>
        <dsp:cNvSpPr/>
      </dsp:nvSpPr>
      <dsp:spPr>
        <a:xfrm>
          <a:off x="1919886" y="566261"/>
          <a:ext cx="698073" cy="248602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770" tIns="0" rIns="64770" bIns="0" numCol="1" spcCol="1270" anchor="ctr" anchorCtr="0">
          <a:noAutofit/>
        </a:bodyPr>
        <a:lstStyle/>
        <a:p>
          <a:pPr lvl="0" algn="l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700" kern="1200"/>
            <a:t>HNDIT</a:t>
          </a:r>
        </a:p>
      </dsp:txBody>
      <dsp:txXfrm>
        <a:off x="1919886" y="566261"/>
        <a:ext cx="698073" cy="248602"/>
      </dsp:txXfrm>
    </dsp:sp>
    <dsp:sp modelId="{6A5B0A7A-1961-404C-B56F-DB2F43A0A7D5}">
      <dsp:nvSpPr>
        <dsp:cNvPr id="0" name=""/>
        <dsp:cNvSpPr/>
      </dsp:nvSpPr>
      <dsp:spPr>
        <a:xfrm>
          <a:off x="1749594" y="896350"/>
          <a:ext cx="248602" cy="248602"/>
        </a:xfrm>
        <a:prstGeom prst="ellipse">
          <a:avLst/>
        </a:prstGeom>
        <a:blipFill dpi="0" rotWithShape="1"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BADE414A-7DEB-4C73-A21A-6C4A869B7636}">
      <dsp:nvSpPr>
        <dsp:cNvPr id="0" name=""/>
        <dsp:cNvSpPr/>
      </dsp:nvSpPr>
      <dsp:spPr>
        <a:xfrm>
          <a:off x="1998196" y="896350"/>
          <a:ext cx="2272848" cy="248602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770" tIns="0" rIns="64770" bIns="0" numCol="1" spcCol="1270" anchor="ctr" anchorCtr="0">
          <a:noAutofit/>
        </a:bodyPr>
        <a:lstStyle/>
        <a:p>
          <a:pPr lvl="0" algn="l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700" kern="1200"/>
            <a:t>HNDM</a:t>
          </a:r>
        </a:p>
      </dsp:txBody>
      <dsp:txXfrm>
        <a:off x="1998196" y="896350"/>
        <a:ext cx="2272848" cy="248602"/>
      </dsp:txXfrm>
    </dsp:sp>
    <dsp:sp modelId="{DDED0D26-79CA-434A-8CB6-4DF86890B49A}">
      <dsp:nvSpPr>
        <dsp:cNvPr id="0" name=""/>
        <dsp:cNvSpPr/>
      </dsp:nvSpPr>
      <dsp:spPr>
        <a:xfrm>
          <a:off x="1966568" y="1132522"/>
          <a:ext cx="248602" cy="248602"/>
        </a:xfrm>
        <a:prstGeom prst="ellipse">
          <a:avLst/>
        </a:prstGeom>
        <a:blipFill dpi="0" rotWithShape="1"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93C536B-C3D5-4D38-A6E6-2CA6E8CCF5EB}">
      <dsp:nvSpPr>
        <dsp:cNvPr id="0" name=""/>
        <dsp:cNvSpPr/>
      </dsp:nvSpPr>
      <dsp:spPr>
        <a:xfrm>
          <a:off x="2215171" y="1132522"/>
          <a:ext cx="2055399" cy="248602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770" tIns="0" rIns="64770" bIns="0" numCol="1" spcCol="1270" anchor="ctr" anchorCtr="0">
          <a:noAutofit/>
        </a:bodyPr>
        <a:lstStyle/>
        <a:p>
          <a:pPr lvl="0" algn="l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700" kern="1200"/>
            <a:t>HNDTHM</a:t>
          </a:r>
        </a:p>
      </dsp:txBody>
      <dsp:txXfrm>
        <a:off x="2215171" y="1132522"/>
        <a:ext cx="2055399" cy="24860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CircularPictureCallout">
  <dgm:title val=""/>
  <dgm:desc val=""/>
  <dgm:catLst>
    <dgm:cat type="picture" pri="2000"/>
    <dgm:cat type="pictureconvert" pri="2000"/>
  </dgm:catLst>
  <dgm:sampData>
    <dgm:dataModel>
      <dgm:ptLst>
        <dgm:pt modelId="0" type="doc"/>
        <dgm:pt modelId="1"/>
        <dgm:pt modelId="2">
          <dgm:prSet phldr="1"/>
        </dgm:pt>
        <dgm:pt modelId="3">
          <dgm:prSet phldr="1"/>
        </dgm:pt>
        <dgm:pt modelId="4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chMax val="7"/>
      <dgm:chPref val="7"/>
      <dgm:dir/>
    </dgm:varLst>
    <dgm:alg type="composite"/>
    <dgm:shape xmlns:r="http://schemas.openxmlformats.org/officeDocument/2006/relationships" r:blip="">
      <dgm:adjLst/>
    </dgm:shape>
    <dgm:constrLst>
      <dgm:constr type="w" for="ch" refType="h" refFor="ch" op="gte" fact="2"/>
    </dgm:constrLst>
    <dgm:layoutNode name="Name1">
      <dgm:alg type="composite"/>
      <dgm:shape xmlns:r="http://schemas.openxmlformats.org/officeDocument/2006/relationships" r:blip="">
        <dgm:adjLst/>
      </dgm:shape>
      <dgm:choose name="Name2">
        <dgm:if name="Name3" axis="ch" ptType="node" func="cnt" op="lte" val="1">
          <dgm:constrLst>
            <dgm:constr type="h" for="ch" forName="picture_1" refType="h"/>
            <dgm:constr type="w" for="ch" forName="picture_1" refType="h" refFor="ch" refForName="picture_1" op="equ"/>
            <dgm:constr type="l" for="ch" forName="picture_1"/>
            <dgm:constr type="t" for="ch" forName="picture_1"/>
            <dgm:constr type="w" for="ch" forName="text_1" refType="w" refFor="ch" refForName="picture_1" fact="0.64"/>
            <dgm:constr type="h" for="ch" forName="text_1" refType="h" refFor="ch" refForName="picture_1" fact="0.33"/>
            <dgm:constr type="l" for="ch" forName="text_1" refType="w" refFor="ch" refForName="picture_1" fact="0.18"/>
            <dgm:constr type="t" for="ch" forName="text_1" refType="h" refFor="ch" refForName="picture_1" fact="0.531"/>
          </dgm:constrLst>
        </dgm:if>
        <dgm:if name="Name4" axis="ch" ptType="node" func="cnt" op="lte" val="2">
          <dgm:choose name="Name5">
            <dgm:if name="Name6" func="var" arg="dir" op="equ" val="norm">
              <dgm:constrLst>
                <dgm:constr type="h" for="ch" forName="picture_1" refType="h"/>
                <dgm:constr type="w" for="ch" forName="picture_1" refType="h" refFor="ch" refForName="picture_1" op="equ"/>
                <dgm:constr type="l" for="ch" forName="picture_1"/>
                <dgm:constr type="t" for="ch" forName="picture_1"/>
                <dgm:constr type="w" for="ch" forName="text_1" refType="w" refFor="ch" refForName="picture_1" fact="0.64"/>
                <dgm:constr type="h" for="ch" forName="text_1" refType="h" refFor="ch" refForName="picture_1" fact="0.33"/>
                <dgm:constr type="l" for="ch" forName="text_1" refType="l" refFor="ch" refForName="picture_1"/>
                <dgm:constr type="lOff" for="ch" forName="text_1" refType="w" refFor="ch" refForName="picture_1" fact="0.18"/>
                <dgm:constr type="t" for="ch" forName="text_1" refType="h" refFor="ch" refForName="picture_1" fact="0.531"/>
                <dgm:constr type="w" for="ch" forName="picture_2" refType="w" refFor="ch" refForName="picture_1" fact="0.5"/>
                <dgm:constr type="h" for="ch" forName="picture_2" refType="h" refFor="ch" refForName="picture_1" fact="0.5"/>
                <dgm:constr type="l" for="ch" forName="picture_2" refType="w" refFor="ch" refForName="picture_1" fact="1.21"/>
                <dgm:constr type="ctrY" for="ch" forName="picture_2" refType="h" refFor="ch" refForName="picture_1" fact="0.5"/>
                <dgm:constr type="l" for="ch" forName="line_2" refType="ctrX" refFor="ch" refForName="picture_1"/>
                <dgm:constr type="h" for="ch" forName="line_2"/>
                <dgm:constr type="r" for="ch" forName="line_2" refType="ctrX" refFor="ch" refForName="picture_2"/>
                <dgm:constr type="ctrY" for="ch" forName="line_2" refType="ctrY" refFor="ch" refForName="picture_2"/>
                <dgm:constr type="r" for="ch" forName="textparent_2" refType="w"/>
                <dgm:constr type="h" for="ch" forName="textparent_2" refType="h" refFor="ch" refForName="picture_2"/>
                <dgm:constr type="l" for="ch" forName="textparent_2" refType="r" refFor="ch" refForName="picture_2"/>
                <dgm:constr type="ctrY" for="ch" forName="textparent_2" refType="ctrY" refFor="ch" refForName="picture_2"/>
                <dgm:constr type="primFontSz" for="des" forName="text_2" val="65"/>
              </dgm:constrLst>
            </dgm:if>
            <dgm:else name="Name7">
              <dgm:constrLst>
                <dgm:constr type="h" for="ch" forName="picture_1" refType="h"/>
                <dgm:constr type="w" for="ch" forName="picture_1" refType="h" refFor="ch" refForName="picture_1" op="equ"/>
                <dgm:constr type="r" for="ch" forName="picture_1" refType="w"/>
                <dgm:constr type="t" for="ch" forName="picture_1"/>
                <dgm:constr type="w" for="ch" forName="text_1" refType="w" refFor="ch" refForName="picture_1" fact="0.64"/>
                <dgm:constr type="h" for="ch" forName="text_1" refType="h" refFor="ch" refForName="picture_1" fact="0.33"/>
                <dgm:constr type="l" for="ch" forName="text_1" refType="l" refFor="ch" refForName="picture_1"/>
                <dgm:constr type="lOff" for="ch" forName="text_1" refType="w" refFor="ch" refForName="picture_1" fact="0.18"/>
                <dgm:constr type="t" for="ch" forName="text_1" refType="h" refFor="ch" refForName="picture_1" fact="0.531"/>
                <dgm:constr type="w" for="ch" forName="picture_2" refType="w" refFor="ch" refForName="picture_1" fact="0.5"/>
                <dgm:constr type="h" for="ch" forName="picture_2" refType="h" refFor="ch" refForName="picture_1" fact="0.5"/>
                <dgm:constr type="r" for="ch" forName="picture_2" refType="w"/>
                <dgm:constr type="rOff" for="ch" forName="picture_2" refType="w" refFor="ch" refForName="picture_1" fact="-1.21"/>
                <dgm:constr type="ctrY" for="ch" forName="picture_2" refType="h" refFor="ch" refForName="picture_1" fact="0.5"/>
                <dgm:constr type="r" for="ch" forName="line_2" refType="ctrX" refFor="ch" refForName="picture_1"/>
                <dgm:constr type="h" for="ch" forName="line_2"/>
                <dgm:constr type="l" for="ch" forName="line_2" refType="ctrX" refFor="ch" refForName="picture_2"/>
                <dgm:constr type="ctrY" for="ch" forName="line_2" refType="ctrY" refFor="ch" refForName="picture_2"/>
                <dgm:constr type="l" for="ch" forName="textparent_2"/>
                <dgm:constr type="h" for="ch" forName="textparent_2" refType="h" refFor="ch" refForName="picture_2"/>
                <dgm:constr type="r" for="ch" forName="textparent_2" refType="l" refFor="ch" refForName="picture_2"/>
                <dgm:constr type="ctrY" for="ch" forName="textparent_2" refType="ctrY" refFor="ch" refForName="picture_2"/>
                <dgm:constr type="primFontSz" for="des" forName="text_2" val="65"/>
              </dgm:constrLst>
            </dgm:else>
          </dgm:choose>
        </dgm:if>
        <dgm:if name="Name8" axis="ch" ptType="node" func="cnt" op="lte" val="3">
          <dgm:choose name="Name9">
            <dgm:if name="Name10" func="var" arg="dir" op="equ" val="norm">
              <dgm:constrLst>
                <dgm:constr type="h" for="ch" forName="picture_1" refType="h"/>
                <dgm:constr type="w" for="ch" forName="picture_1" refType="h" refFor="ch" refForName="picture_1" op="equ"/>
                <dgm:constr type="l" for="ch" forName="picture_1"/>
                <dgm:constr type="t" for="ch" forName="picture_1"/>
                <dgm:constr type="w" for="ch" forName="text_1" refType="w" refFor="ch" refForName="picture_1" fact="0.64"/>
                <dgm:constr type="h" for="ch" forName="text_1" refType="h" refFor="ch" refForName="picture_1" fact="0.33"/>
                <dgm:constr type="l" for="ch" forName="text_1" refType="l" refFor="ch" refForName="picture_1"/>
                <dgm:constr type="lOff" for="ch" forName="text_1" refType="w" refFor="ch" refForName="picture_1" fact="0.18"/>
                <dgm:constr type="t" for="ch" forName="text_1" refType="h" refFor="ch" refForName="picture_1" fact="0.531"/>
                <dgm:constr type="w" for="ch" forName="picture_2" refType="w" refFor="ch" refForName="picture_1" fact="0.375"/>
                <dgm:constr type="h" for="ch" forName="picture_2" refType="h" refFor="ch" refForName="picture_1" fact="0.375"/>
                <dgm:constr type="l" for="ch" forName="picture_2" refType="w" refFor="ch" refForName="picture_1" fact="1.21"/>
                <dgm:constr type="ctrY" for="ch" forName="picture_2" refType="h" refFor="ch" refForName="picture_1" fact="0.1875"/>
                <dgm:constr type="l" for="ch" forName="line_2" refType="ctrX" refFor="ch" refForName="picture_1"/>
                <dgm:constr type="h" for="ch" forName="line_2"/>
                <dgm:constr type="r" for="ch" forName="line_2" refType="ctrX" refFor="ch" refForName="picture_2"/>
                <dgm:constr type="ctrY" for="ch" forName="line_2" refType="ctrY" refFor="ch" refForName="picture_2"/>
                <dgm:constr type="r" for="ch" forName="textparent_2" refType="w"/>
                <dgm:constr type="h" for="ch" forName="textparent_2" refType="h" refFor="ch" refForName="picture_2"/>
                <dgm:constr type="l" for="ch" forName="textparent_2" refType="r" refFor="ch" refForName="picture_2"/>
                <dgm:constr type="ctrY" for="ch" forName="textparent_2" refType="ctrY" refFor="ch" refForName="picture_2"/>
                <dgm:constr type="primFontSz" for="des" forName="text_2" val="65"/>
                <dgm:constr type="w" for="ch" forName="picture_3" refType="w" refFor="ch" refForName="picture_1" fact="0.375"/>
                <dgm:constr type="h" for="ch" forName="picture_3" refType="h" refFor="ch" refForName="picture_1" fact="0.375"/>
                <dgm:constr type="l" for="ch" forName="picture_3" refType="w" refFor="ch" refForName="picture_1" fact="1.21"/>
                <dgm:constr type="ctrY" for="ch" forName="picture_3" refType="h" refFor="ch" refForName="picture_1" fact="0.8125"/>
                <dgm:constr type="l" for="ch" forName="line_3" refType="ctrX" refFor="ch" refForName="picture_1"/>
                <dgm:constr type="h" for="ch" forName="line_3"/>
                <dgm:constr type="r" for="ch" forName="line_3" refType="ctrX" refFor="ch" refForName="picture_3"/>
                <dgm:constr type="ctrY" for="ch" forName="line_3" refType="ctrY" refFor="ch" refForName="picture_3"/>
                <dgm:constr type="r" for="ch" forName="textparent_3" refType="w"/>
                <dgm:constr type="h" for="ch" forName="textparent_3" refType="h" refFor="ch" refForName="picture_3"/>
                <dgm:constr type="l" for="ch" forName="textparent_3" refType="r" refFor="ch" refForName="picture_3"/>
                <dgm:constr type="ctrY" for="ch" forName="textparent_3" refType="ctrY" refFor="ch" refForName="picture_3"/>
                <dgm:constr type="primFontSz" for="des" forName="text_3" refType="primFontSz" refFor="des" refForName="text_2" op="equ"/>
              </dgm:constrLst>
            </dgm:if>
            <dgm:else name="Name11">
              <dgm:constrLst>
                <dgm:constr type="h" for="ch" forName="picture_1" refType="h"/>
                <dgm:constr type="w" for="ch" forName="picture_1" refType="h" refFor="ch" refForName="picture_1" op="equ"/>
                <dgm:constr type="r" for="ch" forName="picture_1" refType="w"/>
                <dgm:constr type="t" for="ch" forName="picture_1"/>
                <dgm:constr type="w" for="ch" forName="text_1" refType="w" refFor="ch" refForName="picture_1" fact="0.64"/>
                <dgm:constr type="h" for="ch" forName="text_1" refType="h" refFor="ch" refForName="picture_1" fact="0.33"/>
                <dgm:constr type="l" for="ch" forName="text_1" refType="l" refFor="ch" refForName="picture_1"/>
                <dgm:constr type="lOff" for="ch" forName="text_1" refType="w" refFor="ch" refForName="picture_1" fact="0.18"/>
                <dgm:constr type="t" for="ch" forName="text_1" refType="h" refFor="ch" refForName="picture_1" fact="0.531"/>
                <dgm:constr type="w" for="ch" forName="picture_2" refType="w" refFor="ch" refForName="picture_1" fact="0.375"/>
                <dgm:constr type="h" for="ch" forName="picture_2" refType="h" refFor="ch" refForName="picture_1" fact="0.375"/>
                <dgm:constr type="r" for="ch" forName="picture_2" refType="w"/>
                <dgm:constr type="rOff" for="ch" forName="picture_2" refType="w" refFor="ch" refForName="picture_1" fact="-1.21"/>
                <dgm:constr type="ctrY" for="ch" forName="picture_2" refType="h" refFor="ch" refForName="picture_1" fact="0.1875"/>
                <dgm:constr type="r" for="ch" forName="line_2" refType="ctrX" refFor="ch" refForName="picture_1"/>
                <dgm:constr type="h" for="ch" forName="line_2"/>
                <dgm:constr type="l" for="ch" forName="line_2" refType="ctrX" refFor="ch" refForName="picture_2"/>
                <dgm:constr type="ctrY" for="ch" forName="line_2" refType="ctrY" refFor="ch" refForName="picture_2"/>
                <dgm:constr type="l" for="ch" forName="textparent_2"/>
                <dgm:constr type="h" for="ch" forName="textparent_2" refType="h" refFor="ch" refForName="picture_2"/>
                <dgm:constr type="r" for="ch" forName="textparent_2" refType="l" refFor="ch" refForName="picture_2"/>
                <dgm:constr type="ctrY" for="ch" forName="textparent_2" refType="ctrY" refFor="ch" refForName="picture_2"/>
                <dgm:constr type="primFontSz" for="des" forName="text_2" val="65"/>
                <dgm:constr type="w" for="ch" forName="picture_3" refType="w" refFor="ch" refForName="picture_1" fact="0.375"/>
                <dgm:constr type="h" for="ch" forName="picture_3" refType="h" refFor="ch" refForName="picture_1" fact="0.375"/>
                <dgm:constr type="r" for="ch" forName="picture_3" refType="w"/>
                <dgm:constr type="rOff" for="ch" forName="picture_3" refType="w" refFor="ch" refForName="picture_1" fact="-1.21"/>
                <dgm:constr type="ctrY" for="ch" forName="picture_3" refType="h" refFor="ch" refForName="picture_1" fact="0.8125"/>
                <dgm:constr type="r" for="ch" forName="line_3" refType="ctrX" refFor="ch" refForName="picture_1"/>
                <dgm:constr type="h" for="ch" forName="line_3"/>
                <dgm:constr type="l" for="ch" forName="line_3" refType="ctrX" refFor="ch" refForName="picture_3"/>
                <dgm:constr type="ctrY" for="ch" forName="line_3" refType="ctrY" refFor="ch" refForName="picture_3"/>
                <dgm:constr type="l" for="ch" forName="textparent_3"/>
                <dgm:constr type="h" for="ch" forName="textparent_3" refType="h" refFor="ch" refForName="picture_3"/>
                <dgm:constr type="r" for="ch" forName="textparent_3" refType="l" refFor="ch" refForName="picture_3"/>
                <dgm:constr type="ctrY" for="ch" forName="textparent_3" refType="ctrY" refFor="ch" refForName="picture_3"/>
                <dgm:constr type="primFontSz" for="des" forName="text_3" refType="primFontSz" refFor="des" refForName="text_2" op="equ"/>
              </dgm:constrLst>
            </dgm:else>
          </dgm:choose>
        </dgm:if>
        <dgm:if name="Name12" axis="ch" ptType="node" func="cnt" op="lte" val="4">
          <dgm:choose name="Name13">
            <dgm:if name="Name14" func="var" arg="dir" op="equ" val="norm">
              <dgm:constrLst>
                <dgm:constr type="h" for="ch" forName="picture_1" refType="h"/>
                <dgm:constr type="w" for="ch" forName="picture_1" refType="h" refFor="ch" refForName="picture_1" op="equ"/>
                <dgm:constr type="l" for="ch" forName="picture_1"/>
                <dgm:constr type="t" for="ch" forName="picture_1"/>
                <dgm:constr type="w" for="ch" forName="text_1" refType="w" refFor="ch" refForName="picture_1" fact="0.64"/>
                <dgm:constr type="h" for="ch" forName="text_1" refType="h" refFor="ch" refForName="picture_1" fact="0.33"/>
                <dgm:constr type="l" for="ch" forName="text_1" refType="l" refFor="ch" refForName="picture_1"/>
                <dgm:constr type="lOff" for="ch" forName="text_1" refType="w" refFor="ch" refForName="picture_1" fact="0.18"/>
                <dgm:constr type="t" for="ch" forName="text_1" refType="h" refFor="ch" refForName="picture_1" fact="0.531"/>
                <dgm:constr type="w" for="ch" forName="picture_2" refType="w" refFor="ch" refForName="picture_1" fact="0.3"/>
                <dgm:constr type="h" for="ch" forName="picture_2" refType="h" refFor="ch" refForName="picture_1" fact="0.3"/>
                <dgm:constr type="l" for="ch" forName="picture_2" refType="w" refFor="ch" refForName="picture_1" fact="1.354"/>
                <dgm:constr type="ctrY" for="ch" forName="picture_2" refType="h" refFor="ch" refForName="picture_1" fact="0.15"/>
                <dgm:constr type="l" for="ch" forName="line_2" refType="ctrX" refFor="ch" refForName="picture_1"/>
                <dgm:constr type="h" for="ch" forName="line_2"/>
                <dgm:constr type="r" for="ch" forName="line_2" refType="ctrX" refFor="ch" refForName="picture_2"/>
                <dgm:constr type="ctrY" for="ch" forName="line_2" refType="ctrY" refFor="ch" refForName="picture_2"/>
                <dgm:constr type="r" for="ch" forName="textparent_2" refType="w"/>
                <dgm:constr type="h" for="ch" forName="textparent_2" refType="h" refFor="ch" refForName="picture_2"/>
                <dgm:constr type="l" for="ch" forName="textparent_2" refType="r" refFor="ch" refForName="picture_2"/>
                <dgm:constr type="ctrY" for="ch" forName="textparent_2" refType="ctrY" refFor="ch" refForName="picture_2"/>
                <dgm:constr type="primFontSz" for="des" forName="text_2" val="65"/>
                <dgm:constr type="w" for="ch" forName="picture_3" refType="w" refFor="ch" refForName="picture_1" fact="0.3"/>
                <dgm:constr type="h" for="ch" forName="picture_3" refType="h" refFor="ch" refForName="picture_1" fact="0.3"/>
                <dgm:constr type="l" for="ch" forName="picture_3" refType="w" refFor="ch" refForName="picture_1" fact="1.21"/>
                <dgm:constr type="ctrY" for="ch" forName="picture_3" refType="h" refFor="ch" refForName="picture_1" fact="0.5"/>
                <dgm:constr type="l" for="ch" forName="line_3" refType="ctrX" refFor="ch" refForName="picture_1"/>
                <dgm:constr type="h" for="ch" forName="line_3"/>
                <dgm:constr type="r" for="ch" forName="line_3" refType="ctrX" refFor="ch" refForName="picture_3"/>
                <dgm:constr type="ctrY" for="ch" forName="line_3" refType="ctrY" refFor="ch" refForName="picture_3"/>
                <dgm:constr type="r" for="ch" forName="textparent_3" refType="w"/>
                <dgm:constr type="h" for="ch" forName="textparent_3" refType="h" refFor="ch" refForName="picture_3"/>
                <dgm:constr type="l" for="ch" forName="textparent_3" refType="r" refFor="ch" refForName="picture_3"/>
                <dgm:constr type="ctrY" for="ch" forName="textparent_3" refType="ctrY" refFor="ch" refForName="picture_3"/>
                <dgm:constr type="primFontSz" for="des" forName="text_3" refType="primFontSz" refFor="des" refForName="text_2" op="equ"/>
                <dgm:constr type="w" for="ch" forName="picture_4" refType="w" refFor="ch" refForName="picture_1" fact="0.3"/>
                <dgm:constr type="h" for="ch" forName="picture_4" refType="h" refFor="ch" refForName="picture_1" fact="0.3"/>
                <dgm:constr type="l" for="ch" forName="picture_4" refType="w" refFor="ch" refForName="picture_1" fact="1.354"/>
                <dgm:constr type="ctrY" for="ch" forName="picture_4" refType="h" refFor="ch" refForName="picture_1" fact="0.85"/>
                <dgm:constr type="l" for="ch" forName="line_4" refType="ctrX" refFor="ch" refForName="picture_1"/>
                <dgm:constr type="h" for="ch" forName="line_4"/>
                <dgm:constr type="r" for="ch" forName="line_4" refType="ctrX" refFor="ch" refForName="picture_4"/>
                <dgm:constr type="ctrY" for="ch" forName="line_4" refType="ctrY" refFor="ch" refForName="picture_4"/>
                <dgm:constr type="r" for="ch" forName="textparent_4" refType="w"/>
                <dgm:constr type="h" for="ch" forName="textparent_4" refType="h" refFor="ch" refForName="picture_4"/>
                <dgm:constr type="l" for="ch" forName="textparent_4" refType="r" refFor="ch" refForName="picture_4"/>
                <dgm:constr type="ctrY" for="ch" forName="textparent_4" refType="ctrY" refFor="ch" refForName="picture_4"/>
                <dgm:constr type="primFontSz" for="des" forName="text_4" refType="primFontSz" refFor="des" refForName="text_2" op="equ"/>
              </dgm:constrLst>
            </dgm:if>
            <dgm:else name="Name15">
              <dgm:constrLst>
                <dgm:constr type="h" for="ch" forName="picture_1" refType="h"/>
                <dgm:constr type="w" for="ch" forName="picture_1" refType="h" refFor="ch" refForName="picture_1" op="equ"/>
                <dgm:constr type="r" for="ch" forName="picture_1" refType="w"/>
                <dgm:constr type="t" for="ch" forName="picture_1"/>
                <dgm:constr type="w" for="ch" forName="text_1" refType="w" refFor="ch" refForName="picture_1" fact="0.64"/>
                <dgm:constr type="h" for="ch" forName="text_1" refType="h" refFor="ch" refForName="picture_1" fact="0.33"/>
                <dgm:constr type="l" for="ch" forName="text_1" refType="l" refFor="ch" refForName="picture_1"/>
                <dgm:constr type="lOff" for="ch" forName="text_1" refType="w" refFor="ch" refForName="picture_1" fact="0.18"/>
                <dgm:constr type="t" for="ch" forName="text_1" refType="h" refFor="ch" refForName="picture_1" fact="0.531"/>
                <dgm:constr type="w" for="ch" forName="picture_2" refType="w" refFor="ch" refForName="picture_1" fact="0.3"/>
                <dgm:constr type="h" for="ch" forName="picture_2" refType="h" refFor="ch" refForName="picture_1" fact="0.3"/>
                <dgm:constr type="r" for="ch" forName="picture_2" refType="w"/>
                <dgm:constr type="rOff" for="ch" forName="picture_2" refType="w" refFor="ch" refForName="picture_1" fact="-1.354"/>
                <dgm:constr type="ctrY" for="ch" forName="picture_2" refType="h" refFor="ch" refForName="picture_1" fact="0.15"/>
                <dgm:constr type="r" for="ch" forName="line_2" refType="ctrX" refFor="ch" refForName="picture_1"/>
                <dgm:constr type="h" for="ch" forName="line_2"/>
                <dgm:constr type="l" for="ch" forName="line_2" refType="ctrX" refFor="ch" refForName="picture_2"/>
                <dgm:constr type="ctrY" for="ch" forName="line_2" refType="ctrY" refFor="ch" refForName="picture_2"/>
                <dgm:constr type="l" for="ch" forName="textparent_2"/>
                <dgm:constr type="h" for="ch" forName="textparent_2" refType="h" refFor="ch" refForName="picture_2"/>
                <dgm:constr type="r" for="ch" forName="textparent_2" refType="l" refFor="ch" refForName="picture_2"/>
                <dgm:constr type="ctrY" for="ch" forName="textparent_2" refType="ctrY" refFor="ch" refForName="picture_2"/>
                <dgm:constr type="primFontSz" for="des" forName="text_2" val="65"/>
                <dgm:constr type="w" for="ch" forName="picture_3" refType="w" refFor="ch" refForName="picture_1" fact="0.3"/>
                <dgm:constr type="h" for="ch" forName="picture_3" refType="h" refFor="ch" refForName="picture_1" fact="0.3"/>
                <dgm:constr type="r" for="ch" forName="picture_3" refType="w"/>
                <dgm:constr type="rOff" for="ch" forName="picture_3" refType="w" refFor="ch" refForName="picture_1" fact="-1.21"/>
                <dgm:constr type="ctrY" for="ch" forName="picture_3" refType="h" refFor="ch" refForName="picture_1" fact="0.5"/>
                <dgm:constr type="r" for="ch" forName="line_3" refType="ctrX" refFor="ch" refForName="picture_1"/>
                <dgm:constr type="h" for="ch" forName="line_3"/>
                <dgm:constr type="l" for="ch" forName="line_3" refType="ctrX" refFor="ch" refForName="picture_3"/>
                <dgm:constr type="ctrY" for="ch" forName="line_3" refType="ctrY" refFor="ch" refForName="picture_3"/>
                <dgm:constr type="l" for="ch" forName="textparent_3"/>
                <dgm:constr type="h" for="ch" forName="textparent_3" refType="h" refFor="ch" refForName="picture_3"/>
                <dgm:constr type="r" for="ch" forName="textparent_3" refType="l" refFor="ch" refForName="picture_3"/>
                <dgm:constr type="ctrY" for="ch" forName="textparent_3" refType="ctrY" refFor="ch" refForName="picture_3"/>
                <dgm:constr type="primFontSz" for="des" forName="text_3" refType="primFontSz" refFor="des" refForName="text_2" op="equ"/>
                <dgm:constr type="w" for="ch" forName="picture_4" refType="w" refFor="ch" refForName="picture_1" fact="0.3"/>
                <dgm:constr type="h" for="ch" forName="picture_4" refType="h" refFor="ch" refForName="picture_1" fact="0.3"/>
                <dgm:constr type="r" for="ch" forName="picture_4" refType="w"/>
                <dgm:constr type="rOff" for="ch" forName="picture_4" refType="w" refFor="ch" refForName="picture_1" fact="-1.354"/>
                <dgm:constr type="ctrY" for="ch" forName="picture_4" refType="h" refFor="ch" refForName="picture_1" fact="0.85"/>
                <dgm:constr type="r" for="ch" forName="line_4" refType="ctrX" refFor="ch" refForName="picture_1"/>
                <dgm:constr type="h" for="ch" forName="line_4"/>
                <dgm:constr type="l" for="ch" forName="line_4" refType="ctrX" refFor="ch" refForName="picture_4"/>
                <dgm:constr type="ctrY" for="ch" forName="line_4" refType="ctrY" refFor="ch" refForName="picture_4"/>
                <dgm:constr type="l" for="ch" forName="textparent_4"/>
                <dgm:constr type="h" for="ch" forName="textparent_4" refType="h" refFor="ch" refForName="picture_4"/>
                <dgm:constr type="r" for="ch" forName="textparent_4" refType="l" refFor="ch" refForName="picture_4"/>
                <dgm:constr type="ctrY" for="ch" forName="textparent_4" refType="ctrY" refFor="ch" refForName="picture_4"/>
                <dgm:constr type="primFontSz" for="des" forName="text_4" refType="primFontSz" refFor="des" refForName="text_2" op="equ"/>
              </dgm:constrLst>
            </dgm:else>
          </dgm:choose>
        </dgm:if>
        <dgm:if name="Name16" axis="ch" ptType="node" func="cnt" op="lte" val="5">
          <dgm:choose name="Name17">
            <dgm:if name="Name18" func="var" arg="dir" op="equ" val="norm">
              <dgm:constrLst>
                <dgm:constr type="h" for="ch" forName="picture_1" refType="h"/>
                <dgm:constr type="w" for="ch" forName="picture_1" refType="h" refFor="ch" refForName="picture_1" op="equ"/>
                <dgm:constr type="l" for="ch" forName="picture_1"/>
                <dgm:constr type="t" for="ch" forName="picture_1"/>
                <dgm:constr type="w" for="ch" forName="text_1" refType="w" refFor="ch" refForName="picture_1" fact="0.64"/>
                <dgm:constr type="h" for="ch" forName="text_1" refType="h" refFor="ch" refForName="picture_1" fact="0.33"/>
                <dgm:constr type="l" for="ch" forName="text_1" refType="l" refFor="ch" refForName="picture_1"/>
                <dgm:constr type="lOff" for="ch" forName="text_1" refType="w" refFor="ch" refForName="picture_1" fact="0.18"/>
                <dgm:constr type="t" for="ch" forName="text_1" refType="h" refFor="ch" refForName="picture_1" fact="0.531"/>
                <dgm:constr type="w" for="ch" forName="picture_2" refType="w" refFor="ch" refForName="picture_1" fact="0.22"/>
                <dgm:constr type="h" for="ch" forName="picture_2" refType="h" refFor="ch" refForName="picture_1" fact="0.22"/>
                <dgm:constr type="l" for="ch" forName="picture_2" refType="w" refFor="ch" refForName="picture_1" fact="1.375"/>
                <dgm:constr type="ctrY" for="ch" forName="picture_2" refType="h" refFor="ch" refForName="picture_1" fact="0.11"/>
                <dgm:constr type="l" for="ch" forName="line_2" refType="ctrX" refFor="ch" refForName="picture_1"/>
                <dgm:constr type="h" for="ch" forName="line_2"/>
                <dgm:constr type="r" for="ch" forName="line_2" refType="ctrX" refFor="ch" refForName="picture_2"/>
                <dgm:constr type="ctrY" for="ch" forName="line_2" refType="ctrY" refFor="ch" refForName="picture_2"/>
                <dgm:constr type="r" for="ch" forName="textparent_2" refType="w"/>
                <dgm:constr type="h" for="ch" forName="textparent_2" refType="h" refFor="ch" refForName="picture_2"/>
                <dgm:constr type="l" for="ch" forName="textparent_2" refType="r" refFor="ch" refForName="picture_2"/>
                <dgm:constr type="ctrY" for="ch" forName="textparent_2" refType="ctrY" refFor="ch" refForName="picture_2"/>
                <dgm:constr type="primFontSz" for="des" forName="text_2" val="65"/>
                <dgm:constr type="w" for="ch" forName="picture_3" refType="w" refFor="ch" refForName="picture_1" fact="0.22"/>
                <dgm:constr type="h" for="ch" forName="picture_3" refType="h" refFor="ch" refForName="picture_1" fact="0.22"/>
                <dgm:constr type="l" for="ch" forName="picture_3" refType="w" refFor="ch" refForName="picture_1" fact="1.21"/>
                <dgm:constr type="ctrY" for="ch" forName="picture_3" refType="h" refFor="ch" refForName="picture_1" fact="0.353"/>
                <dgm:constr type="l" for="ch" forName="line_3" refType="ctrX" refFor="ch" refForName="picture_1"/>
                <dgm:constr type="h" for="ch" forName="line_3"/>
                <dgm:constr type="r" for="ch" forName="line_3" refType="ctrX" refFor="ch" refForName="picture_3"/>
                <dgm:constr type="ctrY" for="ch" forName="line_3" refType="ctrY" refFor="ch" refForName="picture_3"/>
                <dgm:constr type="r" for="ch" forName="textparent_3" refType="w"/>
                <dgm:constr type="h" for="ch" forName="textparent_3" refType="h" refFor="ch" refForName="picture_3"/>
                <dgm:constr type="l" for="ch" forName="textparent_3" refType="r" refFor="ch" refForName="picture_3"/>
                <dgm:constr type="ctrY" for="ch" forName="textparent_3" refType="ctrY" refFor="ch" refForName="picture_3"/>
                <dgm:constr type="primFontSz" for="des" forName="text_3" refType="primFontSz" refFor="des" refForName="text_2" op="equ"/>
                <dgm:constr type="w" for="ch" forName="picture_4" refType="w" refFor="ch" refForName="picture_1" fact="0.22"/>
                <dgm:constr type="h" for="ch" forName="picture_4" refType="h" refFor="ch" refForName="picture_1" fact="0.22"/>
                <dgm:constr type="l" for="ch" forName="picture_4" refType="w" refFor="ch" refForName="picture_1" fact="1.21"/>
                <dgm:constr type="ctrY" for="ch" forName="picture_4" refType="h" refFor="ch" refForName="picture_1" fact="0.647"/>
                <dgm:constr type="l" for="ch" forName="line_4" refType="ctrX" refFor="ch" refForName="picture_1"/>
                <dgm:constr type="h" for="ch" forName="line_4"/>
                <dgm:constr type="r" for="ch" forName="line_4" refType="ctrX" refFor="ch" refForName="picture_4"/>
                <dgm:constr type="ctrY" for="ch" forName="line_4" refType="ctrY" refFor="ch" refForName="picture_4"/>
                <dgm:constr type="r" for="ch" forName="textparent_4" refType="w"/>
                <dgm:constr type="h" for="ch" forName="textparent_4" refType="h" refFor="ch" refForName="picture_4"/>
                <dgm:constr type="l" for="ch" forName="textparent_4" refType="r" refFor="ch" refForName="picture_4"/>
                <dgm:constr type="ctrY" for="ch" forName="textparent_4" refType="ctrY" refFor="ch" refForName="picture_4"/>
                <dgm:constr type="primFontSz" for="des" forName="text_4" refType="primFontSz" refFor="des" refForName="text_2" op="equ"/>
                <dgm:constr type="w" for="ch" forName="picture_5" refType="w" refFor="ch" refForName="picture_1" fact="0.22"/>
                <dgm:constr type="h" for="ch" forName="picture_5" refType="h" refFor="ch" refForName="picture_1" fact="0.22"/>
                <dgm:constr type="l" for="ch" forName="picture_5" refType="w" refFor="ch" refForName="picture_1" fact="1.375"/>
                <dgm:constr type="ctrY" for="ch" forName="picture_5" refType="h" refFor="ch" refForName="picture_1" fact="0.89"/>
                <dgm:constr type="l" for="ch" forName="line_5" refType="ctrX" refFor="ch" refForName="picture_1"/>
                <dgm:constr type="h" for="ch" forName="line_5"/>
                <dgm:constr type="r" for="ch" forName="line_5" refType="ctrX" refFor="ch" refForName="picture_5"/>
                <dgm:constr type="ctrY" for="ch" forName="line_5" refType="ctrY" refFor="ch" refForName="picture_5"/>
                <dgm:constr type="r" for="ch" forName="textparent_5" refType="w"/>
                <dgm:constr type="h" for="ch" forName="textparent_5" refType="h" refFor="ch" refForName="picture_5"/>
                <dgm:constr type="l" for="ch" forName="textparent_5" refType="r" refFor="ch" refForName="picture_5"/>
                <dgm:constr type="ctrY" for="ch" forName="textparent_5" refType="ctrY" refFor="ch" refForName="picture_5"/>
                <dgm:constr type="primFontSz" for="des" forName="text_5" refType="primFontSz" refFor="des" refForName="text_2" op="equ"/>
              </dgm:constrLst>
            </dgm:if>
            <dgm:else name="Name19">
              <dgm:constrLst>
                <dgm:constr type="h" for="ch" forName="picture_1" refType="h"/>
                <dgm:constr type="w" for="ch" forName="picture_1" refType="h" refFor="ch" refForName="picture_1" op="equ"/>
                <dgm:constr type="r" for="ch" forName="picture_1" refType="w"/>
                <dgm:constr type="t" for="ch" forName="picture_1"/>
                <dgm:constr type="w" for="ch" forName="text_1" refType="w" refFor="ch" refForName="picture_1" fact="0.64"/>
                <dgm:constr type="h" for="ch" forName="text_1" refType="h" refFor="ch" refForName="picture_1" fact="0.33"/>
                <dgm:constr type="l" for="ch" forName="text_1" refType="l" refFor="ch" refForName="picture_1"/>
                <dgm:constr type="lOff" for="ch" forName="text_1" refType="w" refFor="ch" refForName="picture_1" fact="0.18"/>
                <dgm:constr type="t" for="ch" forName="text_1" refType="h" refFor="ch" refForName="picture_1" fact="0.531"/>
                <dgm:constr type="w" for="ch" forName="picture_2" refType="w" refFor="ch" refForName="picture_1" fact="0.22"/>
                <dgm:constr type="h" for="ch" forName="picture_2" refType="h" refFor="ch" refForName="picture_1" fact="0.22"/>
                <dgm:constr type="r" for="ch" forName="picture_2" refType="w"/>
                <dgm:constr type="rOff" for="ch" forName="picture_2" refType="w" refFor="ch" refForName="picture_1" fact="-1.375"/>
                <dgm:constr type="ctrY" for="ch" forName="picture_2" refType="h" refFor="ch" refForName="picture_1" fact="0.11"/>
                <dgm:constr type="r" for="ch" forName="line_2" refType="ctrX" refFor="ch" refForName="picture_1"/>
                <dgm:constr type="h" for="ch" forName="line_2"/>
                <dgm:constr type="l" for="ch" forName="line_2" refType="ctrX" refFor="ch" refForName="picture_2"/>
                <dgm:constr type="ctrY" for="ch" forName="line_2" refType="ctrY" refFor="ch" refForName="picture_2"/>
                <dgm:constr type="l" for="ch" forName="textparent_2"/>
                <dgm:constr type="h" for="ch" forName="textparent_2" refType="h" refFor="ch" refForName="picture_2"/>
                <dgm:constr type="r" for="ch" forName="textparent_2" refType="l" refFor="ch" refForName="picture_2"/>
                <dgm:constr type="ctrY" for="ch" forName="textparent_2" refType="ctrY" refFor="ch" refForName="picture_2"/>
                <dgm:constr type="primFontSz" for="des" forName="text_2" val="65"/>
                <dgm:constr type="w" for="ch" forName="picture_3" refType="w" refFor="ch" refForName="picture_1" fact="0.22"/>
                <dgm:constr type="h" for="ch" forName="picture_3" refType="h" refFor="ch" refForName="picture_1" fact="0.22"/>
                <dgm:constr type="r" for="ch" forName="picture_3" refType="w"/>
                <dgm:constr type="rOff" for="ch" forName="picture_3" refType="w" refFor="ch" refForName="picture_1" fact="-1.21"/>
                <dgm:constr type="ctrY" for="ch" forName="picture_3" refType="h" refFor="ch" refForName="picture_1" fact="0.353"/>
                <dgm:constr type="r" for="ch" forName="line_3" refType="ctrX" refFor="ch" refForName="picture_1"/>
                <dgm:constr type="h" for="ch" forName="line_3"/>
                <dgm:constr type="l" for="ch" forName="line_3" refType="ctrX" refFor="ch" refForName="picture_3"/>
                <dgm:constr type="ctrY" for="ch" forName="line_3" refType="ctrY" refFor="ch" refForName="picture_3"/>
                <dgm:constr type="l" for="ch" forName="textparent_3"/>
                <dgm:constr type="h" for="ch" forName="textparent_3" refType="h" refFor="ch" refForName="picture_3"/>
                <dgm:constr type="r" for="ch" forName="textparent_3" refType="l" refFor="ch" refForName="picture_3"/>
                <dgm:constr type="ctrY" for="ch" forName="textparent_3" refType="ctrY" refFor="ch" refForName="picture_3"/>
                <dgm:constr type="primFontSz" for="des" forName="text_3" refType="primFontSz" refFor="des" refForName="text_2" op="equ"/>
                <dgm:constr type="w" for="ch" forName="picture_4" refType="w" refFor="ch" refForName="picture_1" fact="0.22"/>
                <dgm:constr type="h" for="ch" forName="picture_4" refType="h" refFor="ch" refForName="picture_1" fact="0.22"/>
                <dgm:constr type="r" for="ch" forName="picture_4" refType="w"/>
                <dgm:constr type="rOff" for="ch" forName="picture_4" refType="w" refFor="ch" refForName="picture_1" fact="-1.21"/>
                <dgm:constr type="ctrY" for="ch" forName="picture_4" refType="h" refFor="ch" refForName="picture_1" fact="0.647"/>
                <dgm:constr type="r" for="ch" forName="line_4" refType="ctrX" refFor="ch" refForName="picture_1"/>
                <dgm:constr type="h" for="ch" forName="line_4"/>
                <dgm:constr type="l" for="ch" forName="line_4" refType="ctrX" refFor="ch" refForName="picture_4"/>
                <dgm:constr type="ctrY" for="ch" forName="line_4" refType="ctrY" refFor="ch" refForName="picture_4"/>
                <dgm:constr type="l" for="ch" forName="textparent_4"/>
                <dgm:constr type="h" for="ch" forName="textparent_4" refType="h" refFor="ch" refForName="picture_4"/>
                <dgm:constr type="r" for="ch" forName="textparent_4" refType="l" refFor="ch" refForName="picture_4"/>
                <dgm:constr type="ctrY" for="ch" forName="textparent_4" refType="ctrY" refFor="ch" refForName="picture_4"/>
                <dgm:constr type="primFontSz" for="des" forName="text_4" refType="primFontSz" refFor="des" refForName="text_2" op="equ"/>
                <dgm:constr type="w" for="ch" forName="picture_5" refType="w" refFor="ch" refForName="picture_1" fact="0.22"/>
                <dgm:constr type="h" for="ch" forName="picture_5" refType="h" refFor="ch" refForName="picture_1" fact="0.22"/>
                <dgm:constr type="r" for="ch" forName="picture_5" refType="w"/>
                <dgm:constr type="rOff" for="ch" forName="picture_5" refType="w" refFor="ch" refForName="picture_1" fact="-1.375"/>
                <dgm:constr type="ctrY" for="ch" forName="picture_5" refType="h" refFor="ch" refForName="picture_1" fact="0.89"/>
                <dgm:constr type="r" for="ch" forName="line_5" refType="ctrX" refFor="ch" refForName="picture_1"/>
                <dgm:constr type="h" for="ch" forName="line_5"/>
                <dgm:constr type="l" for="ch" forName="line_5" refType="ctrX" refFor="ch" refForName="picture_5"/>
                <dgm:constr type="ctrY" for="ch" forName="line_5" refType="ctrY" refFor="ch" refForName="picture_5"/>
                <dgm:constr type="l" for="ch" forName="textparent_5"/>
                <dgm:constr type="h" for="ch" forName="textparent_5" refType="h" refFor="ch" refForName="picture_5"/>
                <dgm:constr type="r" for="ch" forName="textparent_5" refType="l" refFor="ch" refForName="picture_5"/>
                <dgm:constr type="ctrY" for="ch" forName="textparent_5" refType="ctrY" refFor="ch" refForName="picture_5"/>
                <dgm:constr type="primFontSz" for="des" forName="text_5" refType="primFontSz" refFor="des" refForName="text_2" op="equ"/>
              </dgm:constrLst>
            </dgm:else>
          </dgm:choose>
        </dgm:if>
        <dgm:if name="Name20" axis="ch" ptType="node" func="cnt" op="lte" val="6">
          <dgm:choose name="Name21">
            <dgm:if name="Name22" func="var" arg="dir" op="equ" val="norm">
              <dgm:constrLst>
                <dgm:constr type="h" for="ch" forName="picture_1" refType="h"/>
                <dgm:constr type="w" for="ch" forName="picture_1" refType="h" refFor="ch" refForName="picture_1" op="equ"/>
                <dgm:constr type="l" for="ch" forName="picture_1"/>
                <dgm:constr type="t" for="ch" forName="picture_1"/>
                <dgm:constr type="w" for="ch" forName="text_1" refType="w" refFor="ch" refForName="picture_1" fact="0.64"/>
                <dgm:constr type="h" for="ch" forName="text_1" refType="h" refFor="ch" refForName="picture_1" fact="0.33"/>
                <dgm:constr type="l" for="ch" forName="text_1" refType="l" refFor="ch" refForName="picture_1"/>
                <dgm:constr type="lOff" for="ch" forName="text_1" refType="w" refFor="ch" refForName="picture_1" fact="0.18"/>
                <dgm:constr type="t" for="ch" forName="text_1" refType="h" refFor="ch" refForName="picture_1" fact="0.531"/>
                <dgm:constr type="w" for="ch" forName="picture_2" refType="w" refFor="ch" refForName="picture_1" fact="0.18"/>
                <dgm:constr type="h" for="ch" forName="picture_2" refType="h" refFor="ch" refForName="picture_1" fact="0.18"/>
                <dgm:constr type="l" for="ch" forName="picture_2" refType="w" refFor="ch" refForName="picture_1" fact="1.4238"/>
                <dgm:constr type="ctrY" for="ch" forName="picture_2" refType="h" refFor="ch" refForName="picture_1" fact="0.09"/>
                <dgm:constr type="l" for="ch" forName="line_2" refType="ctrX" refFor="ch" refForName="picture_1"/>
                <dgm:constr type="h" for="ch" forName="line_2"/>
                <dgm:constr type="r" for="ch" forName="line_2" refType="ctrX" refFor="ch" refForName="picture_2"/>
                <dgm:constr type="ctrY" for="ch" forName="line_2" refType="ctrY" refFor="ch" refForName="picture_2"/>
                <dgm:constr type="r" for="ch" forName="textparent_2" refType="w"/>
                <dgm:constr type="h" for="ch" forName="textparent_2" refType="h" refFor="ch" refForName="picture_2"/>
                <dgm:constr type="l" for="ch" forName="textparent_2" refType="r" refFor="ch" refForName="picture_2"/>
                <dgm:constr type="ctrY" for="ch" forName="textparent_2" refType="ctrY" refFor="ch" refForName="picture_2"/>
                <dgm:constr type="primFontSz" for="des" forName="text_2" val="65"/>
                <dgm:constr type="w" for="ch" forName="picture_3" refType="w" refFor="ch" refForName="picture_1" fact="0.18"/>
                <dgm:constr type="h" for="ch" forName="picture_3" refType="h" refFor="ch" refForName="picture_1" fact="0.18"/>
                <dgm:constr type="l" for="ch" forName="picture_3" refType="w" refFor="ch" refForName="picture_1" fact="1.2667"/>
                <dgm:constr type="ctrY" for="ch" forName="picture_3" refType="h" refFor="ch" refForName="picture_1" fact="0.261"/>
                <dgm:constr type="l" for="ch" forName="line_3" refType="ctrX" refFor="ch" refForName="picture_1"/>
                <dgm:constr type="h" for="ch" forName="line_3"/>
                <dgm:constr type="r" for="ch" forName="line_3" refType="ctrX" refFor="ch" refForName="picture_3"/>
                <dgm:constr type="ctrY" for="ch" forName="line_3" refType="ctrY" refFor="ch" refForName="picture_3"/>
                <dgm:constr type="r" for="ch" forName="textparent_3" refType="w"/>
                <dgm:constr type="h" for="ch" forName="textparent_3" refType="h" refFor="ch" refForName="picture_3"/>
                <dgm:constr type="l" for="ch" forName="textparent_3" refType="r" refFor="ch" refForName="picture_3"/>
                <dgm:constr type="ctrY" for="ch" forName="textparent_3" refType="ctrY" refFor="ch" refForName="picture_3"/>
                <dgm:constr type="primFontSz" for="des" forName="text_3" refType="primFontSz" refFor="des" refForName="text_2" op="equ"/>
                <dgm:constr type="w" for="ch" forName="picture_4" refType="w" refFor="ch" refForName="picture_1" fact="0.18"/>
                <dgm:constr type="h" for="ch" forName="picture_4" refType="h" refFor="ch" refForName="picture_1" fact="0.18"/>
                <dgm:constr type="l" for="ch" forName="picture_4" refType="w" refFor="ch" refForName="picture_1" fact="1.21"/>
                <dgm:constr type="ctrY" for="ch" forName="picture_4" refType="h" refFor="ch" refForName="picture_1" fact="0.5"/>
                <dgm:constr type="l" for="ch" forName="line_4" refType="ctrX" refFor="ch" refForName="picture_1"/>
                <dgm:constr type="h" for="ch" forName="line_4"/>
                <dgm:constr type="r" for="ch" forName="line_4" refType="ctrX" refFor="ch" refForName="picture_4"/>
                <dgm:constr type="ctrY" for="ch" forName="line_4" refType="ctrY" refFor="ch" refForName="picture_4"/>
                <dgm:constr type="r" for="ch" forName="textparent_4" refType="w"/>
                <dgm:constr type="h" for="ch" forName="textparent_4" refType="h" refFor="ch" refForName="picture_4"/>
                <dgm:constr type="l" for="ch" forName="textparent_4" refType="r" refFor="ch" refForName="picture_4"/>
                <dgm:constr type="ctrY" for="ch" forName="textparent_4" refType="ctrY" refFor="ch" refForName="picture_4"/>
                <dgm:constr type="primFontSz" for="des" forName="text_4" refType="primFontSz" refFor="des" refForName="text_2" op="equ"/>
                <dgm:constr type="w" for="ch" forName="picture_5" refType="w" refFor="ch" refForName="picture_1" fact="0.18"/>
                <dgm:constr type="h" for="ch" forName="picture_5" refType="h" refFor="ch" refForName="picture_1" fact="0.18"/>
                <dgm:constr type="l" for="ch" forName="picture_5" refType="w" refFor="ch" refForName="picture_1" fact="1.2667"/>
                <dgm:constr type="ctrY" for="ch" forName="picture_5" refType="h" refFor="ch" refForName="picture_1" fact="0.739"/>
                <dgm:constr type="l" for="ch" forName="line_5" refType="ctrX" refFor="ch" refForName="picture_1"/>
                <dgm:constr type="h" for="ch" forName="line_5"/>
                <dgm:constr type="r" for="ch" forName="line_5" refType="ctrX" refFor="ch" refForName="picture_5"/>
                <dgm:constr type="ctrY" for="ch" forName="line_5" refType="ctrY" refFor="ch" refForName="picture_5"/>
                <dgm:constr type="r" for="ch" forName="textparent_5" refType="w"/>
                <dgm:constr type="h" for="ch" forName="textparent_5" refType="h" refFor="ch" refForName="picture_5"/>
                <dgm:constr type="l" for="ch" forName="textparent_5" refType="r" refFor="ch" refForName="picture_5"/>
                <dgm:constr type="ctrY" for="ch" forName="textparent_5" refType="ctrY" refFor="ch" refForName="picture_5"/>
                <dgm:constr type="primFontSz" for="des" forName="text_5" refType="primFontSz" refFor="des" refForName="text_2" op="equ"/>
                <dgm:constr type="w" for="ch" forName="picture_6" refType="w" refFor="ch" refForName="picture_1" fact="0.18"/>
                <dgm:constr type="h" for="ch" forName="picture_6" refType="h" refFor="ch" refForName="picture_1" fact="0.18"/>
                <dgm:constr type="l" for="ch" forName="picture_6" refType="w" refFor="ch" refForName="picture_1" fact="1.4238"/>
                <dgm:constr type="ctrY" for="ch" forName="picture_6" refType="h" refFor="ch" refForName="picture_1" fact="0.91"/>
                <dgm:constr type="l" for="ch" forName="line_6" refType="ctrX" refFor="ch" refForName="picture_1"/>
                <dgm:constr type="h" for="ch" forName="line_6"/>
                <dgm:constr type="r" for="ch" forName="line_6" refType="ctrX" refFor="ch" refForName="picture_6"/>
                <dgm:constr type="ctrY" for="ch" forName="line_6" refType="ctrY" refFor="ch" refForName="picture_6"/>
                <dgm:constr type="r" for="ch" forName="textparent_6" refType="w"/>
                <dgm:constr type="h" for="ch" forName="textparent_6" refType="h" refFor="ch" refForName="picture_6"/>
                <dgm:constr type="l" for="ch" forName="textparent_6" refType="r" refFor="ch" refForName="picture_6"/>
                <dgm:constr type="ctrY" for="ch" forName="textparent_6" refType="ctrY" refFor="ch" refForName="picture_6"/>
                <dgm:constr type="primFontSz" for="des" forName="text_6" refType="primFontSz" refFor="des" refForName="text_2" op="equ"/>
              </dgm:constrLst>
            </dgm:if>
            <dgm:else name="Name23">
              <dgm:constrLst>
                <dgm:constr type="h" for="ch" forName="picture_1" refType="h"/>
                <dgm:constr type="w" for="ch" forName="picture_1" refType="h" refFor="ch" refForName="picture_1" op="equ"/>
                <dgm:constr type="r" for="ch" forName="picture_1" refType="w"/>
                <dgm:constr type="t" for="ch" forName="picture_1"/>
                <dgm:constr type="w" for="ch" forName="text_1" refType="w" refFor="ch" refForName="picture_1" fact="0.64"/>
                <dgm:constr type="h" for="ch" forName="text_1" refType="h" refFor="ch" refForName="picture_1" fact="0.33"/>
                <dgm:constr type="l" for="ch" forName="text_1" refType="l" refFor="ch" refForName="picture_1"/>
                <dgm:constr type="lOff" for="ch" forName="text_1" refType="w" refFor="ch" refForName="picture_1" fact="0.18"/>
                <dgm:constr type="t" for="ch" forName="text_1" refType="h" refFor="ch" refForName="picture_1" fact="0.531"/>
                <dgm:constr type="w" for="ch" forName="picture_2" refType="w" refFor="ch" refForName="picture_1" fact="0.18"/>
                <dgm:constr type="h" for="ch" forName="picture_2" refType="h" refFor="ch" refForName="picture_1" fact="0.18"/>
                <dgm:constr type="r" for="ch" forName="picture_2" refType="w"/>
                <dgm:constr type="rOff" for="ch" forName="picture_2" refType="w" refFor="ch" refForName="picture_1" fact="-1.4238"/>
                <dgm:constr type="ctrY" for="ch" forName="picture_2" refType="h" refFor="ch" refForName="picture_1" fact="0.09"/>
                <dgm:constr type="r" for="ch" forName="line_2" refType="ctrX" refFor="ch" refForName="picture_1"/>
                <dgm:constr type="h" for="ch" forName="line_2"/>
                <dgm:constr type="l" for="ch" forName="line_2" refType="ctrX" refFor="ch" refForName="picture_2"/>
                <dgm:constr type="ctrY" for="ch" forName="line_2" refType="ctrY" refFor="ch" refForName="picture_2"/>
                <dgm:constr type="l" for="ch" forName="textparent_2"/>
                <dgm:constr type="h" for="ch" forName="textparent_2" refType="h" refFor="ch" refForName="picture_2"/>
                <dgm:constr type="r" for="ch" forName="textparent_2" refType="l" refFor="ch" refForName="picture_2"/>
                <dgm:constr type="ctrY" for="ch" forName="textparent_2" refType="ctrY" refFor="ch" refForName="picture_2"/>
                <dgm:constr type="primFontSz" for="des" forName="text_2" val="65"/>
                <dgm:constr type="w" for="ch" forName="picture_3" refType="w" refFor="ch" refForName="picture_1" fact="0.18"/>
                <dgm:constr type="h" for="ch" forName="picture_3" refType="h" refFor="ch" refForName="picture_1" fact="0.18"/>
                <dgm:constr type="r" for="ch" forName="picture_3" refType="w"/>
                <dgm:constr type="rOff" for="ch" forName="picture_3" refType="w" refFor="ch" refForName="picture_1" fact="-1.2667"/>
                <dgm:constr type="ctrY" for="ch" forName="picture_3" refType="h" refFor="ch" refForName="picture_1" fact="0.261"/>
                <dgm:constr type="r" for="ch" forName="line_3" refType="ctrX" refFor="ch" refForName="picture_1"/>
                <dgm:constr type="h" for="ch" forName="line_3"/>
                <dgm:constr type="l" for="ch" forName="line_3" refType="ctrX" refFor="ch" refForName="picture_3"/>
                <dgm:constr type="ctrY" for="ch" forName="line_3" refType="ctrY" refFor="ch" refForName="picture_3"/>
                <dgm:constr type="l" for="ch" forName="textparent_3"/>
                <dgm:constr type="h" for="ch" forName="textparent_3" refType="h" refFor="ch" refForName="picture_3"/>
                <dgm:constr type="r" for="ch" forName="textparent_3" refType="l" refFor="ch" refForName="picture_3"/>
                <dgm:constr type="ctrY" for="ch" forName="textparent_3" refType="ctrY" refFor="ch" refForName="picture_3"/>
                <dgm:constr type="primFontSz" for="des" forName="text_3" refType="primFontSz" refFor="des" refForName="text_2" op="equ"/>
                <dgm:constr type="w" for="ch" forName="picture_4" refType="w" refFor="ch" refForName="picture_1" fact="0.18"/>
                <dgm:constr type="h" for="ch" forName="picture_4" refType="h" refFor="ch" refForName="picture_1" fact="0.18"/>
                <dgm:constr type="r" for="ch" forName="picture_4" refType="w"/>
                <dgm:constr type="rOff" for="ch" forName="picture_4" refType="w" refFor="ch" refForName="picture_1" fact="-1.21"/>
                <dgm:constr type="ctrY" for="ch" forName="picture_4" refType="h" refFor="ch" refForName="picture_1" fact="0.5"/>
                <dgm:constr type="r" for="ch" forName="line_4" refType="ctrX" refFor="ch" refForName="picture_1"/>
                <dgm:constr type="h" for="ch" forName="line_4"/>
                <dgm:constr type="l" for="ch" forName="line_4" refType="ctrX" refFor="ch" refForName="picture_4"/>
                <dgm:constr type="ctrY" for="ch" forName="line_4" refType="ctrY" refFor="ch" refForName="picture_4"/>
                <dgm:constr type="l" for="ch" forName="textparent_4"/>
                <dgm:constr type="h" for="ch" forName="textparent_4" refType="h" refFor="ch" refForName="picture_4"/>
                <dgm:constr type="r" for="ch" forName="textparent_4" refType="l" refFor="ch" refForName="picture_4"/>
                <dgm:constr type="ctrY" for="ch" forName="textparent_4" refType="ctrY" refFor="ch" refForName="picture_4"/>
                <dgm:constr type="primFontSz" for="des" forName="text_4" refType="primFontSz" refFor="des" refForName="text_2" op="equ"/>
                <dgm:constr type="w" for="ch" forName="picture_5" refType="w" refFor="ch" refForName="picture_1" fact="0.18"/>
                <dgm:constr type="h" for="ch" forName="picture_5" refType="h" refFor="ch" refForName="picture_1" fact="0.18"/>
                <dgm:constr type="r" for="ch" forName="picture_5" refType="w"/>
                <dgm:constr type="rOff" for="ch" forName="picture_5" refType="w" refFor="ch" refForName="picture_1" fact="-1.2667"/>
                <dgm:constr type="ctrY" for="ch" forName="picture_5" refType="h" refFor="ch" refForName="picture_1" fact="0.739"/>
                <dgm:constr type="r" for="ch" forName="line_5" refType="ctrX" refFor="ch" refForName="picture_1"/>
                <dgm:constr type="h" for="ch" forName="line_5"/>
                <dgm:constr type="l" for="ch" forName="line_5" refType="ctrX" refFor="ch" refForName="picture_5"/>
                <dgm:constr type="ctrY" for="ch" forName="line_5" refType="ctrY" refFor="ch" refForName="picture_5"/>
                <dgm:constr type="l" for="ch" forName="textparent_5"/>
                <dgm:constr type="h" for="ch" forName="textparent_5" refType="h" refFor="ch" refForName="picture_5"/>
                <dgm:constr type="r" for="ch" forName="textparent_5" refType="l" refFor="ch" refForName="picture_5"/>
                <dgm:constr type="ctrY" for="ch" forName="textparent_5" refType="ctrY" refFor="ch" refForName="picture_5"/>
                <dgm:constr type="primFontSz" for="des" forName="text_5" refType="primFontSz" refFor="des" refForName="text_2" op="equ"/>
                <dgm:constr type="w" for="ch" forName="picture_6" refType="w" refFor="ch" refForName="picture_1" fact="0.18"/>
                <dgm:constr type="h" for="ch" forName="picture_6" refType="h" refFor="ch" refForName="picture_1" fact="0.18"/>
                <dgm:constr type="r" for="ch" forName="picture_6" refType="w"/>
                <dgm:constr type="rOff" for="ch" forName="picture_6" refType="w" refFor="ch" refForName="picture_1" fact="-1.4238"/>
                <dgm:constr type="ctrY" for="ch" forName="picture_6" refType="h" refFor="ch" refForName="picture_1" fact="0.91"/>
                <dgm:constr type="r" for="ch" forName="line_6" refType="ctrX" refFor="ch" refForName="picture_1"/>
                <dgm:constr type="h" for="ch" forName="line_6"/>
                <dgm:constr type="l" for="ch" forName="line_6" refType="ctrX" refFor="ch" refForName="picture_6"/>
                <dgm:constr type="ctrY" for="ch" forName="line_6" refType="ctrY" refFor="ch" refForName="picture_6"/>
                <dgm:constr type="l" for="ch" forName="textparent_6"/>
                <dgm:constr type="h" for="ch" forName="textparent_6" refType="h" refFor="ch" refForName="picture_6"/>
                <dgm:constr type="r" for="ch" forName="textparent_6" refType="l" refFor="ch" refForName="picture_6"/>
                <dgm:constr type="ctrY" for="ch" forName="textparent_6" refType="ctrY" refFor="ch" refForName="picture_6"/>
                <dgm:constr type="primFontSz" for="des" forName="text_6" refType="primFontSz" refFor="des" refForName="text_2" op="equ"/>
              </dgm:constrLst>
            </dgm:else>
          </dgm:choose>
        </dgm:if>
        <dgm:else name="Name24">
          <dgm:choose name="Name25">
            <dgm:if name="Name26" func="var" arg="dir" op="equ" val="norm">
              <dgm:constrLst>
                <dgm:constr type="h" for="ch" forName="picture_1" refType="h"/>
                <dgm:constr type="w" for="ch" forName="picture_1" refType="h" refFor="ch" refForName="picture_1" op="equ"/>
                <dgm:constr type="l" for="ch" forName="picture_1"/>
                <dgm:constr type="t" for="ch" forName="picture_1"/>
                <dgm:constr type="w" for="ch" forName="text_1" refType="w" refFor="ch" refForName="picture_1" fact="0.64"/>
                <dgm:constr type="h" for="ch" forName="text_1" refType="h" refFor="ch" refForName="picture_1" fact="0.33"/>
                <dgm:constr type="l" for="ch" forName="text_1" refType="l" refFor="ch" refForName="picture_1"/>
                <dgm:constr type="lOff" for="ch" forName="text_1" refType="w" refFor="ch" refForName="picture_1" fact="0.18"/>
                <dgm:constr type="t" for="ch" forName="text_1" refType="h" refFor="ch" refForName="picture_1" fact="0.531"/>
                <dgm:constr type="w" for="ch" forName="picture_2" refType="w" refFor="ch" refForName="picture_1" fact="0.15"/>
                <dgm:constr type="h" for="ch" forName="picture_2" refType="h" refFor="ch" refForName="picture_1" fact="0.15"/>
                <dgm:constr type="l" for="ch" forName="picture_2" refType="w" refFor="ch" refForName="picture_1" fact="1.4363"/>
                <dgm:constr type="ctrY" for="ch" forName="picture_2" refType="h" refFor="ch" refForName="picture_1" fact="0.075"/>
                <dgm:constr type="l" for="ch" forName="line_2" refType="ctrX" refFor="ch" refForName="picture_1"/>
                <dgm:constr type="h" for="ch" forName="line_2"/>
                <dgm:constr type="r" for="ch" forName="line_2" refType="ctrX" refFor="ch" refForName="picture_2"/>
                <dgm:constr type="ctrY" for="ch" forName="line_2" refType="ctrY" refFor="ch" refForName="picture_2"/>
                <dgm:constr type="r" for="ch" forName="textparent_2" refType="w"/>
                <dgm:constr type="h" for="ch" forName="textparent_2" refType="h" refFor="ch" refForName="picture_2"/>
                <dgm:constr type="l" for="ch" forName="textparent_2" refType="r" refFor="ch" refForName="picture_2"/>
                <dgm:constr type="ctrY" for="ch" forName="textparent_2" refType="ctrY" refFor="ch" refForName="picture_2"/>
                <dgm:constr type="primFontSz" for="des" forName="text_2" val="65"/>
                <dgm:constr type="w" for="ch" forName="picture_3" refType="w" refFor="ch" refForName="picture_1" fact="0.15"/>
                <dgm:constr type="h" for="ch" forName="picture_3" refType="h" refFor="ch" refForName="picture_1" fact="0.15"/>
                <dgm:constr type="l" for="ch" forName="picture_3" refType="w" refFor="ch" refForName="picture_1" fact="1.2898"/>
                <dgm:constr type="ctrY" for="ch" forName="picture_3" refType="h" refFor="ch" refForName="picture_1" fact="0.227"/>
                <dgm:constr type="l" for="ch" forName="line_3" refType="ctrX" refFor="ch" refForName="picture_1"/>
                <dgm:constr type="h" for="ch" forName="line_3"/>
                <dgm:constr type="r" for="ch" forName="line_3" refType="ctrX" refFor="ch" refForName="picture_3"/>
                <dgm:constr type="ctrY" for="ch" forName="line_3" refType="ctrY" refFor="ch" refForName="picture_3"/>
                <dgm:constr type="r" for="ch" forName="textparent_3" refType="w"/>
                <dgm:constr type="h" for="ch" forName="textparent_3" refType="h" refFor="ch" refForName="picture_3"/>
                <dgm:constr type="l" for="ch" forName="textparent_3" refType="r" refFor="ch" refForName="picture_3"/>
                <dgm:constr type="ctrY" for="ch" forName="textparent_3" refType="ctrY" refFor="ch" refForName="picture_3"/>
                <dgm:constr type="primFontSz" for="des" forName="text_3" refType="primFontSz" refFor="des" refForName="text_2" op="equ"/>
                <dgm:constr type="w" for="ch" forName="picture_4" refType="w" refFor="ch" refForName="picture_1" fact="0.15"/>
                <dgm:constr type="h" for="ch" forName="picture_4" refType="h" refFor="ch" refForName="picture_1" fact="0.15"/>
                <dgm:constr type="l" for="ch" forName="picture_4" refType="w" refFor="ch" refForName="picture_1" fact="1.21"/>
                <dgm:constr type="ctrY" for="ch" forName="picture_4" refType="h" refFor="ch" refForName="picture_1" fact="0.405"/>
                <dgm:constr type="l" for="ch" forName="line_4" refType="ctrX" refFor="ch" refForName="picture_1"/>
                <dgm:constr type="h" for="ch" forName="line_4"/>
                <dgm:constr type="r" for="ch" forName="line_4" refType="ctrX" refFor="ch" refForName="picture_4"/>
                <dgm:constr type="ctrY" for="ch" forName="line_4" refType="ctrY" refFor="ch" refForName="picture_4"/>
                <dgm:constr type="r" for="ch" forName="textparent_4" refType="w"/>
                <dgm:constr type="h" for="ch" forName="textparent_4" refType="h" refFor="ch" refForName="picture_4"/>
                <dgm:constr type="l" for="ch" forName="textparent_4" refType="r" refFor="ch" refForName="picture_4"/>
                <dgm:constr type="ctrY" for="ch" forName="textparent_4" refType="ctrY" refFor="ch" refForName="picture_4"/>
                <dgm:constr type="primFontSz" for="des" forName="text_4" refType="primFontSz" refFor="des" refForName="text_2" op="equ"/>
                <dgm:constr type="w" for="ch" forName="picture_5" refType="w" refFor="ch" refForName="picture_1" fact="0.15"/>
                <dgm:constr type="h" for="ch" forName="picture_5" refType="h" refFor="ch" refForName="picture_1" fact="0.15"/>
                <dgm:constr type="l" for="ch" forName="picture_5" refType="w" refFor="ch" refForName="picture_1" fact="1.21"/>
                <dgm:constr type="ctrY" for="ch" forName="picture_5" refType="h" refFor="ch" refForName="picture_1" fact="0.595"/>
                <dgm:constr type="l" for="ch" forName="line_5" refType="ctrX" refFor="ch" refForName="picture_1"/>
                <dgm:constr type="h" for="ch" forName="line_5"/>
                <dgm:constr type="r" for="ch" forName="line_5" refType="ctrX" refFor="ch" refForName="picture_5"/>
                <dgm:constr type="ctrY" for="ch" forName="line_5" refType="ctrY" refFor="ch" refForName="picture_5"/>
                <dgm:constr type="r" for="ch" forName="textparent_5" refType="w"/>
                <dgm:constr type="h" for="ch" forName="textparent_5" refType="h" refFor="ch" refForName="picture_5"/>
                <dgm:constr type="l" for="ch" forName="textparent_5" refType="r" refFor="ch" refForName="picture_5"/>
                <dgm:constr type="ctrY" for="ch" forName="textparent_5" refType="ctrY" refFor="ch" refForName="picture_5"/>
                <dgm:constr type="primFontSz" for="des" forName="text_5" refType="primFontSz" refFor="des" refForName="text_2" op="equ"/>
                <dgm:constr type="w" for="ch" forName="picture_6" refType="w" refFor="ch" refForName="picture_1" fact="0.15"/>
                <dgm:constr type="h" for="ch" forName="picture_6" refType="h" refFor="ch" refForName="picture_1" fact="0.15"/>
                <dgm:constr type="l" for="ch" forName="picture_6" refType="w" refFor="ch" refForName="picture_1" fact="1.2898"/>
                <dgm:constr type="ctrY" for="ch" forName="picture_6" refType="h" refFor="ch" refForName="picture_1" fact="0.773"/>
                <dgm:constr type="l" for="ch" forName="line_6" refType="ctrX" refFor="ch" refForName="picture_1"/>
                <dgm:constr type="h" for="ch" forName="line_6"/>
                <dgm:constr type="r" for="ch" forName="line_6" refType="ctrX" refFor="ch" refForName="picture_6"/>
                <dgm:constr type="ctrY" for="ch" forName="line_6" refType="ctrY" refFor="ch" refForName="picture_6"/>
                <dgm:constr type="r" for="ch" forName="textparent_6" refType="w"/>
                <dgm:constr type="h" for="ch" forName="textparent_6" refType="h" refFor="ch" refForName="picture_6"/>
                <dgm:constr type="l" for="ch" forName="textparent_6" refType="r" refFor="ch" refForName="picture_6"/>
                <dgm:constr type="ctrY" for="ch" forName="textparent_6" refType="ctrY" refFor="ch" refForName="picture_6"/>
                <dgm:constr type="primFontSz" for="des" forName="text_6" refType="primFontSz" refFor="des" refForName="text_2" op="equ"/>
                <dgm:constr type="w" for="ch" forName="picture_7" refType="w" refFor="ch" refForName="picture_1" fact="0.15"/>
                <dgm:constr type="h" for="ch" forName="picture_7" refType="h" refFor="ch" refForName="picture_1" fact="0.15"/>
                <dgm:constr type="l" for="ch" forName="picture_7" refType="w" refFor="ch" refForName="picture_1" fact="1.4363"/>
                <dgm:constr type="ctrY" for="ch" forName="picture_7" refType="h" refFor="ch" refForName="picture_1" fact="0.925"/>
                <dgm:constr type="l" for="ch" forName="line_7" refType="ctrX" refFor="ch" refForName="picture_1"/>
                <dgm:constr type="h" for="ch" forName="line_7"/>
                <dgm:constr type="r" for="ch" forName="line_7" refType="ctrX" refFor="ch" refForName="picture_7"/>
                <dgm:constr type="ctrY" for="ch" forName="line_7" refType="ctrY" refFor="ch" refForName="picture_7"/>
                <dgm:constr type="r" for="ch" forName="textparent_7" refType="w"/>
                <dgm:constr type="h" for="ch" forName="textparent_7" refType="h" refFor="ch" refForName="picture_7"/>
                <dgm:constr type="l" for="ch" forName="textparent_7" refType="r" refFor="ch" refForName="picture_7"/>
                <dgm:constr type="ctrY" for="ch" forName="textparent_7" refType="ctrY" refFor="ch" refForName="picture_7"/>
                <dgm:constr type="primFontSz" for="des" forName="text_7" refType="primFontSz" refFor="des" refForName="text_2" op="equ"/>
              </dgm:constrLst>
            </dgm:if>
            <dgm:else name="Name27">
              <dgm:constrLst>
                <dgm:constr type="h" for="ch" forName="picture_1" refType="h"/>
                <dgm:constr type="w" for="ch" forName="picture_1" refType="h" refFor="ch" refForName="picture_1" op="equ"/>
                <dgm:constr type="r" for="ch" forName="picture_1" refType="w"/>
                <dgm:constr type="t" for="ch" forName="picture_1"/>
                <dgm:constr type="w" for="ch" forName="text_1" refType="w" refFor="ch" refForName="picture_1" fact="0.64"/>
                <dgm:constr type="h" for="ch" forName="text_1" refType="h" refFor="ch" refForName="picture_1" fact="0.33"/>
                <dgm:constr type="l" for="ch" forName="text_1" refType="l" refFor="ch" refForName="picture_1"/>
                <dgm:constr type="lOff" for="ch" forName="text_1" refType="w" refFor="ch" refForName="picture_1" fact="0.18"/>
                <dgm:constr type="t" for="ch" forName="text_1" refType="h" refFor="ch" refForName="picture_1" fact="0.531"/>
                <dgm:constr type="w" for="ch" forName="picture_2" refType="w" refFor="ch" refForName="picture_1" fact="0.15"/>
                <dgm:constr type="h" for="ch" forName="picture_2" refType="h" refFor="ch" refForName="picture_1" fact="0.15"/>
                <dgm:constr type="r" for="ch" forName="picture_2" refType="w"/>
                <dgm:constr type="rOff" for="ch" forName="picture_2" refType="w" refFor="ch" refForName="picture_1" fact="-1.4363"/>
                <dgm:constr type="ctrY" for="ch" forName="picture_2" refType="h" refFor="ch" refForName="picture_1" fact="0.075"/>
                <dgm:constr type="r" for="ch" forName="line_2" refType="ctrX" refFor="ch" refForName="picture_1"/>
                <dgm:constr type="h" for="ch" forName="line_2"/>
                <dgm:constr type="l" for="ch" forName="line_2" refType="ctrX" refFor="ch" refForName="picture_2"/>
                <dgm:constr type="ctrY" for="ch" forName="line_2" refType="ctrY" refFor="ch" refForName="picture_2"/>
                <dgm:constr type="l" for="ch" forName="textparent_2"/>
                <dgm:constr type="h" for="ch" forName="textparent_2" refType="h" refFor="ch" refForName="picture_2"/>
                <dgm:constr type="r" for="ch" forName="textparent_2" refType="l" refFor="ch" refForName="picture_2"/>
                <dgm:constr type="ctrY" for="ch" forName="textparent_2" refType="ctrY" refFor="ch" refForName="picture_2"/>
                <dgm:constr type="primFontSz" for="des" forName="text_2" val="65"/>
                <dgm:constr type="w" for="ch" forName="picture_3" refType="w" refFor="ch" refForName="picture_1" fact="0.15"/>
                <dgm:constr type="h" for="ch" forName="picture_3" refType="h" refFor="ch" refForName="picture_1" fact="0.15"/>
                <dgm:constr type="r" for="ch" forName="picture_3" refType="w"/>
                <dgm:constr type="rOff" for="ch" forName="picture_3" refType="w" refFor="ch" refForName="picture_1" fact="-1.2898"/>
                <dgm:constr type="ctrY" for="ch" forName="picture_3" refType="h" refFor="ch" refForName="picture_1" fact="0.227"/>
                <dgm:constr type="r" for="ch" forName="line_3" refType="ctrX" refFor="ch" refForName="picture_1"/>
                <dgm:constr type="h" for="ch" forName="line_3"/>
                <dgm:constr type="l" for="ch" forName="line_3" refType="ctrX" refFor="ch" refForName="picture_3"/>
                <dgm:constr type="ctrY" for="ch" forName="line_3" refType="ctrY" refFor="ch" refForName="picture_3"/>
                <dgm:constr type="l" for="ch" forName="textparent_3"/>
                <dgm:constr type="h" for="ch" forName="textparent_3" refType="h" refFor="ch" refForName="picture_3"/>
                <dgm:constr type="r" for="ch" forName="textparent_3" refType="l" refFor="ch" refForName="picture_3"/>
                <dgm:constr type="ctrY" for="ch" forName="textparent_3" refType="ctrY" refFor="ch" refForName="picture_3"/>
                <dgm:constr type="primFontSz" for="des" forName="text_3" refType="primFontSz" refFor="des" refForName="text_2" op="equ"/>
                <dgm:constr type="w" for="ch" forName="picture_4" refType="w" refFor="ch" refForName="picture_1" fact="0.15"/>
                <dgm:constr type="h" for="ch" forName="picture_4" refType="h" refFor="ch" refForName="picture_1" fact="0.15"/>
                <dgm:constr type="r" for="ch" forName="picture_4" refType="w"/>
                <dgm:constr type="rOff" for="ch" forName="picture_4" refType="w" refFor="ch" refForName="picture_1" fact="-1.21"/>
                <dgm:constr type="ctrY" for="ch" forName="picture_4" refType="h" refFor="ch" refForName="picture_1" fact="0.405"/>
                <dgm:constr type="r" for="ch" forName="line_4" refType="ctrX" refFor="ch" refForName="picture_1"/>
                <dgm:constr type="h" for="ch" forName="line_4"/>
                <dgm:constr type="l" for="ch" forName="line_4" refType="ctrX" refFor="ch" refForName="picture_4"/>
                <dgm:constr type="ctrY" for="ch" forName="line_4" refType="ctrY" refFor="ch" refForName="picture_4"/>
                <dgm:constr type="l" for="ch" forName="textparent_4"/>
                <dgm:constr type="h" for="ch" forName="textparent_4" refType="h" refFor="ch" refForName="picture_4"/>
                <dgm:constr type="r" for="ch" forName="textparent_4" refType="l" refFor="ch" refForName="picture_4"/>
                <dgm:constr type="ctrY" for="ch" forName="textparent_4" refType="ctrY" refFor="ch" refForName="picture_4"/>
                <dgm:constr type="primFontSz" for="des" forName="text_4" refType="primFontSz" refFor="des" refForName="text_2" op="equ"/>
                <dgm:constr type="w" for="ch" forName="picture_5" refType="w" refFor="ch" refForName="picture_1" fact="0.15"/>
                <dgm:constr type="h" for="ch" forName="picture_5" refType="h" refFor="ch" refForName="picture_1" fact="0.15"/>
                <dgm:constr type="r" for="ch" forName="picture_5" refType="w"/>
                <dgm:constr type="rOff" for="ch" forName="picture_5" refType="w" refFor="ch" refForName="picture_1" fact="-1.21"/>
                <dgm:constr type="ctrY" for="ch" forName="picture_5" refType="h" refFor="ch" refForName="picture_1" fact="0.595"/>
                <dgm:constr type="r" for="ch" forName="line_5" refType="ctrX" refFor="ch" refForName="picture_1"/>
                <dgm:constr type="h" for="ch" forName="line_5"/>
                <dgm:constr type="l" for="ch" forName="line_5" refType="ctrX" refFor="ch" refForName="picture_5"/>
                <dgm:constr type="ctrY" for="ch" forName="line_5" refType="ctrY" refFor="ch" refForName="picture_5"/>
                <dgm:constr type="l" for="ch" forName="textparent_5"/>
                <dgm:constr type="h" for="ch" forName="textparent_5" refType="h" refFor="ch" refForName="picture_5"/>
                <dgm:constr type="r" for="ch" forName="textparent_5" refType="l" refFor="ch" refForName="picture_5"/>
                <dgm:constr type="ctrY" for="ch" forName="textparent_5" refType="ctrY" refFor="ch" refForName="picture_5"/>
                <dgm:constr type="primFontSz" for="des" forName="text_5" refType="primFontSz" refFor="des" refForName="text_2" op="equ"/>
                <dgm:constr type="w" for="ch" forName="picture_6" refType="w" refFor="ch" refForName="picture_1" fact="0.15"/>
                <dgm:constr type="h" for="ch" forName="picture_6" refType="h" refFor="ch" refForName="picture_1" fact="0.15"/>
                <dgm:constr type="r" for="ch" forName="picture_6" refType="w"/>
                <dgm:constr type="rOff" for="ch" forName="picture_6" refType="w" refFor="ch" refForName="picture_1" fact="-1.2898"/>
                <dgm:constr type="ctrY" for="ch" forName="picture_6" refType="h" refFor="ch" refForName="picture_1" fact="0.773"/>
                <dgm:constr type="r" for="ch" forName="line_6" refType="ctrX" refFor="ch" refForName="picture_1"/>
                <dgm:constr type="h" for="ch" forName="line_6"/>
                <dgm:constr type="l" for="ch" forName="line_6" refType="ctrX" refFor="ch" refForName="picture_6"/>
                <dgm:constr type="ctrY" for="ch" forName="line_6" refType="ctrY" refFor="ch" refForName="picture_6"/>
                <dgm:constr type="l" for="ch" forName="textparent_6"/>
                <dgm:constr type="h" for="ch" forName="textparent_6" refType="h" refFor="ch" refForName="picture_6"/>
                <dgm:constr type="r" for="ch" forName="textparent_6" refType="l" refFor="ch" refForName="picture_6"/>
                <dgm:constr type="ctrY" for="ch" forName="textparent_6" refType="ctrY" refFor="ch" refForName="picture_6"/>
                <dgm:constr type="primFontSz" for="des" forName="text_6" refType="primFontSz" refFor="des" refForName="text_2" op="equ"/>
                <dgm:constr type="w" for="ch" forName="picture_7" refType="w" refFor="ch" refForName="picture_1" fact="0.15"/>
                <dgm:constr type="h" for="ch" forName="picture_7" refType="h" refFor="ch" refForName="picture_1" fact="0.15"/>
                <dgm:constr type="r" for="ch" forName="picture_7" refType="w"/>
                <dgm:constr type="rOff" for="ch" forName="picture_7" refType="w" refFor="ch" refForName="picture_1" fact="-1.4363"/>
                <dgm:constr type="ctrY" for="ch" forName="picture_7" refType="h" refFor="ch" refForName="picture_1" fact="0.925"/>
                <dgm:constr type="r" for="ch" forName="line_7" refType="ctrX" refFor="ch" refForName="picture_1"/>
                <dgm:constr type="h" for="ch" forName="line_7"/>
                <dgm:constr type="l" for="ch" forName="line_7" refType="ctrX" refFor="ch" refForName="picture_7"/>
                <dgm:constr type="ctrY" for="ch" forName="line_7" refType="ctrY" refFor="ch" refForName="picture_7"/>
                <dgm:constr type="l" for="ch" forName="textparent_7"/>
                <dgm:constr type="h" for="ch" forName="textparent_7" refType="h" refFor="ch" refForName="picture_7"/>
                <dgm:constr type="r" for="ch" forName="textparent_7" refType="l" refFor="ch" refForName="picture_7"/>
                <dgm:constr type="ctrY" for="ch" forName="textparent_7" refType="ctrY" refFor="ch" refForName="picture_7"/>
                <dgm:constr type="primFontSz" for="des" forName="text_7" refType="primFontSz" refFor="des" refForName="text_2" op="equ"/>
              </dgm:constrLst>
            </dgm:else>
          </dgm:choose>
        </dgm:else>
      </dgm:choose>
      <dgm:forEach name="wrapper" axis="self" ptType="parTrans">
        <dgm:forEach name="wrapper2" axis="self" ptType="sibTrans" st="2">
          <dgm:forEach name="pictureRepeat" axis="self">
            <dgm:layoutNode name="pictureRepeatNode" styleLbl="alignImgPlace1">
              <dgm:alg type="sp"/>
              <dgm:shape xmlns:r="http://schemas.openxmlformats.org/officeDocument/2006/relationships" type="ellipse" r:blip="" blipPhldr="1">
                <dgm:adjLst/>
              </dgm:shape>
              <dgm:presOf axis="self"/>
            </dgm:layoutNode>
          </dgm:forEach>
        </dgm:forEach>
      </dgm:forEach>
      <dgm:forEach name="Name28" axis="ch" ptType="sibTrans" hideLastTrans="0" cnt="1">
        <dgm:layoutNode name="picture_1">
          <dgm:alg type="sp"/>
          <dgm:shape xmlns:r="http://schemas.openxmlformats.org/officeDocument/2006/relationships" r:blip="">
            <dgm:adjLst/>
          </dgm:shape>
          <dgm:presOf/>
          <dgm:constrLst/>
          <dgm:forEach name="Name29" ref="pictureRepeat"/>
        </dgm:layoutNode>
      </dgm:forEach>
      <dgm:forEach name="Name30" axis="ch" ptType="node" cnt="1">
        <dgm:layoutNode name="text_1" styleLbl="node1">
          <dgm:varLst>
            <dgm:bulletEnabled val="1"/>
          </dgm:varLst>
          <dgm:alg type="tx">
            <dgm:param type="txAnchorVert" val="b"/>
            <dgm:param type="txAnchorVertCh" val="b"/>
            <dgm:param type="parTxRTLAlign" val="r"/>
            <dgm:param type="shpTxRTLAlignCh" val="r"/>
          </dgm:alg>
          <dgm:shape xmlns:r="http://schemas.openxmlformats.org/officeDocument/2006/relationships" type="rect" r:blip="" hideGeom="1">
            <dgm:adjLst/>
          </dgm:shape>
          <dgm:presOf axis="desOrSelf" ptType="node"/>
          <dgm:constrLst>
            <dgm:constr type="primFontSz" val="65"/>
            <dgm:constr type="lMarg"/>
            <dgm:constr type="rMarg"/>
            <dgm:constr type="tMarg"/>
            <dgm:constr type="bMarg"/>
          </dgm:constrLst>
          <dgm:ruleLst>
            <dgm:rule type="primFontSz" val="5" fact="NaN" max="NaN"/>
          </dgm:ruleLst>
        </dgm:layoutNode>
      </dgm:forEach>
      <dgm:forEach name="Name31" axis="ch" ptType="sibTrans" hideLastTrans="0" st="2" cnt="1">
        <dgm:layoutNode name="picture_2">
          <dgm:alg type="sp"/>
          <dgm:shape xmlns:r="http://schemas.openxmlformats.org/officeDocument/2006/relationships" r:blip="">
            <dgm:adjLst/>
          </dgm:shape>
          <dgm:presOf/>
          <dgm:constrLst/>
          <dgm:forEach name="Name32" ref="pictureRepeat"/>
        </dgm:layoutNode>
      </dgm:forEach>
      <dgm:forEach name="Name33" axis="ch" ptType="node" st="2" cnt="1">
        <dgm:layoutNode name="line_2" styleLbl="parChTrans1D1">
          <dgm:alg type="sp"/>
          <dgm:shape xmlns:r="http://schemas.openxmlformats.org/officeDocument/2006/relationships" type="line" r:blip="" zOrderOff="-100">
            <dgm:adjLst/>
          </dgm:shape>
          <dgm:presOf/>
        </dgm:layoutNode>
        <dgm:layoutNode name="textparent_2">
          <dgm:choose name="Name34">
            <dgm:if name="Name35" func="var" arg="dir" op="equ" val="norm">
              <dgm:alg type="lin">
                <dgm:param type="horzAlign" val="l"/>
              </dgm:alg>
            </dgm:if>
            <dgm:else name="Name36">
              <dgm:alg type="lin">
                <dgm:param type="horzAlign" val="r"/>
              </dgm:alg>
            </dgm:else>
          </dgm:choose>
          <dgm:shape xmlns:r="http://schemas.openxmlformats.org/officeDocument/2006/relationships" type="rect" r:blip="" hideGeom="1">
            <dgm:adjLst/>
          </dgm:shape>
          <dgm:constrLst>
            <dgm:constr type="userW" for="ch" forName="text_2" refType="w"/>
            <dgm:constr type="h" for="ch" forName="text_2" refType="h"/>
          </dgm:constrLst>
          <dgm:presOf/>
          <dgm:layoutNode name="text_2" styleLbl="revTx">
            <dgm:varLst>
              <dgm:bulletEnabled val="1"/>
            </dgm:varLst>
            <dgm:choose name="Name37">
              <dgm:if name="Name38" func="var" arg="dir" op="equ" val="norm">
                <dgm:alg type="tx">
                  <dgm:param type="parTxLTRAlign" val="l"/>
                  <dgm:param type="shpTxLTRAlignCh" val="l"/>
                  <dgm:param type="parTxRTLAlign" val="r"/>
                  <dgm:param type="shpTxRTLAlignCh" val="r"/>
                </dgm:alg>
              </dgm:if>
              <dgm:else name="Name39">
                <dgm:alg type="tx">
                  <dgm:param type="parTxLTRAlign" val="r"/>
                  <dgm:param type="shpTxLTRAlignCh" val="r"/>
                  <dgm:param type="parTxRTLAlign" val="r"/>
                  <dgm:param type="shpTxRTLAlignCh" val="r"/>
                </dgm:alg>
              </dgm:else>
            </dgm:choose>
            <dgm:shape xmlns:r="http://schemas.openxmlformats.org/officeDocument/2006/relationships" type="rect" r:blip="">
              <dgm:adjLst/>
            </dgm:shape>
            <dgm:presOf axis="desOrSelf" ptType="node"/>
            <dgm:constrLst>
              <dgm:constr type="userW"/>
              <dgm:constr type="w" refType="userW" fact="0.1"/>
              <dgm:constr type="lMarg" refType="primFontSz" fact="0.3"/>
              <dgm:constr type="rMarg" refType="primFontSz" fact="0.3"/>
              <dgm:constr type="tMarg"/>
              <dgm:constr type="bMarg"/>
            </dgm:constrLst>
            <dgm:ruleLst>
              <dgm:rule type="w" val="NaN" fact="1" max="NaN"/>
              <dgm:rule type="primFontSz" val="5" fact="NaN" max="NaN"/>
            </dgm:ruleLst>
          </dgm:layoutNode>
        </dgm:layoutNode>
      </dgm:forEach>
      <dgm:forEach name="Name40" axis="ch" ptType="sibTrans" hideLastTrans="0" st="3" cnt="1">
        <dgm:layoutNode name="picture_3">
          <dgm:alg type="sp"/>
          <dgm:shape xmlns:r="http://schemas.openxmlformats.org/officeDocument/2006/relationships" r:blip="">
            <dgm:adjLst/>
          </dgm:shape>
          <dgm:presOf/>
          <dgm:constrLst/>
          <dgm:forEach name="Name41" ref="pictureRepeat"/>
        </dgm:layoutNode>
      </dgm:forEach>
      <dgm:forEach name="Name42" axis="ch" ptType="node" st="3" cnt="1">
        <dgm:layoutNode name="line_3" styleLbl="parChTrans1D1">
          <dgm:alg type="sp"/>
          <dgm:shape xmlns:r="http://schemas.openxmlformats.org/officeDocument/2006/relationships" type="line" r:blip="" zOrderOff="-100">
            <dgm:adjLst/>
          </dgm:shape>
          <dgm:presOf/>
        </dgm:layoutNode>
        <dgm:layoutNode name="textparent_3">
          <dgm:choose name="Name43">
            <dgm:if name="Name44" func="var" arg="dir" op="equ" val="norm">
              <dgm:alg type="lin">
                <dgm:param type="horzAlign" val="l"/>
              </dgm:alg>
            </dgm:if>
            <dgm:else name="Name45">
              <dgm:alg type="lin">
                <dgm:param type="horzAlign" val="r"/>
              </dgm:alg>
            </dgm:else>
          </dgm:choose>
          <dgm:shape xmlns:r="http://schemas.openxmlformats.org/officeDocument/2006/relationships" type="rect" r:blip="" hideGeom="1">
            <dgm:adjLst/>
          </dgm:shape>
          <dgm:constrLst>
            <dgm:constr type="userW" for="ch" forName="text_3" refType="w"/>
            <dgm:constr type="h" for="ch" forName="text_3" refType="h"/>
          </dgm:constrLst>
          <dgm:presOf/>
          <dgm:layoutNode name="text_3" styleLbl="revTx">
            <dgm:varLst>
              <dgm:bulletEnabled val="1"/>
            </dgm:varLst>
            <dgm:choose name="Name46">
              <dgm:if name="Name47" func="var" arg="dir" op="equ" val="norm">
                <dgm:alg type="tx">
                  <dgm:param type="parTxLTRAlign" val="l"/>
                  <dgm:param type="shpTxLTRAlignCh" val="l"/>
                  <dgm:param type="parTxRTLAlign" val="r"/>
                  <dgm:param type="shpTxRTLAlignCh" val="r"/>
                </dgm:alg>
              </dgm:if>
              <dgm:else name="Name48">
                <dgm:alg type="tx">
                  <dgm:param type="parTxLTRAlign" val="r"/>
                  <dgm:param type="shpTxLTRAlignCh" val="r"/>
                  <dgm:param type="parTxRTLAlign" val="r"/>
                  <dgm:param type="shpTxRTLAlignCh" val="r"/>
                </dgm:alg>
              </dgm:else>
            </dgm:choose>
            <dgm:shape xmlns:r="http://schemas.openxmlformats.org/officeDocument/2006/relationships" type="rect" r:blip="">
              <dgm:adjLst/>
            </dgm:shape>
            <dgm:presOf axis="desOrSelf" ptType="node"/>
            <dgm:constrLst>
              <dgm:constr type="userW"/>
              <dgm:constr type="w" refType="userW" fact="0.1"/>
              <dgm:constr type="lMarg" refType="primFontSz" fact="0.3"/>
              <dgm:constr type="rMarg" refType="primFontSz" fact="0.3"/>
              <dgm:constr type="tMarg"/>
              <dgm:constr type="bMarg"/>
            </dgm:constrLst>
            <dgm:ruleLst>
              <dgm:rule type="w" val="NaN" fact="1" max="NaN"/>
              <dgm:rule type="primFontSz" val="5" fact="NaN" max="NaN"/>
            </dgm:ruleLst>
          </dgm:layoutNode>
        </dgm:layoutNode>
      </dgm:forEach>
      <dgm:forEach name="Name49" axis="ch" ptType="sibTrans" hideLastTrans="0" st="4" cnt="1">
        <dgm:layoutNode name="picture_4">
          <dgm:alg type="sp"/>
          <dgm:shape xmlns:r="http://schemas.openxmlformats.org/officeDocument/2006/relationships" r:blip="">
            <dgm:adjLst/>
          </dgm:shape>
          <dgm:presOf/>
          <dgm:constrLst/>
          <dgm:forEach name="Name50" ref="pictureRepeat"/>
        </dgm:layoutNode>
      </dgm:forEach>
      <dgm:forEach name="Name51" axis="ch" ptType="node" st="4" cnt="1">
        <dgm:layoutNode name="line_4" styleLbl="parChTrans1D1">
          <dgm:alg type="sp"/>
          <dgm:shape xmlns:r="http://schemas.openxmlformats.org/officeDocument/2006/relationships" type="line" r:blip="" zOrderOff="-100">
            <dgm:adjLst/>
          </dgm:shape>
          <dgm:presOf/>
        </dgm:layoutNode>
        <dgm:layoutNode name="textparent_4">
          <dgm:choose name="Name52">
            <dgm:if name="Name53" func="var" arg="dir" op="equ" val="norm">
              <dgm:alg type="lin">
                <dgm:param type="horzAlign" val="l"/>
              </dgm:alg>
            </dgm:if>
            <dgm:else name="Name54">
              <dgm:alg type="lin">
                <dgm:param type="horzAlign" val="r"/>
              </dgm:alg>
            </dgm:else>
          </dgm:choose>
          <dgm:shape xmlns:r="http://schemas.openxmlformats.org/officeDocument/2006/relationships" type="rect" r:blip="" hideGeom="1">
            <dgm:adjLst/>
          </dgm:shape>
          <dgm:constrLst>
            <dgm:constr type="userW" for="ch" forName="text_4" refType="w"/>
            <dgm:constr type="h" for="ch" forName="text_4" refType="h"/>
          </dgm:constrLst>
          <dgm:presOf/>
          <dgm:layoutNode name="text_4" styleLbl="revTx">
            <dgm:varLst>
              <dgm:bulletEnabled val="1"/>
            </dgm:varLst>
            <dgm:choose name="Name55">
              <dgm:if name="Name56" func="var" arg="dir" op="equ" val="norm">
                <dgm:alg type="tx">
                  <dgm:param type="parTxLTRAlign" val="l"/>
                  <dgm:param type="shpTxLTRAlignCh" val="l"/>
                  <dgm:param type="parTxRTLAlign" val="r"/>
                  <dgm:param type="shpTxRTLAlignCh" val="r"/>
                </dgm:alg>
              </dgm:if>
              <dgm:else name="Name57">
                <dgm:alg type="tx">
                  <dgm:param type="parTxLTRAlign" val="r"/>
                  <dgm:param type="shpTxLTRAlignCh" val="r"/>
                  <dgm:param type="parTxRTLAlign" val="r"/>
                  <dgm:param type="shpTxRTLAlignCh" val="r"/>
                </dgm:alg>
              </dgm:else>
            </dgm:choose>
            <dgm:shape xmlns:r="http://schemas.openxmlformats.org/officeDocument/2006/relationships" type="rect" r:blip="">
              <dgm:adjLst/>
            </dgm:shape>
            <dgm:presOf axis="desOrSelf" ptType="node"/>
            <dgm:constrLst>
              <dgm:constr type="userW"/>
              <dgm:constr type="w" refType="userW" fact="0.1"/>
              <dgm:constr type="lMarg" refType="primFontSz" fact="0.3"/>
              <dgm:constr type="rMarg" refType="primFontSz" fact="0.3"/>
              <dgm:constr type="tMarg"/>
              <dgm:constr type="bMarg"/>
            </dgm:constrLst>
            <dgm:ruleLst>
              <dgm:rule type="w" val="NaN" fact="1" max="NaN"/>
              <dgm:rule type="primFontSz" val="5" fact="NaN" max="NaN"/>
            </dgm:ruleLst>
          </dgm:layoutNode>
        </dgm:layoutNode>
      </dgm:forEach>
      <dgm:forEach name="Name58" axis="ch" ptType="sibTrans" hideLastTrans="0" st="5" cnt="1">
        <dgm:layoutNode name="picture_5">
          <dgm:alg type="sp"/>
          <dgm:shape xmlns:r="http://schemas.openxmlformats.org/officeDocument/2006/relationships" r:blip="">
            <dgm:adjLst/>
          </dgm:shape>
          <dgm:presOf/>
          <dgm:constrLst/>
          <dgm:forEach name="Name59" ref="pictureRepeat"/>
        </dgm:layoutNode>
      </dgm:forEach>
      <dgm:forEach name="Name60" axis="ch" ptType="node" st="5" cnt="1">
        <dgm:layoutNode name="line_5" styleLbl="parChTrans1D1">
          <dgm:alg type="sp"/>
          <dgm:shape xmlns:r="http://schemas.openxmlformats.org/officeDocument/2006/relationships" type="line" r:blip="" zOrderOff="-100">
            <dgm:adjLst/>
          </dgm:shape>
          <dgm:presOf/>
        </dgm:layoutNode>
        <dgm:layoutNode name="textparent_5">
          <dgm:choose name="Name61">
            <dgm:if name="Name62" func="var" arg="dir" op="equ" val="norm">
              <dgm:alg type="lin">
                <dgm:param type="horzAlign" val="l"/>
              </dgm:alg>
            </dgm:if>
            <dgm:else name="Name63">
              <dgm:alg type="lin">
                <dgm:param type="horzAlign" val="r"/>
              </dgm:alg>
            </dgm:else>
          </dgm:choose>
          <dgm:shape xmlns:r="http://schemas.openxmlformats.org/officeDocument/2006/relationships" type="rect" r:blip="" hideGeom="1">
            <dgm:adjLst/>
          </dgm:shape>
          <dgm:constrLst>
            <dgm:constr type="userW" for="ch" forName="text_5" refType="w"/>
            <dgm:constr type="h" for="ch" forName="text_5" refType="h"/>
          </dgm:constrLst>
          <dgm:presOf/>
          <dgm:layoutNode name="text_5" styleLbl="revTx">
            <dgm:varLst>
              <dgm:bulletEnabled val="1"/>
            </dgm:varLst>
            <dgm:choose name="Name64">
              <dgm:if name="Name65" func="var" arg="dir" op="equ" val="norm">
                <dgm:alg type="tx">
                  <dgm:param type="parTxLTRAlign" val="l"/>
                  <dgm:param type="shpTxLTRAlignCh" val="l"/>
                  <dgm:param type="parTxRTLAlign" val="r"/>
                  <dgm:param type="shpTxRTLAlignCh" val="r"/>
                </dgm:alg>
              </dgm:if>
              <dgm:else name="Name66">
                <dgm:alg type="tx">
                  <dgm:param type="parTxLTRAlign" val="r"/>
                  <dgm:param type="shpTxLTRAlignCh" val="r"/>
                  <dgm:param type="parTxRTLAlign" val="r"/>
                  <dgm:param type="shpTxRTLAlignCh" val="r"/>
                </dgm:alg>
              </dgm:else>
            </dgm:choose>
            <dgm:shape xmlns:r="http://schemas.openxmlformats.org/officeDocument/2006/relationships" type="rect" r:blip="">
              <dgm:adjLst/>
            </dgm:shape>
            <dgm:presOf axis="desOrSelf" ptType="node"/>
            <dgm:constrLst>
              <dgm:constr type="userW"/>
              <dgm:constr type="w" refType="userW" fact="0.1"/>
              <dgm:constr type="lMarg" refType="primFontSz" fact="0.3"/>
              <dgm:constr type="rMarg" refType="primFontSz" fact="0.3"/>
              <dgm:constr type="tMarg"/>
              <dgm:constr type="bMarg"/>
            </dgm:constrLst>
            <dgm:ruleLst>
              <dgm:rule type="w" val="NaN" fact="1" max="NaN"/>
              <dgm:rule type="primFontSz" val="5" fact="NaN" max="NaN"/>
            </dgm:ruleLst>
          </dgm:layoutNode>
        </dgm:layoutNode>
      </dgm:forEach>
      <dgm:forEach name="Name67" axis="ch" ptType="sibTrans" hideLastTrans="0" st="6" cnt="1">
        <dgm:layoutNode name="picture_6">
          <dgm:alg type="sp"/>
          <dgm:shape xmlns:r="http://schemas.openxmlformats.org/officeDocument/2006/relationships" r:blip="">
            <dgm:adjLst/>
          </dgm:shape>
          <dgm:presOf/>
          <dgm:constrLst/>
          <dgm:forEach name="Name68" ref="pictureRepeat"/>
        </dgm:layoutNode>
      </dgm:forEach>
      <dgm:forEach name="Name69" axis="ch" ptType="node" st="6" cnt="1">
        <dgm:layoutNode name="line_6" styleLbl="parChTrans1D1">
          <dgm:alg type="sp"/>
          <dgm:shape xmlns:r="http://schemas.openxmlformats.org/officeDocument/2006/relationships" type="line" r:blip="" zOrderOff="-100">
            <dgm:adjLst/>
          </dgm:shape>
          <dgm:presOf/>
        </dgm:layoutNode>
        <dgm:layoutNode name="textparent_6">
          <dgm:choose name="Name70">
            <dgm:if name="Name71" func="var" arg="dir" op="equ" val="norm">
              <dgm:alg type="lin">
                <dgm:param type="horzAlign" val="l"/>
              </dgm:alg>
            </dgm:if>
            <dgm:else name="Name72">
              <dgm:alg type="lin">
                <dgm:param type="horzAlign" val="r"/>
              </dgm:alg>
            </dgm:else>
          </dgm:choose>
          <dgm:shape xmlns:r="http://schemas.openxmlformats.org/officeDocument/2006/relationships" type="rect" r:blip="" hideGeom="1">
            <dgm:adjLst/>
          </dgm:shape>
          <dgm:constrLst>
            <dgm:constr type="userW" for="ch" forName="text_6" refType="w"/>
            <dgm:constr type="h" for="ch" forName="text_6" refType="h"/>
          </dgm:constrLst>
          <dgm:presOf/>
          <dgm:layoutNode name="text_6" styleLbl="revTx">
            <dgm:varLst>
              <dgm:bulletEnabled val="1"/>
            </dgm:varLst>
            <dgm:choose name="Name73">
              <dgm:if name="Name74" func="var" arg="dir" op="equ" val="norm">
                <dgm:alg type="tx">
                  <dgm:param type="parTxLTRAlign" val="l"/>
                  <dgm:param type="shpTxLTRAlignCh" val="l"/>
                  <dgm:param type="parTxRTLAlign" val="r"/>
                  <dgm:param type="shpTxRTLAlignCh" val="r"/>
                </dgm:alg>
              </dgm:if>
              <dgm:else name="Name75">
                <dgm:alg type="tx">
                  <dgm:param type="parTxLTRAlign" val="r"/>
                  <dgm:param type="shpTxLTRAlignCh" val="r"/>
                  <dgm:param type="parTxRTLAlign" val="r"/>
                  <dgm:param type="shpTxRTLAlignCh" val="r"/>
                </dgm:alg>
              </dgm:else>
            </dgm:choose>
            <dgm:shape xmlns:r="http://schemas.openxmlformats.org/officeDocument/2006/relationships" type="rect" r:blip="">
              <dgm:adjLst/>
            </dgm:shape>
            <dgm:presOf axis="desOrSelf" ptType="node"/>
            <dgm:constrLst>
              <dgm:constr type="userW"/>
              <dgm:constr type="w" refType="userW" fact="0.1"/>
              <dgm:constr type="lMarg" refType="primFontSz" fact="0.3"/>
              <dgm:constr type="rMarg" refType="primFontSz" fact="0.3"/>
              <dgm:constr type="tMarg"/>
              <dgm:constr type="bMarg"/>
            </dgm:constrLst>
            <dgm:ruleLst>
              <dgm:rule type="w" val="NaN" fact="1" max="NaN"/>
              <dgm:rule type="primFontSz" val="5" fact="NaN" max="NaN"/>
            </dgm:ruleLst>
          </dgm:layoutNode>
        </dgm:layoutNode>
      </dgm:forEach>
      <dgm:forEach name="Name76" axis="ch" ptType="sibTrans" hideLastTrans="0" st="7" cnt="1">
        <dgm:layoutNode name="picture_7">
          <dgm:alg type="sp"/>
          <dgm:shape xmlns:r="http://schemas.openxmlformats.org/officeDocument/2006/relationships" r:blip="">
            <dgm:adjLst/>
          </dgm:shape>
          <dgm:presOf/>
          <dgm:constrLst/>
          <dgm:forEach name="Name77" ref="pictureRepeat"/>
        </dgm:layoutNode>
      </dgm:forEach>
      <dgm:forEach name="Name78" axis="ch" ptType="node" st="7" cnt="1">
        <dgm:layoutNode name="line_7" styleLbl="parChTrans1D1">
          <dgm:alg type="sp"/>
          <dgm:shape xmlns:r="http://schemas.openxmlformats.org/officeDocument/2006/relationships" type="line" r:blip="" zOrderOff="-100">
            <dgm:adjLst/>
          </dgm:shape>
          <dgm:presOf/>
        </dgm:layoutNode>
        <dgm:layoutNode name="textparent_7">
          <dgm:choose name="Name79">
            <dgm:if name="Name80" func="var" arg="dir" op="equ" val="norm">
              <dgm:alg type="lin">
                <dgm:param type="horzAlign" val="l"/>
              </dgm:alg>
            </dgm:if>
            <dgm:else name="Name81">
              <dgm:alg type="lin">
                <dgm:param type="horzAlign" val="r"/>
              </dgm:alg>
            </dgm:else>
          </dgm:choose>
          <dgm:shape xmlns:r="http://schemas.openxmlformats.org/officeDocument/2006/relationships" type="rect" r:blip="" hideGeom="1">
            <dgm:adjLst/>
          </dgm:shape>
          <dgm:constrLst>
            <dgm:constr type="userW" for="ch" forName="text_7" refType="w"/>
            <dgm:constr type="h" for="ch" forName="text_7" refType="h"/>
          </dgm:constrLst>
          <dgm:presOf/>
          <dgm:layoutNode name="text_7" styleLbl="revTx">
            <dgm:varLst>
              <dgm:bulletEnabled val="1"/>
            </dgm:varLst>
            <dgm:choose name="Name82">
              <dgm:if name="Name83" func="var" arg="dir" op="equ" val="norm">
                <dgm:alg type="tx">
                  <dgm:param type="parTxLTRAlign" val="l"/>
                  <dgm:param type="shpTxLTRAlignCh" val="l"/>
                  <dgm:param type="parTxRTLAlign" val="r"/>
                  <dgm:param type="shpTxRTLAlignCh" val="r"/>
                </dgm:alg>
              </dgm:if>
              <dgm:else name="Name84">
                <dgm:alg type="tx">
                  <dgm:param type="parTxLTRAlign" val="r"/>
                  <dgm:param type="shpTxLTRAlignCh" val="r"/>
                  <dgm:param type="parTxRTLAlign" val="r"/>
                  <dgm:param type="shpTxRTLAlignCh" val="r"/>
                </dgm:alg>
              </dgm:else>
            </dgm:choose>
            <dgm:shape xmlns:r="http://schemas.openxmlformats.org/officeDocument/2006/relationships" type="rect" r:blip="">
              <dgm:adjLst/>
            </dgm:shape>
            <dgm:presOf axis="desOrSelf" ptType="node"/>
            <dgm:constrLst>
              <dgm:constr type="userW"/>
              <dgm:constr type="w" refType="userW" fact="0.1"/>
              <dgm:constr type="lMarg" refType="primFontSz" fact="0.3"/>
              <dgm:constr type="rMarg" refType="primFontSz" fact="0.3"/>
              <dgm:constr type="tMarg"/>
              <dgm:constr type="bMarg"/>
            </dgm:constrLst>
            <dgm:ruleLst>
              <dgm:rule type="w" val="NaN" fact="1" max="NaN"/>
              <dgm:rule type="primFontSz" val="5" fact="NaN" max="NaN"/>
            </dgm:ruleLst>
          </dgm:layoutNode>
        </dgm:layoutNode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image" Target="../media/image7.jpeg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microsoft.com/office/2007/relationships/hdphoto" Target="../media/hdphoto1.wdp"/><Relationship Id="rId1" Type="http://schemas.openxmlformats.org/officeDocument/2006/relationships/image" Target="../media/image8.png"/><Relationship Id="rId4" Type="http://schemas.microsoft.com/office/2007/relationships/hdphoto" Target="../media/hdphoto2.wdp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jpeg"/><Relationship Id="rId2" Type="http://schemas.microsoft.com/office/2007/relationships/hdphoto" Target="../media/hdphoto3.wdp"/><Relationship Id="rId1" Type="http://schemas.openxmlformats.org/officeDocument/2006/relationships/image" Target="../media/image10.png"/><Relationship Id="rId6" Type="http://schemas.openxmlformats.org/officeDocument/2006/relationships/image" Target="../media/image7.jpeg"/><Relationship Id="rId5" Type="http://schemas.microsoft.com/office/2007/relationships/hdphoto" Target="../media/hdphoto4.wdp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16</xdr:col>
      <xdr:colOff>99218</xdr:colOff>
      <xdr:row>6</xdr:row>
      <xdr:rowOff>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ECE1DD96-5960-D765-A41A-0FC08C383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0</xdr:col>
      <xdr:colOff>49609</xdr:colOff>
      <xdr:row>0</xdr:row>
      <xdr:rowOff>128985</xdr:rowOff>
    </xdr:from>
    <xdr:to>
      <xdr:col>0</xdr:col>
      <xdr:colOff>1141015</xdr:colOff>
      <xdr:row>0</xdr:row>
      <xdr:rowOff>1298349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09" y="128985"/>
          <a:ext cx="1091406" cy="116936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104775</xdr:colOff>
      <xdr:row>9</xdr:row>
      <xdr:rowOff>190500</xdr:rowOff>
    </xdr:from>
    <xdr:to>
      <xdr:col>5</xdr:col>
      <xdr:colOff>76200</xdr:colOff>
      <xdr:row>12</xdr:row>
      <xdr:rowOff>38100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53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5" y="2076450"/>
          <a:ext cx="1009650" cy="304800"/>
        </a:xfrm>
        <a:prstGeom prst="rect">
          <a:avLst/>
        </a:prstGeom>
      </xdr:spPr>
    </xdr:pic>
    <xdr:clientData/>
  </xdr:twoCellAnchor>
  <xdr:twoCellAnchor editAs="oneCell">
    <xdr:from>
      <xdr:col>6</xdr:col>
      <xdr:colOff>100503</xdr:colOff>
      <xdr:row>6</xdr:row>
      <xdr:rowOff>133350</xdr:rowOff>
    </xdr:from>
    <xdr:to>
      <xdr:col>9</xdr:col>
      <xdr:colOff>57151</xdr:colOff>
      <xdr:row>13</xdr:row>
      <xdr:rowOff>109986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encilSketch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8978" y="1438275"/>
          <a:ext cx="1309198" cy="1214886"/>
        </a:xfrm>
        <a:prstGeom prst="ellipse">
          <a:avLst/>
        </a:prstGeom>
        <a:ln>
          <a:noFill/>
        </a:ln>
        <a:effectLst>
          <a:softEdge rad="342900"/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343080</xdr:colOff>
      <xdr:row>2</xdr:row>
      <xdr:rowOff>87702</xdr:rowOff>
    </xdr:from>
    <xdr:to>
      <xdr:col>12</xdr:col>
      <xdr:colOff>8086</xdr:colOff>
      <xdr:row>40</xdr:row>
      <xdr:rowOff>132092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8B824E87-5C27-B3EE-AAF9-5C2CC9B0ACD7}"/>
            </a:ext>
          </a:extLst>
        </xdr:cNvPr>
        <xdr:cNvGrpSpPr/>
      </xdr:nvGrpSpPr>
      <xdr:grpSpPr>
        <a:xfrm>
          <a:off x="343080" y="455334"/>
          <a:ext cx="6416059" cy="7714521"/>
          <a:chOff x="546874" y="170920"/>
          <a:chExt cx="10317372" cy="7781562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4E32EB90-8BBC-6E3E-8680-FC867BE449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sharpenSoften amount="-5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4909942" y="5464480"/>
            <a:ext cx="2606388" cy="2488002"/>
          </a:xfrm>
          <a:prstGeom prst="flowChartConnector">
            <a:avLst/>
          </a:prstGeom>
          <a:effectLst>
            <a:softEdge rad="635000"/>
          </a:effectLst>
        </xdr:spPr>
      </xdr:pic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5B9290A1-DA8B-0754-20DC-54EF5A802B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943162" y="982042"/>
            <a:ext cx="1366596" cy="1248968"/>
          </a:xfrm>
          <a:prstGeom prst="rect">
            <a:avLst/>
          </a:prstGeom>
          <a:ln w="38100" cap="sq">
            <a:solidFill>
              <a:srgbClr val="000000"/>
            </a:solidFill>
            <a:prstDash val="solid"/>
            <a:miter lim="800000"/>
          </a:ln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xdr:spPr>
      </xdr:pic>
      <xdr:sp macro="" textlink="">
        <xdr:nvSpPr>
          <xdr:cNvPr id="2" name="Frame 1">
            <a:extLst>
              <a:ext uri="{FF2B5EF4-FFF2-40B4-BE49-F238E27FC236}">
                <a16:creationId xmlns:a16="http://schemas.microsoft.com/office/drawing/2014/main" id="{55FD746C-09D8-8179-E5DB-630B9E2382A7}"/>
              </a:ext>
            </a:extLst>
          </xdr:cNvPr>
          <xdr:cNvSpPr/>
        </xdr:nvSpPr>
        <xdr:spPr>
          <a:xfrm>
            <a:off x="546874" y="170920"/>
            <a:ext cx="10317372" cy="7736637"/>
          </a:xfrm>
          <a:prstGeom prst="frame">
            <a:avLst>
              <a:gd name="adj1" fmla="val 4366"/>
            </a:avLst>
          </a:prstGeom>
          <a:solidFill>
            <a:schemeClr val="tx1">
              <a:lumMod val="95000"/>
              <a:lumOff val="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2D51C462-2F00-CA62-462A-8B202904C567}"/>
              </a:ext>
            </a:extLst>
          </xdr:cNvPr>
          <xdr:cNvSpPr/>
        </xdr:nvSpPr>
        <xdr:spPr>
          <a:xfrm>
            <a:off x="1698437" y="220981"/>
            <a:ext cx="8062212" cy="153323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3200" b="1">
                <a:solidFill>
                  <a:schemeClr val="bg2">
                    <a:lumMod val="10000"/>
                  </a:schemeClr>
                </a:solidFill>
                <a:latin typeface="Bernard MT Condensed" panose="02050806060905020404" pitchFamily="18" charset="0"/>
              </a:rPr>
              <a:t>LIBRARY</a:t>
            </a:r>
            <a:r>
              <a:rPr lang="en-US" sz="3200" b="1" baseline="0">
                <a:solidFill>
                  <a:schemeClr val="bg2">
                    <a:lumMod val="10000"/>
                  </a:schemeClr>
                </a:solidFill>
                <a:latin typeface="Bernard MT Condensed" panose="02050806060905020404" pitchFamily="18" charset="0"/>
              </a:rPr>
              <a:t> MANAGEMENT SYSTEM</a:t>
            </a:r>
          </a:p>
          <a:p>
            <a:pPr algn="ctr"/>
            <a:r>
              <a:rPr lang="en-US" sz="3200" b="1" i="1" u="sng" baseline="0">
                <a:solidFill>
                  <a:srgbClr val="800000"/>
                </a:solidFill>
                <a:latin typeface="Baskerville Old Face" panose="02020602080505020303" pitchFamily="18" charset="0"/>
              </a:rPr>
              <a:t>REPORT CARD</a:t>
            </a:r>
            <a:endParaRPr lang="en-US" sz="3200" b="1" i="1" u="sng">
              <a:solidFill>
                <a:srgbClr val="800000"/>
              </a:solidFill>
              <a:latin typeface="Baskerville Old Face" panose="02020602080505020303" pitchFamily="18" charset="0"/>
            </a:endParaRPr>
          </a:p>
        </xdr:txBody>
      </xdr:sp>
      <xdr:pic>
        <xdr:nvPicPr>
          <xdr:cNvPr id="6" name="Picture 5">
            <a:extLst>
              <a:ext uri="{FF2B5EF4-FFF2-40B4-BE49-F238E27FC236}">
                <a16:creationId xmlns:a16="http://schemas.microsoft.com/office/drawing/2014/main" id="{FA883B8B-D475-285C-7911-C06351B2D7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colorTemperature colorTemp="72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90320" y="1491313"/>
            <a:ext cx="2770372" cy="738047"/>
          </a:xfrm>
          <a:prstGeom prst="rect">
            <a:avLst/>
          </a:prstGeom>
        </xdr:spPr>
      </xdr:pic>
      <xdr:pic>
        <xdr:nvPicPr>
          <xdr:cNvPr id="8" name="Picture 7">
            <a:extLst>
              <a:ext uri="{FF2B5EF4-FFF2-40B4-BE49-F238E27FC236}">
                <a16:creationId xmlns:a16="http://schemas.microsoft.com/office/drawing/2014/main" id="{8CBCA8F2-08BA-822E-C582-623B2244C86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7774" y="991008"/>
            <a:ext cx="1292314" cy="1296064"/>
          </a:xfrm>
          <a:prstGeom prst="rect">
            <a:avLst/>
          </a:prstGeom>
          <a:ln w="38100" cap="sq">
            <a:solidFill>
              <a:srgbClr val="000000"/>
            </a:solidFill>
            <a:prstDash val="solid"/>
            <a:miter lim="800000"/>
          </a:ln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xdr:spPr>
      </xdr:pic>
    </xdr:grpSp>
    <xdr:clientData/>
  </xdr:twoCellAnchor>
</xdr:wsDr>
</file>

<file path=xl/tables/table1.xml><?xml version="1.0" encoding="utf-8"?>
<table xmlns="http://schemas.openxmlformats.org/spreadsheetml/2006/main" id="2" name="Table2" displayName="Table2" ref="A5:O6" insertRow="1" insertRowShift="1" headerRowDxfId="96" dataDxfId="95" totalsRowDxfId="94" headerRowCellStyle="Accent2" dataCellStyle="Accent2" totalsRowCellStyle="Accent2">
  <autoFilter ref="A5:O6"/>
  <tableColumns count="15">
    <tableColumn id="1" name="NO" totalsRowLabel="Total" dataDxfId="93" dataCellStyle="Accent2"/>
    <tableColumn id="14" name="Column1" dataDxfId="92" dataCellStyle="Accent2"/>
    <tableColumn id="2" name="MEMBER TYPE" dataDxfId="91" dataCellStyle="Accent2"/>
    <tableColumn id="12" name="YEAR" dataDxfId="90" totalsRowDxfId="89" dataCellStyle="Accent2"/>
    <tableColumn id="3" name="REGISTRATION NO" dataDxfId="88" totalsRowDxfId="87" dataCellStyle="Accent2"/>
    <tableColumn id="4" name=" DATE OF REGISTRATION" dataDxfId="86" totalsRowDxfId="85" dataCellStyle="Accent2"/>
    <tableColumn id="5" name="NAME IN FULL" dataDxfId="84" totalsRowDxfId="83" dataCellStyle="Accent2"/>
    <tableColumn id="6" name="PERMANENT ADDRESS" dataDxfId="82" totalsRowDxfId="81" dataCellStyle="Accent2"/>
    <tableColumn id="7" name="TELEPHONE NO" dataDxfId="80" dataCellStyle="Accent2"/>
    <tableColumn id="13" name="EMAIL ID" dataDxfId="79" totalsRowDxfId="78" dataCellStyle="Accent2"/>
    <tableColumn id="8" name="DATE OF BIRTH" dataDxfId="77" totalsRowDxfId="76" dataCellStyle="Accent2"/>
    <tableColumn id="9" name="N.I.C NO" dataDxfId="75" dataCellStyle="Currency"/>
    <tableColumn id="15" name="QR CODE" dataDxfId="74" dataCellStyle="Currency"/>
    <tableColumn id="10" name="DIPLOMA PROGRAM" dataDxfId="73" totalsRowDxfId="72" dataCellStyle="Accent2"/>
    <tableColumn id="11" name="LIBRARY CARD NO" totalsRowFunction="count" dataDxfId="71" totalsRowDxfId="70" dataCellStyle="Accent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4:F14" totalsRowShown="0">
  <autoFilter ref="A4:F14"/>
  <tableColumns count="6">
    <tableColumn id="1" name="BOOK CODE" dataDxfId="69" dataCellStyle="Percent"/>
    <tableColumn id="2" name="BOOK NAME" dataDxfId="68"/>
    <tableColumn id="3" name="AUTHOR" dataDxfId="67"/>
    <tableColumn id="4" name="BOOK TYPE" dataDxfId="66"/>
    <tableColumn id="5" name="BOOK SHELF NO" dataDxfId="65"/>
    <tableColumn id="6" name="Column1" dataDxfId="64"/>
  </tableColumns>
  <tableStyleInfo name="TableStyleLight19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E8:L96" headerRowCount="0" totalsRowShown="0" headerRowDxfId="39" dataDxfId="37" headerRowBorderDxfId="38" tableBorderDxfId="36" totalsRowBorderDxfId="35" dataCellStyle="Normal">
  <tableColumns count="8">
    <tableColumn id="1" name="Column1" headerRowDxfId="34" dataDxfId="33" dataCellStyle="Good"/>
    <tableColumn id="2" name="Column2" headerRowDxfId="32" dataDxfId="31" dataCellStyle="Bad">
      <calculatedColumnFormula>INDEX('STUDENTS DETAILS'!$G$7:$G$1000,MATCH($E$8:$E$1013,'STUDENTS DETAILS'!$E$7:$E$1000,0))</calculatedColumnFormula>
    </tableColumn>
    <tableColumn id="3" name="Column3" headerRowDxfId="30" dataDxfId="29" dataCellStyle="Normal"/>
    <tableColumn id="4" name="Column4" headerRowDxfId="28" dataDxfId="27" dataCellStyle="Normal">
      <calculatedColumnFormula>IF(G8=$O$9,$P$9,IF(G8=$O$10,$P$10,IF(G8=$O$11,$P$11,IF(G8=$O$12,$P$12,IF(G8=$O$13,$P$13,IF(G8=$O$14,$P$14))))))</calculatedColumnFormula>
    </tableColumn>
    <tableColumn id="5" name="Column5" headerRowDxfId="26" dataDxfId="25" dataCellStyle="Normal"/>
    <tableColumn id="6" name="Column6" headerRowDxfId="24" dataDxfId="23" dataCellStyle="60% - Accent2">
      <calculatedColumnFormula>IF(D8&lt;$I$4,"NO FINE",IF(E8&gt;$I$4," FINE"))</calculatedColumnFormula>
    </tableColumn>
    <tableColumn id="7" name="Column7" headerRowDxfId="22" dataDxfId="21" dataCellStyle="Normal">
      <calculatedColumnFormula>IF(D8&gt;$I$4,D8-$I$4,"0")</calculatedColumnFormula>
    </tableColumn>
    <tableColumn id="8" name="Column8" headerRowDxfId="20" dataDxfId="19" dataCellStyle="40% - Accent4">
      <calculatedColumnFormula>$I$5*K8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7" name="Table7" displayName="Table7" ref="A6:C7" insertRow="1" insertRowShift="1" totalsRowShown="0" headerRowDxfId="18" dataDxfId="17">
  <autoFilter ref="A6:C7"/>
  <tableColumns count="3">
    <tableColumn id="1" name="NO" dataDxfId="16"/>
    <tableColumn id="2" name="ISSUE DATE" dataDxfId="15"/>
    <tableColumn id="3" name="END DATE" dataDxfId="1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8" name="Table8" displayName="Table8" ref="E6:L7" insertRow="1" totalsRowShown="0" headerRowDxfId="13" headerRowCellStyle="Normal" dataCellStyle="Normal">
  <autoFilter ref="E6:L7"/>
  <tableColumns count="8">
    <tableColumn id="1" name="STUDENT ID" dataCellStyle="Normal"/>
    <tableColumn id="2" name="STUDENT NAME" dataDxfId="12" dataCellStyle="Normal"/>
    <tableColumn id="3" name="BOOK CODE" dataCellStyle="Normal"/>
    <tableColumn id="4" name="BOOK TYPE" dataCellStyle="Normal"/>
    <tableColumn id="5" name="BOOK SHELF NO" dataCellStyle="Normal"/>
    <tableColumn id="6" name="FINE or NO FINE" dataCellStyle="Normal"/>
    <tableColumn id="7" name="NO OF DAYS DELAYED" dataCellStyle="Normal"/>
    <tableColumn id="8" name="TOTAL CHARGE" dataDxfId="11" dataCellStyle="Normal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9" name="Table9" displayName="Table9" ref="O8:Q14" totalsRowShown="0" headerRowDxfId="10" dataDxfId="9">
  <autoFilter ref="O8:Q14"/>
  <tableColumns count="3">
    <tableColumn id="1" name="BOOK CODES" dataDxfId="8"/>
    <tableColumn id="2" name="Column1" dataDxfId="7"/>
    <tableColumn id="3" name="SHELF NO" dataDxfId="6"/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id="3" name="Table3" displayName="Table3" ref="D6:D7" insertRow="1" totalsRowShown="0" headerRowDxfId="5" dataDxfId="4">
  <autoFilter ref="D6:D7"/>
  <tableColumns count="1">
    <tableColumn id="1" name="DAYS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7A1EB"/>
  </sheetPr>
  <dimension ref="A1:O315"/>
  <sheetViews>
    <sheetView showGridLines="0" topLeftCell="A3" zoomScale="41" zoomScaleNormal="41" workbookViewId="0">
      <selection activeCell="E7" sqref="E7"/>
    </sheetView>
  </sheetViews>
  <sheetFormatPr defaultRowHeight="39.75" customHeight="1" x14ac:dyDescent="0.25"/>
  <cols>
    <col min="1" max="1" width="5" style="97" customWidth="1"/>
    <col min="2" max="2" width="2.140625" style="97" customWidth="1"/>
    <col min="3" max="4" width="19.42578125" style="65" customWidth="1"/>
    <col min="5" max="5" width="36.140625" style="66" customWidth="1"/>
    <col min="6" max="6" width="38.5703125" style="65" customWidth="1"/>
    <col min="7" max="7" width="38.7109375" style="66" customWidth="1"/>
    <col min="8" max="8" width="38.28515625" style="66" customWidth="1"/>
    <col min="9" max="9" width="28.42578125" style="68" customWidth="1"/>
    <col min="10" max="10" width="47.28515625" style="68" customWidth="1"/>
    <col min="11" max="11" width="26.7109375" style="69" customWidth="1"/>
    <col min="12" max="13" width="36.28515625" style="70" customWidth="1"/>
    <col min="14" max="14" width="33.140625" style="95" customWidth="1"/>
    <col min="15" max="15" width="31.7109375" style="87" customWidth="1"/>
    <col min="16" max="16384" width="9.140625" style="92"/>
  </cols>
  <sheetData>
    <row r="1" spans="1:15" ht="39.75" customHeight="1" x14ac:dyDescent="0.25">
      <c r="A1" s="165" t="s">
        <v>34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</row>
    <row r="2" spans="1:15" ht="39.75" customHeight="1" x14ac:dyDescent="0.25">
      <c r="A2" s="165"/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</row>
    <row r="3" spans="1:15" ht="39.75" customHeight="1" x14ac:dyDescent="0.25">
      <c r="A3" s="163" t="s">
        <v>36</v>
      </c>
      <c r="B3" s="163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</row>
    <row r="4" spans="1:15" ht="39.75" customHeight="1" thickBot="1" x14ac:dyDescent="0.3">
      <c r="A4" s="94"/>
      <c r="B4" s="94"/>
      <c r="G4" s="89"/>
      <c r="H4" s="89"/>
    </row>
    <row r="5" spans="1:15" s="134" customFormat="1" ht="39.75" customHeight="1" thickTop="1" thickBot="1" x14ac:dyDescent="0.3">
      <c r="A5" s="127" t="s">
        <v>35</v>
      </c>
      <c r="B5" s="127" t="s">
        <v>98</v>
      </c>
      <c r="C5" s="128" t="s">
        <v>0</v>
      </c>
      <c r="D5" s="128" t="s">
        <v>115</v>
      </c>
      <c r="E5" s="129" t="s">
        <v>1</v>
      </c>
      <c r="F5" s="128" t="s">
        <v>8</v>
      </c>
      <c r="G5" s="129" t="s">
        <v>2</v>
      </c>
      <c r="H5" s="129" t="s">
        <v>3</v>
      </c>
      <c r="I5" s="130" t="s">
        <v>6</v>
      </c>
      <c r="J5" s="130" t="s">
        <v>335</v>
      </c>
      <c r="K5" s="131" t="s">
        <v>4</v>
      </c>
      <c r="L5" s="132" t="s">
        <v>5</v>
      </c>
      <c r="M5" s="161" t="s">
        <v>520</v>
      </c>
      <c r="N5" s="159" t="s">
        <v>7</v>
      </c>
      <c r="O5" s="133" t="s">
        <v>9</v>
      </c>
    </row>
    <row r="6" spans="1:15" s="142" customFormat="1" ht="39.75" customHeight="1" thickTop="1" thickBot="1" x14ac:dyDescent="0.3">
      <c r="A6" s="135"/>
      <c r="B6" s="135"/>
      <c r="C6" s="136"/>
      <c r="D6" s="136"/>
      <c r="E6" s="137"/>
      <c r="F6" s="136"/>
      <c r="G6" s="137"/>
      <c r="H6" s="137"/>
      <c r="I6" s="138"/>
      <c r="J6" s="138"/>
      <c r="K6" s="139"/>
      <c r="L6" s="140"/>
      <c r="M6" s="162"/>
      <c r="N6" s="160"/>
      <c r="O6" s="141"/>
    </row>
    <row r="7" spans="1:15" s="62" customFormat="1" ht="39.75" customHeight="1" thickTop="1" x14ac:dyDescent="0.25">
      <c r="A7" s="98">
        <f t="shared" ref="A7:A70" si="0">IF(C7&lt;&gt;"",ROW(A1),"")</f>
        <v>1</v>
      </c>
      <c r="B7" s="98"/>
      <c r="C7" s="55" t="s">
        <v>10</v>
      </c>
      <c r="D7" s="55" t="s">
        <v>116</v>
      </c>
      <c r="E7" s="88" t="s">
        <v>516</v>
      </c>
      <c r="F7" s="56">
        <v>44477</v>
      </c>
      <c r="G7" s="90" t="s">
        <v>239</v>
      </c>
      <c r="H7" s="57" t="s">
        <v>11</v>
      </c>
      <c r="I7" s="58">
        <v>776158395</v>
      </c>
      <c r="J7" s="91" t="s">
        <v>336</v>
      </c>
      <c r="K7" s="59" t="s">
        <v>17</v>
      </c>
      <c r="L7" s="60">
        <v>2001654658</v>
      </c>
      <c r="M7" s="158"/>
      <c r="N7" s="96" t="s">
        <v>112</v>
      </c>
      <c r="O7" s="61" t="s">
        <v>28</v>
      </c>
    </row>
    <row r="8" spans="1:15" s="62" customFormat="1" ht="39.75" customHeight="1" x14ac:dyDescent="0.25">
      <c r="A8" s="98">
        <f t="shared" si="0"/>
        <v>2</v>
      </c>
      <c r="B8" s="98"/>
      <c r="C8" s="55" t="s">
        <v>10</v>
      </c>
      <c r="D8" s="55" t="s">
        <v>116</v>
      </c>
      <c r="E8" s="88" t="s">
        <v>145</v>
      </c>
      <c r="F8" s="56">
        <v>44478</v>
      </c>
      <c r="G8" s="90" t="s">
        <v>240</v>
      </c>
      <c r="H8" s="61" t="s">
        <v>12</v>
      </c>
      <c r="I8" s="54">
        <v>711652488</v>
      </c>
      <c r="J8" s="91" t="s">
        <v>337</v>
      </c>
      <c r="K8" s="63" t="s">
        <v>18</v>
      </c>
      <c r="L8" s="64">
        <v>2001654652</v>
      </c>
      <c r="M8" s="64"/>
      <c r="N8" s="96" t="s">
        <v>112</v>
      </c>
      <c r="O8" s="61" t="s">
        <v>93</v>
      </c>
    </row>
    <row r="9" spans="1:15" s="62" customFormat="1" ht="39.75" customHeight="1" x14ac:dyDescent="0.25">
      <c r="A9" s="98">
        <f t="shared" si="0"/>
        <v>3</v>
      </c>
      <c r="B9" s="98"/>
      <c r="C9" s="55" t="s">
        <v>10</v>
      </c>
      <c r="D9" s="55" t="s">
        <v>116</v>
      </c>
      <c r="E9" s="88" t="s">
        <v>146</v>
      </c>
      <c r="F9" s="56">
        <v>44479</v>
      </c>
      <c r="G9" s="90" t="s">
        <v>241</v>
      </c>
      <c r="H9" s="61" t="s">
        <v>12</v>
      </c>
      <c r="I9" s="54">
        <v>771658213</v>
      </c>
      <c r="J9" s="91" t="s">
        <v>338</v>
      </c>
      <c r="K9" s="63" t="s">
        <v>19</v>
      </c>
      <c r="L9" s="64">
        <v>2001655658</v>
      </c>
      <c r="M9" s="64"/>
      <c r="N9" s="96" t="s">
        <v>112</v>
      </c>
      <c r="O9" s="61" t="s">
        <v>29</v>
      </c>
    </row>
    <row r="10" spans="1:15" s="62" customFormat="1" ht="39.75" customHeight="1" x14ac:dyDescent="0.25">
      <c r="A10" s="98">
        <f t="shared" si="0"/>
        <v>4</v>
      </c>
      <c r="B10" s="98"/>
      <c r="C10" s="55" t="s">
        <v>10</v>
      </c>
      <c r="D10" s="55" t="s">
        <v>116</v>
      </c>
      <c r="E10" s="88" t="s">
        <v>147</v>
      </c>
      <c r="F10" s="56">
        <v>44480</v>
      </c>
      <c r="G10" s="90" t="s">
        <v>242</v>
      </c>
      <c r="H10" s="61" t="s">
        <v>11</v>
      </c>
      <c r="I10" s="54">
        <v>763295468</v>
      </c>
      <c r="J10" s="91" t="s">
        <v>339</v>
      </c>
      <c r="K10" s="63" t="s">
        <v>20</v>
      </c>
      <c r="L10" s="64">
        <v>2002054658</v>
      </c>
      <c r="M10" s="64"/>
      <c r="N10" s="96" t="s">
        <v>112</v>
      </c>
      <c r="O10" s="61" t="s">
        <v>94</v>
      </c>
    </row>
    <row r="11" spans="1:15" s="62" customFormat="1" ht="39.75" customHeight="1" x14ac:dyDescent="0.25">
      <c r="A11" s="98">
        <f t="shared" si="0"/>
        <v>5</v>
      </c>
      <c r="B11" s="98"/>
      <c r="C11" s="55" t="s">
        <v>10</v>
      </c>
      <c r="D11" s="55" t="s">
        <v>116</v>
      </c>
      <c r="E11" s="88" t="s">
        <v>148</v>
      </c>
      <c r="F11" s="56">
        <v>44481</v>
      </c>
      <c r="G11" s="90" t="s">
        <v>243</v>
      </c>
      <c r="H11" s="61" t="s">
        <v>13</v>
      </c>
      <c r="I11" s="54">
        <v>776923598</v>
      </c>
      <c r="J11" s="91" t="s">
        <v>340</v>
      </c>
      <c r="K11" s="63" t="s">
        <v>21</v>
      </c>
      <c r="L11" s="64">
        <v>2001656658</v>
      </c>
      <c r="M11" s="64"/>
      <c r="N11" s="96" t="s">
        <v>112</v>
      </c>
      <c r="O11" s="61" t="s">
        <v>30</v>
      </c>
    </row>
    <row r="12" spans="1:15" s="62" customFormat="1" ht="39.75" customHeight="1" x14ac:dyDescent="0.25">
      <c r="A12" s="98">
        <f t="shared" si="0"/>
        <v>6</v>
      </c>
      <c r="B12" s="98"/>
      <c r="C12" s="55" t="s">
        <v>10</v>
      </c>
      <c r="D12" s="55" t="s">
        <v>116</v>
      </c>
      <c r="E12" s="88" t="s">
        <v>149</v>
      </c>
      <c r="F12" s="56">
        <v>44482</v>
      </c>
      <c r="G12" s="90" t="s">
        <v>244</v>
      </c>
      <c r="H12" s="61" t="s">
        <v>14</v>
      </c>
      <c r="I12" s="54">
        <v>713659245</v>
      </c>
      <c r="J12" s="91" t="s">
        <v>341</v>
      </c>
      <c r="K12" s="63" t="s">
        <v>22</v>
      </c>
      <c r="L12" s="64">
        <v>2001654128</v>
      </c>
      <c r="M12" s="64"/>
      <c r="N12" s="96" t="s">
        <v>112</v>
      </c>
      <c r="O12" s="61" t="s">
        <v>95</v>
      </c>
    </row>
    <row r="13" spans="1:15" s="62" customFormat="1" ht="39.75" customHeight="1" x14ac:dyDescent="0.25">
      <c r="A13" s="98">
        <f t="shared" si="0"/>
        <v>7</v>
      </c>
      <c r="B13" s="98"/>
      <c r="C13" s="55" t="s">
        <v>10</v>
      </c>
      <c r="D13" s="55" t="s">
        <v>116</v>
      </c>
      <c r="E13" s="88" t="s">
        <v>150</v>
      </c>
      <c r="F13" s="56">
        <v>44483</v>
      </c>
      <c r="G13" s="90" t="s">
        <v>245</v>
      </c>
      <c r="H13" s="61" t="s">
        <v>14</v>
      </c>
      <c r="I13" s="54">
        <v>743216958</v>
      </c>
      <c r="J13" s="91" t="s">
        <v>342</v>
      </c>
      <c r="K13" s="63" t="s">
        <v>23</v>
      </c>
      <c r="L13" s="64" t="s">
        <v>511</v>
      </c>
      <c r="M13" s="64"/>
      <c r="N13" s="96" t="s">
        <v>112</v>
      </c>
      <c r="O13" s="61" t="s">
        <v>31</v>
      </c>
    </row>
    <row r="14" spans="1:15" s="62" customFormat="1" ht="39.75" customHeight="1" x14ac:dyDescent="0.25">
      <c r="A14" s="98">
        <f t="shared" si="0"/>
        <v>8</v>
      </c>
      <c r="B14" s="98"/>
      <c r="C14" s="55" t="s">
        <v>10</v>
      </c>
      <c r="D14" s="55" t="s">
        <v>116</v>
      </c>
      <c r="E14" s="88" t="s">
        <v>151</v>
      </c>
      <c r="F14" s="56">
        <v>44484</v>
      </c>
      <c r="G14" s="90" t="s">
        <v>246</v>
      </c>
      <c r="H14" s="61" t="s">
        <v>15</v>
      </c>
      <c r="I14" s="54">
        <v>785494623</v>
      </c>
      <c r="J14" s="91" t="s">
        <v>343</v>
      </c>
      <c r="K14" s="63" t="s">
        <v>24</v>
      </c>
      <c r="L14" s="64">
        <v>1995654658</v>
      </c>
      <c r="M14" s="64"/>
      <c r="N14" s="96" t="s">
        <v>112</v>
      </c>
      <c r="O14" s="61" t="s">
        <v>96</v>
      </c>
    </row>
    <row r="15" spans="1:15" s="62" customFormat="1" ht="39.75" customHeight="1" x14ac:dyDescent="0.25">
      <c r="A15" s="98">
        <f t="shared" si="0"/>
        <v>9</v>
      </c>
      <c r="B15" s="98"/>
      <c r="C15" s="55" t="s">
        <v>10</v>
      </c>
      <c r="D15" s="55" t="s">
        <v>116</v>
      </c>
      <c r="E15" s="88" t="s">
        <v>152</v>
      </c>
      <c r="F15" s="56">
        <v>44485</v>
      </c>
      <c r="G15" s="90" t="s">
        <v>247</v>
      </c>
      <c r="H15" s="61" t="s">
        <v>15</v>
      </c>
      <c r="I15" s="54">
        <v>465478976</v>
      </c>
      <c r="J15" s="91" t="s">
        <v>344</v>
      </c>
      <c r="K15" s="63" t="s">
        <v>25</v>
      </c>
      <c r="L15" s="64">
        <v>2002654658</v>
      </c>
      <c r="M15" s="64"/>
      <c r="N15" s="96" t="s">
        <v>112</v>
      </c>
      <c r="O15" s="61" t="s">
        <v>32</v>
      </c>
    </row>
    <row r="16" spans="1:15" s="62" customFormat="1" ht="39.75" customHeight="1" x14ac:dyDescent="0.25">
      <c r="A16" s="98">
        <f t="shared" si="0"/>
        <v>10</v>
      </c>
      <c r="B16" s="98"/>
      <c r="C16" s="55" t="s">
        <v>10</v>
      </c>
      <c r="D16" s="55" t="s">
        <v>116</v>
      </c>
      <c r="E16" s="88" t="s">
        <v>153</v>
      </c>
      <c r="F16" s="56">
        <v>44486</v>
      </c>
      <c r="G16" s="90" t="s">
        <v>248</v>
      </c>
      <c r="H16" s="61" t="s">
        <v>16</v>
      </c>
      <c r="I16" s="54">
        <v>773693546</v>
      </c>
      <c r="J16" s="91" t="s">
        <v>345</v>
      </c>
      <c r="K16" s="63" t="s">
        <v>26</v>
      </c>
      <c r="L16" s="64">
        <v>2001400658</v>
      </c>
      <c r="M16" s="64"/>
      <c r="N16" s="96" t="s">
        <v>112</v>
      </c>
      <c r="O16" s="61" t="s">
        <v>97</v>
      </c>
    </row>
    <row r="17" spans="1:15" s="93" customFormat="1" ht="39.75" customHeight="1" x14ac:dyDescent="0.25">
      <c r="A17" s="98">
        <f t="shared" si="0"/>
        <v>11</v>
      </c>
      <c r="B17" s="98"/>
      <c r="C17" s="55" t="s">
        <v>10</v>
      </c>
      <c r="D17" s="55" t="s">
        <v>116</v>
      </c>
      <c r="E17" s="88" t="s">
        <v>154</v>
      </c>
      <c r="F17" s="56">
        <v>44487</v>
      </c>
      <c r="G17" s="90" t="s">
        <v>249</v>
      </c>
      <c r="H17" s="61" t="s">
        <v>16</v>
      </c>
      <c r="I17" s="54">
        <v>556812365</v>
      </c>
      <c r="J17" s="91" t="s">
        <v>346</v>
      </c>
      <c r="K17" s="63" t="s">
        <v>27</v>
      </c>
      <c r="L17" s="64">
        <v>1999654658</v>
      </c>
      <c r="M17" s="64"/>
      <c r="N17" s="96" t="s">
        <v>112</v>
      </c>
      <c r="O17" s="61" t="s">
        <v>33</v>
      </c>
    </row>
    <row r="18" spans="1:15" s="93" customFormat="1" ht="39.75" customHeight="1" x14ac:dyDescent="0.25">
      <c r="A18" s="98">
        <f t="shared" si="0"/>
        <v>12</v>
      </c>
      <c r="B18" s="98"/>
      <c r="C18" s="55" t="s">
        <v>10</v>
      </c>
      <c r="D18" s="55" t="s">
        <v>116</v>
      </c>
      <c r="E18" s="88" t="s">
        <v>155</v>
      </c>
      <c r="F18" s="56">
        <v>44470</v>
      </c>
      <c r="G18" s="90" t="s">
        <v>250</v>
      </c>
      <c r="H18" s="61" t="s">
        <v>100</v>
      </c>
      <c r="I18" s="54">
        <v>549498595</v>
      </c>
      <c r="J18" s="91" t="s">
        <v>347</v>
      </c>
      <c r="K18" s="63" t="s">
        <v>101</v>
      </c>
      <c r="L18" s="64" t="s">
        <v>114</v>
      </c>
      <c r="M18" s="64"/>
      <c r="N18" s="96" t="s">
        <v>112</v>
      </c>
      <c r="O18" s="61" t="s">
        <v>102</v>
      </c>
    </row>
    <row r="19" spans="1:15" ht="39.75" customHeight="1" x14ac:dyDescent="0.25">
      <c r="A19" s="98">
        <f t="shared" si="0"/>
        <v>13</v>
      </c>
      <c r="B19" s="98"/>
      <c r="C19" s="65" t="s">
        <v>10</v>
      </c>
      <c r="D19" s="55" t="s">
        <v>116</v>
      </c>
      <c r="E19" s="88" t="s">
        <v>156</v>
      </c>
      <c r="F19" s="67" t="s">
        <v>103</v>
      </c>
      <c r="G19" s="90" t="s">
        <v>251</v>
      </c>
      <c r="H19" s="66" t="s">
        <v>104</v>
      </c>
      <c r="I19" s="68">
        <v>658762246</v>
      </c>
      <c r="J19" s="91" t="s">
        <v>348</v>
      </c>
      <c r="K19" s="69" t="s">
        <v>105</v>
      </c>
      <c r="L19" s="64" t="s">
        <v>106</v>
      </c>
      <c r="M19" s="64"/>
      <c r="N19" s="96" t="s">
        <v>112</v>
      </c>
      <c r="O19" s="66" t="s">
        <v>111</v>
      </c>
    </row>
    <row r="20" spans="1:15" ht="39.75" customHeight="1" x14ac:dyDescent="0.25">
      <c r="A20" s="98">
        <f t="shared" si="0"/>
        <v>14</v>
      </c>
      <c r="B20" s="98"/>
      <c r="C20" s="65" t="s">
        <v>10</v>
      </c>
      <c r="D20" s="55" t="s">
        <v>116</v>
      </c>
      <c r="E20" s="88" t="s">
        <v>157</v>
      </c>
      <c r="F20" s="67" t="s">
        <v>103</v>
      </c>
      <c r="G20" s="90" t="s">
        <v>252</v>
      </c>
      <c r="H20" s="66" t="s">
        <v>123</v>
      </c>
      <c r="I20" s="68">
        <v>726593486</v>
      </c>
      <c r="J20" s="91" t="s">
        <v>349</v>
      </c>
      <c r="K20" s="69" t="s">
        <v>124</v>
      </c>
      <c r="L20" s="70" t="s">
        <v>125</v>
      </c>
      <c r="N20" s="96" t="s">
        <v>112</v>
      </c>
      <c r="O20" s="66" t="s">
        <v>126</v>
      </c>
    </row>
    <row r="21" spans="1:15" ht="39.75" customHeight="1" x14ac:dyDescent="0.25">
      <c r="A21" s="98">
        <f t="shared" si="0"/>
        <v>15</v>
      </c>
      <c r="B21" s="98"/>
      <c r="C21" s="65" t="s">
        <v>10</v>
      </c>
      <c r="D21" s="55" t="s">
        <v>116</v>
      </c>
      <c r="E21" s="88" t="s">
        <v>158</v>
      </c>
      <c r="F21" s="65" t="s">
        <v>103</v>
      </c>
      <c r="G21" s="90" t="s">
        <v>253</v>
      </c>
      <c r="H21" s="66" t="s">
        <v>131</v>
      </c>
      <c r="I21" s="68">
        <v>788396529</v>
      </c>
      <c r="J21" s="91" t="s">
        <v>350</v>
      </c>
      <c r="K21" s="69" t="s">
        <v>132</v>
      </c>
      <c r="L21" s="70" t="s">
        <v>133</v>
      </c>
      <c r="N21" s="96" t="s">
        <v>112</v>
      </c>
      <c r="O21" s="66" t="s">
        <v>138</v>
      </c>
    </row>
    <row r="22" spans="1:15" ht="39.75" customHeight="1" x14ac:dyDescent="0.25">
      <c r="A22" s="98">
        <f t="shared" si="0"/>
        <v>16</v>
      </c>
      <c r="B22" s="98"/>
      <c r="C22" s="65" t="s">
        <v>10</v>
      </c>
      <c r="D22" s="55" t="s">
        <v>116</v>
      </c>
      <c r="E22" s="88" t="s">
        <v>159</v>
      </c>
      <c r="F22" s="65" t="s">
        <v>103</v>
      </c>
      <c r="G22" s="90" t="s">
        <v>254</v>
      </c>
      <c r="H22" s="66" t="s">
        <v>14</v>
      </c>
      <c r="I22" s="68">
        <v>554546226</v>
      </c>
      <c r="J22" s="91" t="s">
        <v>351</v>
      </c>
      <c r="K22" s="69" t="s">
        <v>134</v>
      </c>
      <c r="L22" s="70" t="s">
        <v>141</v>
      </c>
      <c r="N22" s="96" t="s">
        <v>112</v>
      </c>
      <c r="O22" s="66" t="s">
        <v>139</v>
      </c>
    </row>
    <row r="23" spans="1:15" ht="39.75" customHeight="1" x14ac:dyDescent="0.25">
      <c r="A23" s="98">
        <f t="shared" si="0"/>
        <v>17</v>
      </c>
      <c r="B23" s="98"/>
      <c r="C23" s="65" t="s">
        <v>10</v>
      </c>
      <c r="D23" s="55" t="s">
        <v>116</v>
      </c>
      <c r="E23" s="88" t="s">
        <v>160</v>
      </c>
      <c r="F23" s="65" t="s">
        <v>103</v>
      </c>
      <c r="G23" s="90" t="s">
        <v>255</v>
      </c>
      <c r="H23" s="66" t="s">
        <v>135</v>
      </c>
      <c r="I23" s="68">
        <v>772653598</v>
      </c>
      <c r="J23" s="91" t="s">
        <v>352</v>
      </c>
      <c r="K23" s="69" t="s">
        <v>136</v>
      </c>
      <c r="L23" s="70" t="s">
        <v>137</v>
      </c>
      <c r="N23" s="96" t="s">
        <v>112</v>
      </c>
      <c r="O23" s="66" t="s">
        <v>140</v>
      </c>
    </row>
    <row r="24" spans="1:15" ht="39.75" customHeight="1" x14ac:dyDescent="0.25">
      <c r="A24" s="98">
        <f t="shared" si="0"/>
        <v>18</v>
      </c>
      <c r="B24" s="98"/>
      <c r="C24" s="65" t="s">
        <v>10</v>
      </c>
      <c r="D24" s="55" t="s">
        <v>116</v>
      </c>
      <c r="E24" s="88" t="s">
        <v>161</v>
      </c>
      <c r="F24" s="65" t="s">
        <v>432</v>
      </c>
      <c r="G24" s="90" t="s">
        <v>256</v>
      </c>
      <c r="H24" s="66" t="s">
        <v>131</v>
      </c>
      <c r="J24" s="91" t="s">
        <v>353</v>
      </c>
      <c r="N24" s="96" t="s">
        <v>112</v>
      </c>
      <c r="O24" s="66" t="s">
        <v>512</v>
      </c>
    </row>
    <row r="25" spans="1:15" ht="39.75" customHeight="1" x14ac:dyDescent="0.25">
      <c r="A25" s="98">
        <f t="shared" si="0"/>
        <v>19</v>
      </c>
      <c r="B25" s="98"/>
      <c r="C25" s="65" t="s">
        <v>10</v>
      </c>
      <c r="D25" s="55" t="s">
        <v>116</v>
      </c>
      <c r="E25" s="88" t="s">
        <v>162</v>
      </c>
      <c r="F25" s="65" t="s">
        <v>433</v>
      </c>
      <c r="G25" s="90" t="s">
        <v>257</v>
      </c>
      <c r="H25" s="66" t="s">
        <v>14</v>
      </c>
      <c r="J25" s="91" t="s">
        <v>354</v>
      </c>
      <c r="N25" s="96" t="s">
        <v>112</v>
      </c>
    </row>
    <row r="26" spans="1:15" ht="39.75" customHeight="1" x14ac:dyDescent="0.25">
      <c r="A26" s="98">
        <f t="shared" si="0"/>
        <v>20</v>
      </c>
      <c r="B26" s="98"/>
      <c r="C26" s="65" t="s">
        <v>10</v>
      </c>
      <c r="D26" s="55" t="s">
        <v>116</v>
      </c>
      <c r="E26" s="88" t="s">
        <v>163</v>
      </c>
      <c r="F26" s="65" t="s">
        <v>434</v>
      </c>
      <c r="G26" s="90" t="s">
        <v>258</v>
      </c>
      <c r="H26" s="66" t="s">
        <v>135</v>
      </c>
      <c r="J26" s="91" t="s">
        <v>355</v>
      </c>
      <c r="N26" s="96" t="s">
        <v>112</v>
      </c>
    </row>
    <row r="27" spans="1:15" ht="39.75" customHeight="1" x14ac:dyDescent="0.25">
      <c r="A27" s="98">
        <f t="shared" si="0"/>
        <v>21</v>
      </c>
      <c r="B27" s="98"/>
      <c r="C27" s="65" t="s">
        <v>10</v>
      </c>
      <c r="D27" s="55" t="s">
        <v>116</v>
      </c>
      <c r="E27" s="88" t="s">
        <v>164</v>
      </c>
      <c r="F27" s="65" t="s">
        <v>435</v>
      </c>
      <c r="G27" s="90" t="s">
        <v>259</v>
      </c>
      <c r="H27" s="66" t="s">
        <v>131</v>
      </c>
      <c r="J27" s="91" t="s">
        <v>356</v>
      </c>
      <c r="N27" s="96" t="s">
        <v>112</v>
      </c>
    </row>
    <row r="28" spans="1:15" ht="39.75" customHeight="1" x14ac:dyDescent="0.25">
      <c r="A28" s="98">
        <f t="shared" si="0"/>
        <v>22</v>
      </c>
      <c r="B28" s="98"/>
      <c r="C28" s="65" t="s">
        <v>10</v>
      </c>
      <c r="D28" s="55" t="s">
        <v>116</v>
      </c>
      <c r="E28" s="88" t="s">
        <v>165</v>
      </c>
      <c r="F28" s="65" t="s">
        <v>436</v>
      </c>
      <c r="G28" s="90" t="s">
        <v>260</v>
      </c>
      <c r="H28" s="66" t="s">
        <v>14</v>
      </c>
      <c r="J28" s="91" t="s">
        <v>357</v>
      </c>
      <c r="N28" s="96" t="s">
        <v>112</v>
      </c>
    </row>
    <row r="29" spans="1:15" ht="39.75" customHeight="1" x14ac:dyDescent="0.25">
      <c r="A29" s="98">
        <f t="shared" si="0"/>
        <v>23</v>
      </c>
      <c r="B29" s="98"/>
      <c r="C29" s="65" t="s">
        <v>10</v>
      </c>
      <c r="D29" s="55" t="s">
        <v>116</v>
      </c>
      <c r="E29" s="88" t="s">
        <v>166</v>
      </c>
      <c r="F29" s="65" t="s">
        <v>437</v>
      </c>
      <c r="G29" s="90" t="s">
        <v>261</v>
      </c>
      <c r="H29" s="66" t="s">
        <v>135</v>
      </c>
      <c r="J29" s="91" t="s">
        <v>358</v>
      </c>
      <c r="N29" s="96" t="s">
        <v>112</v>
      </c>
    </row>
    <row r="30" spans="1:15" ht="39.75" customHeight="1" x14ac:dyDescent="0.25">
      <c r="A30" s="98">
        <f t="shared" si="0"/>
        <v>24</v>
      </c>
      <c r="B30" s="98"/>
      <c r="C30" s="65" t="s">
        <v>10</v>
      </c>
      <c r="D30" s="55" t="s">
        <v>116</v>
      </c>
      <c r="E30" s="88" t="s">
        <v>167</v>
      </c>
      <c r="F30" s="65" t="s">
        <v>438</v>
      </c>
      <c r="G30" s="90" t="s">
        <v>262</v>
      </c>
      <c r="H30" s="66" t="s">
        <v>131</v>
      </c>
      <c r="J30" s="91" t="s">
        <v>359</v>
      </c>
      <c r="N30" s="96" t="s">
        <v>112</v>
      </c>
    </row>
    <row r="31" spans="1:15" ht="39.75" customHeight="1" x14ac:dyDescent="0.25">
      <c r="A31" s="98">
        <f t="shared" si="0"/>
        <v>25</v>
      </c>
      <c r="B31" s="98"/>
      <c r="C31" s="65" t="s">
        <v>10</v>
      </c>
      <c r="D31" s="55" t="s">
        <v>116</v>
      </c>
      <c r="E31" s="88" t="s">
        <v>168</v>
      </c>
      <c r="F31" s="65" t="s">
        <v>439</v>
      </c>
      <c r="G31" s="90" t="s">
        <v>263</v>
      </c>
      <c r="H31" s="66" t="s">
        <v>14</v>
      </c>
      <c r="J31" s="91" t="s">
        <v>360</v>
      </c>
      <c r="N31" s="96" t="s">
        <v>112</v>
      </c>
    </row>
    <row r="32" spans="1:15" ht="39.75" customHeight="1" x14ac:dyDescent="0.25">
      <c r="A32" s="98">
        <f t="shared" si="0"/>
        <v>26</v>
      </c>
      <c r="B32" s="98"/>
      <c r="C32" s="65" t="s">
        <v>10</v>
      </c>
      <c r="D32" s="55" t="s">
        <v>116</v>
      </c>
      <c r="E32" s="88" t="s">
        <v>169</v>
      </c>
      <c r="F32" s="65" t="s">
        <v>440</v>
      </c>
      <c r="G32" s="90" t="s">
        <v>264</v>
      </c>
      <c r="H32" s="66" t="s">
        <v>135</v>
      </c>
      <c r="J32" s="91" t="s">
        <v>361</v>
      </c>
      <c r="N32" s="96" t="s">
        <v>112</v>
      </c>
    </row>
    <row r="33" spans="1:14" ht="39.75" customHeight="1" x14ac:dyDescent="0.25">
      <c r="A33" s="98">
        <f t="shared" si="0"/>
        <v>27</v>
      </c>
      <c r="B33" s="98"/>
      <c r="C33" s="65" t="s">
        <v>10</v>
      </c>
      <c r="D33" s="55" t="s">
        <v>116</v>
      </c>
      <c r="E33" s="88" t="s">
        <v>170</v>
      </c>
      <c r="F33" s="65" t="s">
        <v>441</v>
      </c>
      <c r="G33" s="90" t="s">
        <v>265</v>
      </c>
      <c r="H33" s="66" t="s">
        <v>131</v>
      </c>
      <c r="J33" s="91" t="s">
        <v>362</v>
      </c>
      <c r="N33" s="96" t="s">
        <v>112</v>
      </c>
    </row>
    <row r="34" spans="1:14" ht="39.75" customHeight="1" x14ac:dyDescent="0.25">
      <c r="A34" s="98">
        <f t="shared" si="0"/>
        <v>28</v>
      </c>
      <c r="B34" s="98"/>
      <c r="C34" s="65" t="s">
        <v>10</v>
      </c>
      <c r="D34" s="55" t="s">
        <v>116</v>
      </c>
      <c r="E34" s="88" t="s">
        <v>171</v>
      </c>
      <c r="F34" s="65" t="s">
        <v>442</v>
      </c>
      <c r="G34" s="90" t="s">
        <v>266</v>
      </c>
      <c r="H34" s="66" t="s">
        <v>14</v>
      </c>
      <c r="J34" s="91" t="s">
        <v>363</v>
      </c>
      <c r="N34" s="96" t="s">
        <v>112</v>
      </c>
    </row>
    <row r="35" spans="1:14" ht="39.75" customHeight="1" x14ac:dyDescent="0.25">
      <c r="A35" s="98">
        <f t="shared" si="0"/>
        <v>29</v>
      </c>
      <c r="B35" s="98"/>
      <c r="C35" s="65" t="s">
        <v>10</v>
      </c>
      <c r="D35" s="55" t="s">
        <v>116</v>
      </c>
      <c r="E35" s="88" t="s">
        <v>172</v>
      </c>
      <c r="F35" s="65" t="s">
        <v>443</v>
      </c>
      <c r="G35" s="90" t="s">
        <v>267</v>
      </c>
      <c r="H35" s="66" t="s">
        <v>135</v>
      </c>
      <c r="J35" s="91" t="s">
        <v>364</v>
      </c>
      <c r="N35" s="96" t="s">
        <v>112</v>
      </c>
    </row>
    <row r="36" spans="1:14" ht="39.75" customHeight="1" x14ac:dyDescent="0.25">
      <c r="A36" s="98">
        <f t="shared" si="0"/>
        <v>30</v>
      </c>
      <c r="B36" s="98"/>
      <c r="C36" s="65" t="s">
        <v>10</v>
      </c>
      <c r="D36" s="55" t="s">
        <v>116</v>
      </c>
      <c r="E36" s="88" t="s">
        <v>173</v>
      </c>
      <c r="F36" s="65" t="s">
        <v>444</v>
      </c>
      <c r="G36" s="90" t="s">
        <v>268</v>
      </c>
      <c r="H36" s="66" t="s">
        <v>131</v>
      </c>
      <c r="J36" s="91" t="s">
        <v>365</v>
      </c>
      <c r="N36" s="96" t="s">
        <v>112</v>
      </c>
    </row>
    <row r="37" spans="1:14" ht="39.75" customHeight="1" x14ac:dyDescent="0.25">
      <c r="A37" s="98">
        <f t="shared" si="0"/>
        <v>31</v>
      </c>
      <c r="B37" s="98"/>
      <c r="C37" s="65" t="s">
        <v>10</v>
      </c>
      <c r="D37" s="55" t="s">
        <v>116</v>
      </c>
      <c r="E37" s="88" t="s">
        <v>174</v>
      </c>
      <c r="F37" s="65" t="s">
        <v>445</v>
      </c>
      <c r="G37" s="90" t="s">
        <v>269</v>
      </c>
      <c r="H37" s="66" t="s">
        <v>14</v>
      </c>
      <c r="J37" s="91" t="s">
        <v>366</v>
      </c>
      <c r="N37" s="96" t="s">
        <v>112</v>
      </c>
    </row>
    <row r="38" spans="1:14" ht="39.75" customHeight="1" x14ac:dyDescent="0.25">
      <c r="A38" s="98">
        <f t="shared" si="0"/>
        <v>32</v>
      </c>
      <c r="B38" s="98"/>
      <c r="C38" s="65" t="s">
        <v>10</v>
      </c>
      <c r="D38" s="55" t="s">
        <v>116</v>
      </c>
      <c r="E38" s="88" t="s">
        <v>175</v>
      </c>
      <c r="F38" s="65" t="s">
        <v>446</v>
      </c>
      <c r="G38" s="90" t="s">
        <v>270</v>
      </c>
      <c r="H38" s="66" t="s">
        <v>135</v>
      </c>
      <c r="J38" s="91" t="s">
        <v>367</v>
      </c>
      <c r="N38" s="96" t="s">
        <v>112</v>
      </c>
    </row>
    <row r="39" spans="1:14" ht="39.75" customHeight="1" x14ac:dyDescent="0.25">
      <c r="A39" s="98">
        <f t="shared" si="0"/>
        <v>33</v>
      </c>
      <c r="B39" s="98"/>
      <c r="C39" s="65" t="s">
        <v>10</v>
      </c>
      <c r="D39" s="55" t="s">
        <v>116</v>
      </c>
      <c r="E39" s="88" t="s">
        <v>176</v>
      </c>
      <c r="F39" s="65" t="s">
        <v>447</v>
      </c>
      <c r="G39" s="90" t="s">
        <v>271</v>
      </c>
      <c r="H39" s="66" t="s">
        <v>131</v>
      </c>
      <c r="J39" s="91" t="s">
        <v>368</v>
      </c>
      <c r="N39" s="96" t="s">
        <v>112</v>
      </c>
    </row>
    <row r="40" spans="1:14" ht="39.75" customHeight="1" x14ac:dyDescent="0.25">
      <c r="A40" s="98">
        <f t="shared" si="0"/>
        <v>34</v>
      </c>
      <c r="B40" s="98"/>
      <c r="C40" s="65" t="s">
        <v>10</v>
      </c>
      <c r="D40" s="55" t="s">
        <v>116</v>
      </c>
      <c r="E40" s="88" t="s">
        <v>177</v>
      </c>
      <c r="F40" s="65" t="s">
        <v>448</v>
      </c>
      <c r="G40" s="90" t="s">
        <v>272</v>
      </c>
      <c r="H40" s="66" t="s">
        <v>14</v>
      </c>
      <c r="J40" s="91" t="s">
        <v>369</v>
      </c>
      <c r="N40" s="96" t="s">
        <v>112</v>
      </c>
    </row>
    <row r="41" spans="1:14" ht="39.75" customHeight="1" x14ac:dyDescent="0.25">
      <c r="A41" s="98">
        <f t="shared" si="0"/>
        <v>35</v>
      </c>
      <c r="B41" s="98"/>
      <c r="C41" s="65" t="s">
        <v>10</v>
      </c>
      <c r="D41" s="55" t="s">
        <v>116</v>
      </c>
      <c r="E41" s="88" t="s">
        <v>178</v>
      </c>
      <c r="F41" s="65" t="s">
        <v>449</v>
      </c>
      <c r="G41" s="90" t="s">
        <v>273</v>
      </c>
      <c r="H41" s="66" t="s">
        <v>135</v>
      </c>
      <c r="J41" s="91" t="s">
        <v>370</v>
      </c>
      <c r="N41" s="96" t="s">
        <v>112</v>
      </c>
    </row>
    <row r="42" spans="1:14" ht="39.75" customHeight="1" x14ac:dyDescent="0.25">
      <c r="A42" s="98">
        <f t="shared" si="0"/>
        <v>36</v>
      </c>
      <c r="B42" s="98"/>
      <c r="C42" s="65" t="s">
        <v>10</v>
      </c>
      <c r="D42" s="55" t="s">
        <v>116</v>
      </c>
      <c r="E42" s="88" t="s">
        <v>179</v>
      </c>
      <c r="F42" s="65" t="s">
        <v>450</v>
      </c>
      <c r="G42" s="90" t="s">
        <v>274</v>
      </c>
      <c r="H42" s="66" t="s">
        <v>131</v>
      </c>
      <c r="J42" s="91" t="s">
        <v>371</v>
      </c>
      <c r="N42" s="96" t="s">
        <v>112</v>
      </c>
    </row>
    <row r="43" spans="1:14" ht="39.75" customHeight="1" x14ac:dyDescent="0.25">
      <c r="A43" s="98">
        <f t="shared" si="0"/>
        <v>37</v>
      </c>
      <c r="B43" s="98"/>
      <c r="C43" s="65" t="s">
        <v>10</v>
      </c>
      <c r="D43" s="55" t="s">
        <v>116</v>
      </c>
      <c r="E43" s="88" t="s">
        <v>180</v>
      </c>
      <c r="F43" s="65" t="s">
        <v>451</v>
      </c>
      <c r="G43" s="90" t="s">
        <v>275</v>
      </c>
      <c r="H43" s="66" t="s">
        <v>14</v>
      </c>
      <c r="J43" s="91" t="s">
        <v>372</v>
      </c>
      <c r="N43" s="96" t="s">
        <v>112</v>
      </c>
    </row>
    <row r="44" spans="1:14" ht="39.75" customHeight="1" x14ac:dyDescent="0.25">
      <c r="A44" s="98">
        <f t="shared" si="0"/>
        <v>38</v>
      </c>
      <c r="B44" s="98"/>
      <c r="C44" s="65" t="s">
        <v>10</v>
      </c>
      <c r="D44" s="55" t="s">
        <v>116</v>
      </c>
      <c r="E44" s="88" t="s">
        <v>181</v>
      </c>
      <c r="F44" s="65" t="s">
        <v>452</v>
      </c>
      <c r="G44" s="90" t="s">
        <v>276</v>
      </c>
      <c r="H44" s="66" t="s">
        <v>135</v>
      </c>
      <c r="J44" s="91" t="s">
        <v>373</v>
      </c>
      <c r="N44" s="96" t="s">
        <v>112</v>
      </c>
    </row>
    <row r="45" spans="1:14" ht="39.75" customHeight="1" x14ac:dyDescent="0.25">
      <c r="A45" s="98">
        <f t="shared" si="0"/>
        <v>39</v>
      </c>
      <c r="B45" s="98"/>
      <c r="C45" s="65" t="s">
        <v>10</v>
      </c>
      <c r="D45" s="55" t="s">
        <v>116</v>
      </c>
      <c r="E45" s="88" t="s">
        <v>182</v>
      </c>
      <c r="F45" s="65" t="s">
        <v>453</v>
      </c>
      <c r="G45" s="90" t="s">
        <v>277</v>
      </c>
      <c r="H45" s="66" t="s">
        <v>131</v>
      </c>
      <c r="J45" s="91" t="s">
        <v>374</v>
      </c>
      <c r="N45" s="96" t="s">
        <v>112</v>
      </c>
    </row>
    <row r="46" spans="1:14" ht="39.75" customHeight="1" x14ac:dyDescent="0.25">
      <c r="A46" s="98">
        <f t="shared" si="0"/>
        <v>40</v>
      </c>
      <c r="B46" s="98"/>
      <c r="C46" s="65" t="s">
        <v>10</v>
      </c>
      <c r="D46" s="55" t="s">
        <v>116</v>
      </c>
      <c r="E46" s="88" t="s">
        <v>183</v>
      </c>
      <c r="F46" s="65" t="s">
        <v>454</v>
      </c>
      <c r="G46" s="90" t="s">
        <v>278</v>
      </c>
      <c r="H46" s="66" t="s">
        <v>14</v>
      </c>
      <c r="J46" s="91" t="s">
        <v>375</v>
      </c>
      <c r="N46" s="96" t="s">
        <v>112</v>
      </c>
    </row>
    <row r="47" spans="1:14" ht="39.75" customHeight="1" x14ac:dyDescent="0.25">
      <c r="A47" s="98">
        <f t="shared" si="0"/>
        <v>41</v>
      </c>
      <c r="B47" s="98"/>
      <c r="C47" s="65" t="s">
        <v>10</v>
      </c>
      <c r="D47" s="55" t="s">
        <v>116</v>
      </c>
      <c r="E47" s="88" t="s">
        <v>184</v>
      </c>
      <c r="F47" s="65" t="s">
        <v>455</v>
      </c>
      <c r="G47" s="90" t="s">
        <v>279</v>
      </c>
      <c r="H47" s="66" t="s">
        <v>135</v>
      </c>
      <c r="J47" s="91" t="s">
        <v>376</v>
      </c>
      <c r="N47" s="96" t="s">
        <v>112</v>
      </c>
    </row>
    <row r="48" spans="1:14" ht="39.75" customHeight="1" x14ac:dyDescent="0.25">
      <c r="A48" s="98">
        <f t="shared" si="0"/>
        <v>42</v>
      </c>
      <c r="B48" s="98"/>
      <c r="C48" s="65" t="s">
        <v>10</v>
      </c>
      <c r="D48" s="55" t="s">
        <v>116</v>
      </c>
      <c r="E48" s="88" t="s">
        <v>185</v>
      </c>
      <c r="F48" s="65" t="s">
        <v>456</v>
      </c>
      <c r="G48" s="90" t="s">
        <v>280</v>
      </c>
      <c r="H48" s="66" t="s">
        <v>131</v>
      </c>
      <c r="J48" s="91" t="s">
        <v>377</v>
      </c>
      <c r="N48" s="96" t="s">
        <v>112</v>
      </c>
    </row>
    <row r="49" spans="1:14" ht="39.75" customHeight="1" x14ac:dyDescent="0.25">
      <c r="A49" s="98">
        <f t="shared" si="0"/>
        <v>43</v>
      </c>
      <c r="B49" s="98"/>
      <c r="C49" s="65" t="s">
        <v>10</v>
      </c>
      <c r="D49" s="55" t="s">
        <v>116</v>
      </c>
      <c r="E49" s="88" t="s">
        <v>186</v>
      </c>
      <c r="F49" s="65" t="s">
        <v>457</v>
      </c>
      <c r="G49" s="90" t="s">
        <v>281</v>
      </c>
      <c r="H49" s="66" t="s">
        <v>14</v>
      </c>
      <c r="J49" s="91" t="s">
        <v>378</v>
      </c>
      <c r="N49" s="96" t="s">
        <v>112</v>
      </c>
    </row>
    <row r="50" spans="1:14" ht="39.75" customHeight="1" x14ac:dyDescent="0.25">
      <c r="A50" s="98">
        <f t="shared" si="0"/>
        <v>44</v>
      </c>
      <c r="B50" s="98"/>
      <c r="C50" s="65" t="s">
        <v>10</v>
      </c>
      <c r="D50" s="55" t="s">
        <v>116</v>
      </c>
      <c r="E50" s="88" t="s">
        <v>187</v>
      </c>
      <c r="F50" s="65" t="s">
        <v>458</v>
      </c>
      <c r="G50" s="90" t="s">
        <v>282</v>
      </c>
      <c r="H50" s="66" t="s">
        <v>135</v>
      </c>
      <c r="J50" s="91" t="s">
        <v>379</v>
      </c>
      <c r="N50" s="96" t="s">
        <v>112</v>
      </c>
    </row>
    <row r="51" spans="1:14" ht="39.75" customHeight="1" x14ac:dyDescent="0.25">
      <c r="A51" s="98">
        <f t="shared" si="0"/>
        <v>45</v>
      </c>
      <c r="B51" s="98"/>
      <c r="C51" s="65" t="s">
        <v>10</v>
      </c>
      <c r="D51" s="55" t="s">
        <v>116</v>
      </c>
      <c r="E51" s="88" t="s">
        <v>188</v>
      </c>
      <c r="F51" s="65" t="s">
        <v>459</v>
      </c>
      <c r="G51" s="90" t="s">
        <v>283</v>
      </c>
      <c r="H51" s="66" t="s">
        <v>131</v>
      </c>
      <c r="J51" s="91" t="s">
        <v>380</v>
      </c>
      <c r="N51" s="96" t="s">
        <v>112</v>
      </c>
    </row>
    <row r="52" spans="1:14" ht="39.75" customHeight="1" x14ac:dyDescent="0.25">
      <c r="A52" s="98">
        <f t="shared" si="0"/>
        <v>46</v>
      </c>
      <c r="B52" s="98"/>
      <c r="C52" s="65" t="s">
        <v>10</v>
      </c>
      <c r="D52" s="55" t="s">
        <v>116</v>
      </c>
      <c r="E52" s="88" t="s">
        <v>189</v>
      </c>
      <c r="F52" s="65" t="s">
        <v>460</v>
      </c>
      <c r="G52" s="90" t="s">
        <v>284</v>
      </c>
      <c r="H52" s="66" t="s">
        <v>14</v>
      </c>
      <c r="J52" s="91" t="s">
        <v>381</v>
      </c>
      <c r="N52" s="96" t="s">
        <v>112</v>
      </c>
    </row>
    <row r="53" spans="1:14" ht="39.75" customHeight="1" x14ac:dyDescent="0.25">
      <c r="A53" s="98">
        <f t="shared" si="0"/>
        <v>47</v>
      </c>
      <c r="B53" s="98"/>
      <c r="C53" s="65" t="s">
        <v>10</v>
      </c>
      <c r="D53" s="55" t="s">
        <v>116</v>
      </c>
      <c r="E53" s="88" t="s">
        <v>190</v>
      </c>
      <c r="F53" s="65" t="s">
        <v>461</v>
      </c>
      <c r="G53" s="90" t="s">
        <v>285</v>
      </c>
      <c r="H53" s="66" t="s">
        <v>135</v>
      </c>
      <c r="J53" s="91" t="s">
        <v>382</v>
      </c>
      <c r="N53" s="96" t="s">
        <v>112</v>
      </c>
    </row>
    <row r="54" spans="1:14" ht="39.75" customHeight="1" x14ac:dyDescent="0.25">
      <c r="A54" s="98">
        <f t="shared" si="0"/>
        <v>48</v>
      </c>
      <c r="B54" s="98"/>
      <c r="C54" s="65" t="s">
        <v>10</v>
      </c>
      <c r="D54" s="55" t="s">
        <v>116</v>
      </c>
      <c r="E54" s="88" t="s">
        <v>191</v>
      </c>
      <c r="F54" s="65" t="s">
        <v>462</v>
      </c>
      <c r="G54" s="90" t="s">
        <v>286</v>
      </c>
      <c r="H54" s="66" t="s">
        <v>131</v>
      </c>
      <c r="J54" s="91" t="s">
        <v>383</v>
      </c>
      <c r="N54" s="96" t="s">
        <v>112</v>
      </c>
    </row>
    <row r="55" spans="1:14" ht="39.75" customHeight="1" x14ac:dyDescent="0.25">
      <c r="A55" s="98">
        <f t="shared" si="0"/>
        <v>49</v>
      </c>
      <c r="B55" s="98"/>
      <c r="C55" s="65" t="s">
        <v>10</v>
      </c>
      <c r="D55" s="55" t="s">
        <v>116</v>
      </c>
      <c r="E55" s="88" t="s">
        <v>192</v>
      </c>
      <c r="F55" s="65" t="s">
        <v>463</v>
      </c>
      <c r="G55" s="90" t="s">
        <v>287</v>
      </c>
      <c r="H55" s="66" t="s">
        <v>14</v>
      </c>
      <c r="J55" s="91" t="s">
        <v>384</v>
      </c>
      <c r="N55" s="96" t="s">
        <v>112</v>
      </c>
    </row>
    <row r="56" spans="1:14" ht="39.75" customHeight="1" x14ac:dyDescent="0.25">
      <c r="A56" s="98">
        <f t="shared" si="0"/>
        <v>50</v>
      </c>
      <c r="B56" s="98"/>
      <c r="C56" s="65" t="s">
        <v>10</v>
      </c>
      <c r="D56" s="55" t="s">
        <v>116</v>
      </c>
      <c r="E56" s="88" t="s">
        <v>193</v>
      </c>
      <c r="F56" s="65" t="s">
        <v>464</v>
      </c>
      <c r="G56" s="90" t="s">
        <v>288</v>
      </c>
      <c r="H56" s="66" t="s">
        <v>135</v>
      </c>
      <c r="J56" s="91" t="s">
        <v>385</v>
      </c>
      <c r="N56" s="96" t="s">
        <v>112</v>
      </c>
    </row>
    <row r="57" spans="1:14" ht="39.75" customHeight="1" x14ac:dyDescent="0.25">
      <c r="A57" s="98">
        <f t="shared" si="0"/>
        <v>51</v>
      </c>
      <c r="B57" s="98"/>
      <c r="C57" s="65" t="s">
        <v>10</v>
      </c>
      <c r="D57" s="55" t="s">
        <v>116</v>
      </c>
      <c r="E57" s="88" t="s">
        <v>194</v>
      </c>
      <c r="F57" s="65" t="s">
        <v>465</v>
      </c>
      <c r="G57" s="90" t="s">
        <v>289</v>
      </c>
      <c r="H57" s="66" t="s">
        <v>131</v>
      </c>
      <c r="J57" s="91" t="s">
        <v>386</v>
      </c>
      <c r="N57" s="96" t="s">
        <v>112</v>
      </c>
    </row>
    <row r="58" spans="1:14" ht="39.75" customHeight="1" x14ac:dyDescent="0.25">
      <c r="A58" s="98">
        <f t="shared" si="0"/>
        <v>52</v>
      </c>
      <c r="B58" s="98"/>
      <c r="C58" s="65" t="s">
        <v>10</v>
      </c>
      <c r="D58" s="55" t="s">
        <v>116</v>
      </c>
      <c r="E58" s="88" t="s">
        <v>195</v>
      </c>
      <c r="F58" s="65" t="s">
        <v>466</v>
      </c>
      <c r="G58" s="90" t="s">
        <v>290</v>
      </c>
      <c r="H58" s="66" t="s">
        <v>14</v>
      </c>
      <c r="J58" s="91" t="s">
        <v>387</v>
      </c>
      <c r="N58" s="96" t="s">
        <v>112</v>
      </c>
    </row>
    <row r="59" spans="1:14" ht="39.75" customHeight="1" x14ac:dyDescent="0.25">
      <c r="A59" s="98">
        <f t="shared" si="0"/>
        <v>53</v>
      </c>
      <c r="B59" s="98"/>
      <c r="C59" s="65" t="s">
        <v>10</v>
      </c>
      <c r="D59" s="55" t="s">
        <v>116</v>
      </c>
      <c r="E59" s="88" t="s">
        <v>196</v>
      </c>
      <c r="F59" s="65" t="s">
        <v>467</v>
      </c>
      <c r="G59" s="90" t="s">
        <v>291</v>
      </c>
      <c r="H59" s="66" t="s">
        <v>135</v>
      </c>
      <c r="J59" s="91" t="s">
        <v>388</v>
      </c>
      <c r="N59" s="96" t="s">
        <v>112</v>
      </c>
    </row>
    <row r="60" spans="1:14" ht="39.75" customHeight="1" x14ac:dyDescent="0.25">
      <c r="A60" s="98">
        <f t="shared" si="0"/>
        <v>54</v>
      </c>
      <c r="B60" s="98"/>
      <c r="C60" s="65" t="s">
        <v>10</v>
      </c>
      <c r="D60" s="55" t="s">
        <v>116</v>
      </c>
      <c r="E60" s="88" t="s">
        <v>197</v>
      </c>
      <c r="F60" s="65" t="s">
        <v>468</v>
      </c>
      <c r="G60" s="90" t="s">
        <v>292</v>
      </c>
      <c r="H60" s="66" t="s">
        <v>131</v>
      </c>
      <c r="J60" s="91" t="s">
        <v>389</v>
      </c>
      <c r="N60" s="96" t="s">
        <v>112</v>
      </c>
    </row>
    <row r="61" spans="1:14" ht="39.75" customHeight="1" x14ac:dyDescent="0.25">
      <c r="A61" s="98">
        <f t="shared" si="0"/>
        <v>55</v>
      </c>
      <c r="B61" s="98"/>
      <c r="C61" s="65" t="s">
        <v>10</v>
      </c>
      <c r="D61" s="55" t="s">
        <v>116</v>
      </c>
      <c r="E61" s="88" t="s">
        <v>198</v>
      </c>
      <c r="F61" s="65" t="s">
        <v>469</v>
      </c>
      <c r="G61" s="90" t="s">
        <v>293</v>
      </c>
      <c r="H61" s="66" t="s">
        <v>14</v>
      </c>
      <c r="J61" s="91" t="s">
        <v>390</v>
      </c>
      <c r="N61" s="96" t="s">
        <v>112</v>
      </c>
    </row>
    <row r="62" spans="1:14" ht="39.75" customHeight="1" x14ac:dyDescent="0.25">
      <c r="A62" s="98">
        <f t="shared" si="0"/>
        <v>56</v>
      </c>
      <c r="B62" s="98"/>
      <c r="C62" s="65" t="s">
        <v>10</v>
      </c>
      <c r="D62" s="55" t="s">
        <v>116</v>
      </c>
      <c r="E62" s="88" t="s">
        <v>199</v>
      </c>
      <c r="F62" s="65" t="s">
        <v>470</v>
      </c>
      <c r="G62" s="90" t="s">
        <v>294</v>
      </c>
      <c r="H62" s="66" t="s">
        <v>135</v>
      </c>
      <c r="J62" s="91" t="s">
        <v>391</v>
      </c>
      <c r="N62" s="96" t="s">
        <v>112</v>
      </c>
    </row>
    <row r="63" spans="1:14" ht="39.75" customHeight="1" x14ac:dyDescent="0.25">
      <c r="A63" s="98">
        <f t="shared" si="0"/>
        <v>57</v>
      </c>
      <c r="B63" s="98"/>
      <c r="C63" s="65" t="s">
        <v>10</v>
      </c>
      <c r="D63" s="55" t="s">
        <v>116</v>
      </c>
      <c r="E63" s="88" t="s">
        <v>200</v>
      </c>
      <c r="F63" s="65" t="s">
        <v>471</v>
      </c>
      <c r="G63" s="90" t="s">
        <v>295</v>
      </c>
      <c r="H63" s="66" t="s">
        <v>131</v>
      </c>
      <c r="J63" s="91" t="s">
        <v>392</v>
      </c>
      <c r="N63" s="96" t="s">
        <v>112</v>
      </c>
    </row>
    <row r="64" spans="1:14" ht="39.75" customHeight="1" x14ac:dyDescent="0.25">
      <c r="A64" s="98">
        <f t="shared" si="0"/>
        <v>58</v>
      </c>
      <c r="B64" s="98"/>
      <c r="C64" s="65" t="s">
        <v>10</v>
      </c>
      <c r="D64" s="55" t="s">
        <v>116</v>
      </c>
      <c r="E64" s="88" t="s">
        <v>201</v>
      </c>
      <c r="F64" s="65" t="s">
        <v>472</v>
      </c>
      <c r="G64" s="90" t="s">
        <v>296</v>
      </c>
      <c r="H64" s="66" t="s">
        <v>14</v>
      </c>
      <c r="J64" s="91" t="s">
        <v>393</v>
      </c>
      <c r="N64" s="96" t="s">
        <v>112</v>
      </c>
    </row>
    <row r="65" spans="1:14" ht="39.75" customHeight="1" x14ac:dyDescent="0.25">
      <c r="A65" s="98">
        <f t="shared" si="0"/>
        <v>59</v>
      </c>
      <c r="B65" s="98"/>
      <c r="C65" s="65" t="s">
        <v>10</v>
      </c>
      <c r="D65" s="55" t="s">
        <v>116</v>
      </c>
      <c r="E65" s="88" t="s">
        <v>202</v>
      </c>
      <c r="F65" s="65" t="s">
        <v>473</v>
      </c>
      <c r="G65" s="90" t="s">
        <v>297</v>
      </c>
      <c r="H65" s="66" t="s">
        <v>135</v>
      </c>
      <c r="J65" s="91" t="s">
        <v>394</v>
      </c>
      <c r="N65" s="96" t="s">
        <v>112</v>
      </c>
    </row>
    <row r="66" spans="1:14" ht="39.75" customHeight="1" x14ac:dyDescent="0.25">
      <c r="A66" s="98">
        <f t="shared" si="0"/>
        <v>60</v>
      </c>
      <c r="B66" s="98"/>
      <c r="C66" s="65" t="s">
        <v>10</v>
      </c>
      <c r="D66" s="55" t="s">
        <v>116</v>
      </c>
      <c r="E66" s="88" t="s">
        <v>203</v>
      </c>
      <c r="F66" s="65" t="s">
        <v>474</v>
      </c>
      <c r="G66" s="90" t="s">
        <v>298</v>
      </c>
      <c r="H66" s="66" t="s">
        <v>131</v>
      </c>
      <c r="J66" s="91" t="s">
        <v>395</v>
      </c>
      <c r="N66" s="96" t="s">
        <v>112</v>
      </c>
    </row>
    <row r="67" spans="1:14" ht="39.75" customHeight="1" x14ac:dyDescent="0.25">
      <c r="A67" s="98">
        <f t="shared" si="0"/>
        <v>61</v>
      </c>
      <c r="B67" s="98"/>
      <c r="C67" s="65" t="s">
        <v>10</v>
      </c>
      <c r="D67" s="55" t="s">
        <v>116</v>
      </c>
      <c r="E67" s="88" t="s">
        <v>204</v>
      </c>
      <c r="F67" s="65" t="s">
        <v>475</v>
      </c>
      <c r="G67" s="90" t="s">
        <v>299</v>
      </c>
      <c r="H67" s="66" t="s">
        <v>14</v>
      </c>
      <c r="J67" s="91" t="s">
        <v>396</v>
      </c>
      <c r="N67" s="96" t="s">
        <v>112</v>
      </c>
    </row>
    <row r="68" spans="1:14" ht="39.75" customHeight="1" x14ac:dyDescent="0.25">
      <c r="A68" s="98">
        <f t="shared" si="0"/>
        <v>62</v>
      </c>
      <c r="B68" s="98"/>
      <c r="C68" s="65" t="s">
        <v>10</v>
      </c>
      <c r="D68" s="55" t="s">
        <v>116</v>
      </c>
      <c r="E68" s="88" t="s">
        <v>205</v>
      </c>
      <c r="F68" s="65" t="s">
        <v>476</v>
      </c>
      <c r="G68" s="90" t="s">
        <v>300</v>
      </c>
      <c r="H68" s="66" t="s">
        <v>135</v>
      </c>
      <c r="J68" s="91" t="s">
        <v>397</v>
      </c>
      <c r="N68" s="96" t="s">
        <v>112</v>
      </c>
    </row>
    <row r="69" spans="1:14" ht="39.75" customHeight="1" x14ac:dyDescent="0.25">
      <c r="A69" s="98">
        <f t="shared" si="0"/>
        <v>63</v>
      </c>
      <c r="B69" s="98"/>
      <c r="C69" s="65" t="s">
        <v>10</v>
      </c>
      <c r="D69" s="55" t="s">
        <v>116</v>
      </c>
      <c r="E69" s="88" t="s">
        <v>206</v>
      </c>
      <c r="F69" s="65" t="s">
        <v>477</v>
      </c>
      <c r="G69" s="90" t="s">
        <v>301</v>
      </c>
      <c r="H69" s="66" t="s">
        <v>131</v>
      </c>
      <c r="J69" s="91" t="s">
        <v>398</v>
      </c>
      <c r="N69" s="96" t="s">
        <v>112</v>
      </c>
    </row>
    <row r="70" spans="1:14" ht="39.75" customHeight="1" x14ac:dyDescent="0.25">
      <c r="A70" s="98">
        <f t="shared" si="0"/>
        <v>64</v>
      </c>
      <c r="B70" s="98"/>
      <c r="C70" s="65" t="s">
        <v>10</v>
      </c>
      <c r="D70" s="55" t="s">
        <v>116</v>
      </c>
      <c r="E70" s="88" t="s">
        <v>207</v>
      </c>
      <c r="F70" s="65" t="s">
        <v>478</v>
      </c>
      <c r="G70" s="90" t="s">
        <v>302</v>
      </c>
      <c r="H70" s="66" t="s">
        <v>14</v>
      </c>
      <c r="J70" s="91" t="s">
        <v>399</v>
      </c>
      <c r="N70" s="96" t="s">
        <v>112</v>
      </c>
    </row>
    <row r="71" spans="1:14" ht="39.75" customHeight="1" x14ac:dyDescent="0.25">
      <c r="A71" s="98">
        <f t="shared" ref="A71:A134" si="1">IF(C71&lt;&gt;"",ROW(A65),"")</f>
        <v>65</v>
      </c>
      <c r="B71" s="98"/>
      <c r="C71" s="65" t="s">
        <v>10</v>
      </c>
      <c r="D71" s="55" t="s">
        <v>116</v>
      </c>
      <c r="E71" s="88" t="s">
        <v>208</v>
      </c>
      <c r="F71" s="65" t="s">
        <v>479</v>
      </c>
      <c r="G71" s="90" t="s">
        <v>303</v>
      </c>
      <c r="H71" s="66" t="s">
        <v>135</v>
      </c>
      <c r="J71" s="91" t="s">
        <v>400</v>
      </c>
      <c r="N71" s="96" t="s">
        <v>112</v>
      </c>
    </row>
    <row r="72" spans="1:14" ht="39.75" customHeight="1" x14ac:dyDescent="0.25">
      <c r="A72" s="98">
        <f t="shared" si="1"/>
        <v>66</v>
      </c>
      <c r="B72" s="98"/>
      <c r="C72" s="65" t="s">
        <v>10</v>
      </c>
      <c r="D72" s="55" t="s">
        <v>116</v>
      </c>
      <c r="E72" s="88" t="s">
        <v>209</v>
      </c>
      <c r="F72" s="65" t="s">
        <v>480</v>
      </c>
      <c r="G72" s="90" t="s">
        <v>304</v>
      </c>
      <c r="H72" s="66" t="s">
        <v>131</v>
      </c>
      <c r="J72" s="91" t="s">
        <v>401</v>
      </c>
      <c r="N72" s="96" t="s">
        <v>112</v>
      </c>
    </row>
    <row r="73" spans="1:14" ht="39.75" customHeight="1" x14ac:dyDescent="0.25">
      <c r="A73" s="98">
        <f t="shared" si="1"/>
        <v>67</v>
      </c>
      <c r="B73" s="98"/>
      <c r="C73" s="65" t="s">
        <v>10</v>
      </c>
      <c r="D73" s="55" t="s">
        <v>116</v>
      </c>
      <c r="E73" s="88" t="s">
        <v>210</v>
      </c>
      <c r="F73" s="65" t="s">
        <v>481</v>
      </c>
      <c r="G73" s="90" t="s">
        <v>305</v>
      </c>
      <c r="H73" s="66" t="s">
        <v>14</v>
      </c>
      <c r="J73" s="91" t="s">
        <v>402</v>
      </c>
      <c r="N73" s="96" t="s">
        <v>112</v>
      </c>
    </row>
    <row r="74" spans="1:14" ht="39.75" customHeight="1" x14ac:dyDescent="0.25">
      <c r="A74" s="98">
        <f t="shared" si="1"/>
        <v>68</v>
      </c>
      <c r="B74" s="98"/>
      <c r="C74" s="65" t="s">
        <v>10</v>
      </c>
      <c r="D74" s="55" t="s">
        <v>116</v>
      </c>
      <c r="E74" s="88" t="s">
        <v>211</v>
      </c>
      <c r="F74" s="65" t="s">
        <v>482</v>
      </c>
      <c r="G74" s="90" t="s">
        <v>306</v>
      </c>
      <c r="H74" s="66" t="s">
        <v>135</v>
      </c>
      <c r="J74" s="91" t="s">
        <v>403</v>
      </c>
      <c r="N74" s="96" t="s">
        <v>112</v>
      </c>
    </row>
    <row r="75" spans="1:14" ht="39.75" customHeight="1" x14ac:dyDescent="0.25">
      <c r="A75" s="98">
        <f t="shared" si="1"/>
        <v>69</v>
      </c>
      <c r="B75" s="98"/>
      <c r="C75" s="65" t="s">
        <v>10</v>
      </c>
      <c r="D75" s="55" t="s">
        <v>116</v>
      </c>
      <c r="E75" s="88" t="s">
        <v>212</v>
      </c>
      <c r="F75" s="65" t="s">
        <v>483</v>
      </c>
      <c r="G75" s="90" t="s">
        <v>307</v>
      </c>
      <c r="H75" s="66" t="s">
        <v>131</v>
      </c>
      <c r="J75" s="91" t="s">
        <v>404</v>
      </c>
      <c r="N75" s="96" t="s">
        <v>112</v>
      </c>
    </row>
    <row r="76" spans="1:14" ht="39.75" customHeight="1" x14ac:dyDescent="0.25">
      <c r="A76" s="98">
        <f t="shared" si="1"/>
        <v>70</v>
      </c>
      <c r="B76" s="98"/>
      <c r="C76" s="65" t="s">
        <v>10</v>
      </c>
      <c r="D76" s="55" t="s">
        <v>116</v>
      </c>
      <c r="E76" s="88" t="s">
        <v>213</v>
      </c>
      <c r="F76" s="65" t="s">
        <v>484</v>
      </c>
      <c r="G76" s="90" t="s">
        <v>308</v>
      </c>
      <c r="H76" s="66" t="s">
        <v>14</v>
      </c>
      <c r="J76" s="91" t="s">
        <v>405</v>
      </c>
      <c r="N76" s="96" t="s">
        <v>112</v>
      </c>
    </row>
    <row r="77" spans="1:14" ht="39.75" customHeight="1" x14ac:dyDescent="0.25">
      <c r="A77" s="98">
        <f t="shared" si="1"/>
        <v>71</v>
      </c>
      <c r="B77" s="98"/>
      <c r="C77" s="65" t="s">
        <v>10</v>
      </c>
      <c r="D77" s="55" t="s">
        <v>116</v>
      </c>
      <c r="E77" s="88" t="s">
        <v>214</v>
      </c>
      <c r="F77" s="65" t="s">
        <v>485</v>
      </c>
      <c r="G77" s="90" t="s">
        <v>309</v>
      </c>
      <c r="H77" s="66" t="s">
        <v>135</v>
      </c>
      <c r="J77" s="91" t="s">
        <v>406</v>
      </c>
      <c r="N77" s="96" t="s">
        <v>112</v>
      </c>
    </row>
    <row r="78" spans="1:14" ht="39.75" customHeight="1" x14ac:dyDescent="0.25">
      <c r="A78" s="98">
        <f t="shared" si="1"/>
        <v>72</v>
      </c>
      <c r="B78" s="98"/>
      <c r="C78" s="65" t="s">
        <v>10</v>
      </c>
      <c r="D78" s="55" t="s">
        <v>116</v>
      </c>
      <c r="E78" s="88" t="s">
        <v>215</v>
      </c>
      <c r="F78" s="65" t="s">
        <v>486</v>
      </c>
      <c r="G78" s="90" t="s">
        <v>310</v>
      </c>
      <c r="H78" s="66" t="s">
        <v>131</v>
      </c>
      <c r="J78" s="91" t="s">
        <v>407</v>
      </c>
      <c r="N78" s="96" t="s">
        <v>112</v>
      </c>
    </row>
    <row r="79" spans="1:14" ht="39.75" customHeight="1" x14ac:dyDescent="0.25">
      <c r="A79" s="98">
        <f t="shared" si="1"/>
        <v>73</v>
      </c>
      <c r="B79" s="98"/>
      <c r="C79" s="65" t="s">
        <v>10</v>
      </c>
      <c r="D79" s="55" t="s">
        <v>116</v>
      </c>
      <c r="E79" s="88" t="s">
        <v>216</v>
      </c>
      <c r="F79" s="65" t="s">
        <v>487</v>
      </c>
      <c r="G79" s="90" t="s">
        <v>311</v>
      </c>
      <c r="H79" s="66" t="s">
        <v>14</v>
      </c>
      <c r="J79" s="91" t="s">
        <v>408</v>
      </c>
      <c r="N79" s="96" t="s">
        <v>112</v>
      </c>
    </row>
    <row r="80" spans="1:14" ht="39.75" customHeight="1" x14ac:dyDescent="0.25">
      <c r="A80" s="98">
        <f t="shared" si="1"/>
        <v>74</v>
      </c>
      <c r="B80" s="98"/>
      <c r="C80" s="65" t="s">
        <v>10</v>
      </c>
      <c r="D80" s="55" t="s">
        <v>116</v>
      </c>
      <c r="E80" s="88" t="s">
        <v>217</v>
      </c>
      <c r="F80" s="65" t="s">
        <v>488</v>
      </c>
      <c r="G80" s="90" t="s">
        <v>312</v>
      </c>
      <c r="H80" s="66" t="s">
        <v>135</v>
      </c>
      <c r="J80" s="91" t="s">
        <v>409</v>
      </c>
      <c r="N80" s="96" t="s">
        <v>112</v>
      </c>
    </row>
    <row r="81" spans="1:14" ht="39.75" customHeight="1" x14ac:dyDescent="0.25">
      <c r="A81" s="98">
        <f t="shared" si="1"/>
        <v>75</v>
      </c>
      <c r="B81" s="98"/>
      <c r="C81" s="65" t="s">
        <v>10</v>
      </c>
      <c r="D81" s="55" t="s">
        <v>116</v>
      </c>
      <c r="E81" s="88" t="s">
        <v>218</v>
      </c>
      <c r="F81" s="65" t="s">
        <v>489</v>
      </c>
      <c r="G81" s="90" t="s">
        <v>313</v>
      </c>
      <c r="H81" s="66" t="s">
        <v>131</v>
      </c>
      <c r="J81" s="91" t="s">
        <v>410</v>
      </c>
      <c r="N81" s="96" t="s">
        <v>112</v>
      </c>
    </row>
    <row r="82" spans="1:14" ht="39.75" customHeight="1" x14ac:dyDescent="0.25">
      <c r="A82" s="98">
        <f t="shared" si="1"/>
        <v>76</v>
      </c>
      <c r="B82" s="98"/>
      <c r="C82" s="65" t="s">
        <v>10</v>
      </c>
      <c r="D82" s="55" t="s">
        <v>116</v>
      </c>
      <c r="E82" s="88" t="s">
        <v>219</v>
      </c>
      <c r="F82" s="65" t="s">
        <v>490</v>
      </c>
      <c r="G82" s="90" t="s">
        <v>314</v>
      </c>
      <c r="H82" s="66" t="s">
        <v>14</v>
      </c>
      <c r="J82" s="91" t="s">
        <v>411</v>
      </c>
      <c r="N82" s="96" t="s">
        <v>112</v>
      </c>
    </row>
    <row r="83" spans="1:14" ht="39.75" customHeight="1" x14ac:dyDescent="0.25">
      <c r="A83" s="98">
        <f t="shared" si="1"/>
        <v>77</v>
      </c>
      <c r="B83" s="98"/>
      <c r="C83" s="65" t="s">
        <v>10</v>
      </c>
      <c r="D83" s="55" t="s">
        <v>116</v>
      </c>
      <c r="E83" s="88" t="s">
        <v>220</v>
      </c>
      <c r="F83" s="65" t="s">
        <v>491</v>
      </c>
      <c r="G83" s="90" t="s">
        <v>315</v>
      </c>
      <c r="H83" s="66" t="s">
        <v>135</v>
      </c>
      <c r="J83" s="91" t="s">
        <v>412</v>
      </c>
      <c r="N83" s="96" t="s">
        <v>112</v>
      </c>
    </row>
    <row r="84" spans="1:14" ht="39.75" customHeight="1" x14ac:dyDescent="0.25">
      <c r="A84" s="98">
        <f t="shared" si="1"/>
        <v>78</v>
      </c>
      <c r="B84" s="98"/>
      <c r="C84" s="65" t="s">
        <v>10</v>
      </c>
      <c r="D84" s="55" t="s">
        <v>116</v>
      </c>
      <c r="E84" s="88" t="s">
        <v>221</v>
      </c>
      <c r="F84" s="65" t="s">
        <v>492</v>
      </c>
      <c r="G84" s="90" t="s">
        <v>316</v>
      </c>
      <c r="H84" s="66" t="s">
        <v>131</v>
      </c>
      <c r="J84" s="91" t="s">
        <v>413</v>
      </c>
      <c r="N84" s="96" t="s">
        <v>112</v>
      </c>
    </row>
    <row r="85" spans="1:14" ht="39.75" customHeight="1" x14ac:dyDescent="0.25">
      <c r="A85" s="98">
        <f t="shared" si="1"/>
        <v>79</v>
      </c>
      <c r="B85" s="98"/>
      <c r="C85" s="65" t="s">
        <v>10</v>
      </c>
      <c r="D85" s="55" t="s">
        <v>116</v>
      </c>
      <c r="E85" s="88" t="s">
        <v>222</v>
      </c>
      <c r="F85" s="65" t="s">
        <v>493</v>
      </c>
      <c r="G85" s="90" t="s">
        <v>317</v>
      </c>
      <c r="H85" s="66" t="s">
        <v>14</v>
      </c>
      <c r="J85" s="91" t="s">
        <v>414</v>
      </c>
      <c r="N85" s="96" t="s">
        <v>112</v>
      </c>
    </row>
    <row r="86" spans="1:14" ht="39.75" customHeight="1" x14ac:dyDescent="0.25">
      <c r="A86" s="98">
        <f t="shared" si="1"/>
        <v>80</v>
      </c>
      <c r="B86" s="98"/>
      <c r="C86" s="65" t="s">
        <v>10</v>
      </c>
      <c r="D86" s="55" t="s">
        <v>116</v>
      </c>
      <c r="E86" s="88" t="s">
        <v>223</v>
      </c>
      <c r="F86" s="65" t="s">
        <v>494</v>
      </c>
      <c r="G86" s="90" t="s">
        <v>318</v>
      </c>
      <c r="H86" s="66" t="s">
        <v>135</v>
      </c>
      <c r="J86" s="91" t="s">
        <v>415</v>
      </c>
      <c r="N86" s="96" t="s">
        <v>112</v>
      </c>
    </row>
    <row r="87" spans="1:14" ht="39.75" customHeight="1" x14ac:dyDescent="0.25">
      <c r="A87" s="98">
        <f t="shared" si="1"/>
        <v>81</v>
      </c>
      <c r="B87" s="98"/>
      <c r="C87" s="65" t="s">
        <v>10</v>
      </c>
      <c r="D87" s="55" t="s">
        <v>116</v>
      </c>
      <c r="E87" s="88" t="s">
        <v>224</v>
      </c>
      <c r="F87" s="65" t="s">
        <v>495</v>
      </c>
      <c r="G87" s="90" t="s">
        <v>319</v>
      </c>
      <c r="H87" s="66" t="s">
        <v>131</v>
      </c>
      <c r="J87" s="91" t="s">
        <v>416</v>
      </c>
      <c r="N87" s="96" t="s">
        <v>112</v>
      </c>
    </row>
    <row r="88" spans="1:14" ht="39.75" customHeight="1" x14ac:dyDescent="0.25">
      <c r="A88" s="98">
        <f t="shared" si="1"/>
        <v>82</v>
      </c>
      <c r="B88" s="98"/>
      <c r="C88" s="65" t="s">
        <v>10</v>
      </c>
      <c r="D88" s="55" t="s">
        <v>116</v>
      </c>
      <c r="E88" s="88" t="s">
        <v>225</v>
      </c>
      <c r="F88" s="65" t="s">
        <v>496</v>
      </c>
      <c r="G88" s="90" t="s">
        <v>320</v>
      </c>
      <c r="H88" s="66" t="s">
        <v>14</v>
      </c>
      <c r="J88" s="91" t="s">
        <v>417</v>
      </c>
      <c r="N88" s="96" t="s">
        <v>112</v>
      </c>
    </row>
    <row r="89" spans="1:14" ht="39.75" customHeight="1" x14ac:dyDescent="0.25">
      <c r="A89" s="98">
        <f t="shared" si="1"/>
        <v>83</v>
      </c>
      <c r="B89" s="98"/>
      <c r="C89" s="65" t="s">
        <v>10</v>
      </c>
      <c r="D89" s="55" t="s">
        <v>116</v>
      </c>
      <c r="E89" s="88" t="s">
        <v>226</v>
      </c>
      <c r="F89" s="65" t="s">
        <v>497</v>
      </c>
      <c r="G89" s="90" t="s">
        <v>321</v>
      </c>
      <c r="H89" s="66" t="s">
        <v>135</v>
      </c>
      <c r="J89" s="91" t="s">
        <v>418</v>
      </c>
      <c r="N89" s="96" t="s">
        <v>112</v>
      </c>
    </row>
    <row r="90" spans="1:14" ht="39.75" customHeight="1" x14ac:dyDescent="0.25">
      <c r="A90" s="98">
        <f t="shared" si="1"/>
        <v>84</v>
      </c>
      <c r="B90" s="98"/>
      <c r="C90" s="65" t="s">
        <v>10</v>
      </c>
      <c r="D90" s="55" t="s">
        <v>116</v>
      </c>
      <c r="E90" s="88" t="s">
        <v>227</v>
      </c>
      <c r="F90" s="65" t="s">
        <v>498</v>
      </c>
      <c r="G90" s="90" t="s">
        <v>322</v>
      </c>
      <c r="H90" s="66" t="s">
        <v>131</v>
      </c>
      <c r="J90" s="91" t="s">
        <v>419</v>
      </c>
      <c r="N90" s="96" t="s">
        <v>112</v>
      </c>
    </row>
    <row r="91" spans="1:14" ht="39.75" customHeight="1" x14ac:dyDescent="0.25">
      <c r="A91" s="98">
        <f t="shared" si="1"/>
        <v>85</v>
      </c>
      <c r="B91" s="98"/>
      <c r="C91" s="65" t="s">
        <v>10</v>
      </c>
      <c r="D91" s="55" t="s">
        <v>116</v>
      </c>
      <c r="E91" s="88" t="s">
        <v>228</v>
      </c>
      <c r="F91" s="65" t="s">
        <v>499</v>
      </c>
      <c r="G91" s="90" t="s">
        <v>323</v>
      </c>
      <c r="H91" s="66" t="s">
        <v>14</v>
      </c>
      <c r="J91" s="91" t="s">
        <v>420</v>
      </c>
      <c r="N91" s="96" t="s">
        <v>112</v>
      </c>
    </row>
    <row r="92" spans="1:14" ht="39.75" customHeight="1" x14ac:dyDescent="0.25">
      <c r="A92" s="98">
        <f t="shared" si="1"/>
        <v>86</v>
      </c>
      <c r="B92" s="98"/>
      <c r="C92" s="65" t="s">
        <v>10</v>
      </c>
      <c r="D92" s="55" t="s">
        <v>116</v>
      </c>
      <c r="E92" s="88" t="s">
        <v>229</v>
      </c>
      <c r="F92" s="65" t="s">
        <v>500</v>
      </c>
      <c r="G92" s="90" t="s">
        <v>324</v>
      </c>
      <c r="H92" s="66" t="s">
        <v>135</v>
      </c>
      <c r="J92" s="91" t="s">
        <v>421</v>
      </c>
      <c r="N92" s="96" t="s">
        <v>112</v>
      </c>
    </row>
    <row r="93" spans="1:14" ht="39.75" customHeight="1" x14ac:dyDescent="0.25">
      <c r="A93" s="98">
        <f t="shared" si="1"/>
        <v>87</v>
      </c>
      <c r="B93" s="98"/>
      <c r="C93" s="65" t="s">
        <v>10</v>
      </c>
      <c r="D93" s="55" t="s">
        <v>116</v>
      </c>
      <c r="E93" s="88" t="s">
        <v>230</v>
      </c>
      <c r="F93" s="65" t="s">
        <v>501</v>
      </c>
      <c r="G93" s="90" t="s">
        <v>325</v>
      </c>
      <c r="H93" s="66" t="s">
        <v>100</v>
      </c>
      <c r="J93" s="91" t="s">
        <v>422</v>
      </c>
      <c r="N93" s="96" t="s">
        <v>112</v>
      </c>
    </row>
    <row r="94" spans="1:14" ht="39.75" customHeight="1" x14ac:dyDescent="0.25">
      <c r="A94" s="98">
        <f t="shared" si="1"/>
        <v>88</v>
      </c>
      <c r="B94" s="98"/>
      <c r="C94" s="65" t="s">
        <v>10</v>
      </c>
      <c r="D94" s="55" t="s">
        <v>116</v>
      </c>
      <c r="E94" s="88" t="s">
        <v>231</v>
      </c>
      <c r="F94" s="65" t="s">
        <v>502</v>
      </c>
      <c r="G94" s="90" t="s">
        <v>326</v>
      </c>
      <c r="H94" s="66" t="s">
        <v>100</v>
      </c>
      <c r="J94" s="91" t="s">
        <v>423</v>
      </c>
      <c r="N94" s="96" t="s">
        <v>112</v>
      </c>
    </row>
    <row r="95" spans="1:14" ht="39.75" customHeight="1" x14ac:dyDescent="0.25">
      <c r="A95" s="98">
        <f t="shared" si="1"/>
        <v>89</v>
      </c>
      <c r="B95" s="98"/>
      <c r="C95" s="65" t="s">
        <v>10</v>
      </c>
      <c r="D95" s="55" t="s">
        <v>116</v>
      </c>
      <c r="E95" s="88" t="s">
        <v>232</v>
      </c>
      <c r="F95" s="65" t="s">
        <v>503</v>
      </c>
      <c r="G95" s="90" t="s">
        <v>327</v>
      </c>
      <c r="H95" s="66" t="s">
        <v>100</v>
      </c>
      <c r="J95" s="91" t="s">
        <v>424</v>
      </c>
      <c r="N95" s="96" t="s">
        <v>112</v>
      </c>
    </row>
    <row r="96" spans="1:14" ht="39.75" customHeight="1" x14ac:dyDescent="0.25">
      <c r="A96" s="98">
        <f t="shared" si="1"/>
        <v>90</v>
      </c>
      <c r="B96" s="98"/>
      <c r="C96" s="65" t="s">
        <v>10</v>
      </c>
      <c r="D96" s="55" t="s">
        <v>116</v>
      </c>
      <c r="E96" s="88" t="s">
        <v>233</v>
      </c>
      <c r="F96" s="65" t="s">
        <v>504</v>
      </c>
      <c r="G96" s="90" t="s">
        <v>328</v>
      </c>
      <c r="H96" s="66" t="s">
        <v>100</v>
      </c>
      <c r="J96" s="91" t="s">
        <v>425</v>
      </c>
      <c r="N96" s="96" t="s">
        <v>112</v>
      </c>
    </row>
    <row r="97" spans="1:14" ht="39.75" customHeight="1" x14ac:dyDescent="0.25">
      <c r="A97" s="98">
        <f t="shared" si="1"/>
        <v>91</v>
      </c>
      <c r="B97" s="98"/>
      <c r="C97" s="65" t="s">
        <v>10</v>
      </c>
      <c r="D97" s="55" t="s">
        <v>116</v>
      </c>
      <c r="E97" s="88" t="s">
        <v>234</v>
      </c>
      <c r="F97" s="65" t="s">
        <v>505</v>
      </c>
      <c r="G97" s="90" t="s">
        <v>329</v>
      </c>
      <c r="H97" s="66" t="s">
        <v>100</v>
      </c>
      <c r="J97" s="91" t="s">
        <v>426</v>
      </c>
      <c r="N97" s="96" t="s">
        <v>112</v>
      </c>
    </row>
    <row r="98" spans="1:14" ht="39.75" customHeight="1" x14ac:dyDescent="0.25">
      <c r="A98" s="98">
        <f t="shared" si="1"/>
        <v>92</v>
      </c>
      <c r="B98" s="98"/>
      <c r="C98" s="65" t="s">
        <v>10</v>
      </c>
      <c r="D98" s="55" t="s">
        <v>116</v>
      </c>
      <c r="E98" s="88" t="s">
        <v>235</v>
      </c>
      <c r="F98" s="65" t="s">
        <v>506</v>
      </c>
      <c r="G98" s="90" t="s">
        <v>330</v>
      </c>
      <c r="H98" s="66" t="s">
        <v>100</v>
      </c>
      <c r="J98" s="91" t="s">
        <v>427</v>
      </c>
      <c r="N98" s="96" t="s">
        <v>112</v>
      </c>
    </row>
    <row r="99" spans="1:14" ht="39.75" customHeight="1" x14ac:dyDescent="0.25">
      <c r="A99" s="98">
        <f t="shared" si="1"/>
        <v>93</v>
      </c>
      <c r="B99" s="98"/>
      <c r="C99" s="65" t="s">
        <v>10</v>
      </c>
      <c r="D99" s="55" t="s">
        <v>116</v>
      </c>
      <c r="E99" s="88" t="s">
        <v>236</v>
      </c>
      <c r="F99" s="65" t="s">
        <v>507</v>
      </c>
      <c r="G99" s="90" t="s">
        <v>331</v>
      </c>
      <c r="H99" s="66" t="s">
        <v>100</v>
      </c>
      <c r="J99" s="91" t="s">
        <v>428</v>
      </c>
      <c r="N99" s="96" t="s">
        <v>112</v>
      </c>
    </row>
    <row r="100" spans="1:14" ht="39.75" customHeight="1" x14ac:dyDescent="0.25">
      <c r="A100" s="98">
        <f t="shared" si="1"/>
        <v>94</v>
      </c>
      <c r="B100" s="98"/>
      <c r="C100" s="65" t="s">
        <v>10</v>
      </c>
      <c r="D100" s="55" t="s">
        <v>116</v>
      </c>
      <c r="E100" s="88" t="s">
        <v>237</v>
      </c>
      <c r="F100" s="65" t="s">
        <v>508</v>
      </c>
      <c r="G100" s="90" t="s">
        <v>332</v>
      </c>
      <c r="H100" s="66" t="s">
        <v>12</v>
      </c>
      <c r="J100" s="91" t="s">
        <v>429</v>
      </c>
      <c r="N100" s="96" t="s">
        <v>112</v>
      </c>
    </row>
    <row r="101" spans="1:14" ht="39.75" customHeight="1" x14ac:dyDescent="0.25">
      <c r="A101" s="98">
        <f t="shared" si="1"/>
        <v>95</v>
      </c>
      <c r="B101" s="98"/>
      <c r="C101" s="65" t="s">
        <v>10</v>
      </c>
      <c r="D101" s="55" t="s">
        <v>116</v>
      </c>
      <c r="E101" s="88" t="s">
        <v>99</v>
      </c>
      <c r="F101" s="65" t="s">
        <v>509</v>
      </c>
      <c r="G101" s="90" t="s">
        <v>333</v>
      </c>
      <c r="H101" s="66" t="s">
        <v>100</v>
      </c>
      <c r="J101" s="91" t="s">
        <v>430</v>
      </c>
      <c r="N101" s="96" t="s">
        <v>112</v>
      </c>
    </row>
    <row r="102" spans="1:14" ht="39.75" customHeight="1" x14ac:dyDescent="0.25">
      <c r="A102" s="98">
        <f t="shared" si="1"/>
        <v>96</v>
      </c>
      <c r="B102" s="98"/>
      <c r="C102" s="65" t="s">
        <v>10</v>
      </c>
      <c r="D102" s="55" t="s">
        <v>116</v>
      </c>
      <c r="E102" s="88" t="s">
        <v>238</v>
      </c>
      <c r="F102" s="65" t="s">
        <v>510</v>
      </c>
      <c r="G102" s="90" t="s">
        <v>334</v>
      </c>
      <c r="H102" s="66" t="s">
        <v>100</v>
      </c>
      <c r="J102" s="91" t="s">
        <v>431</v>
      </c>
      <c r="N102" s="96" t="s">
        <v>112</v>
      </c>
    </row>
    <row r="103" spans="1:14" ht="39.75" customHeight="1" x14ac:dyDescent="0.25">
      <c r="A103" s="98" t="str">
        <f t="shared" si="1"/>
        <v/>
      </c>
      <c r="B103" s="98"/>
    </row>
    <row r="104" spans="1:14" ht="39.75" customHeight="1" x14ac:dyDescent="0.25">
      <c r="A104" s="98" t="str">
        <f t="shared" si="1"/>
        <v/>
      </c>
      <c r="B104" s="98"/>
    </row>
    <row r="105" spans="1:14" ht="39.75" customHeight="1" x14ac:dyDescent="0.25">
      <c r="A105" s="98" t="str">
        <f t="shared" si="1"/>
        <v/>
      </c>
      <c r="B105" s="98"/>
    </row>
    <row r="106" spans="1:14" ht="39.75" customHeight="1" x14ac:dyDescent="0.25">
      <c r="A106" s="98" t="str">
        <f t="shared" si="1"/>
        <v/>
      </c>
      <c r="B106" s="98"/>
    </row>
    <row r="107" spans="1:14" ht="39.75" customHeight="1" x14ac:dyDescent="0.25">
      <c r="A107" s="98" t="str">
        <f t="shared" si="1"/>
        <v/>
      </c>
      <c r="B107" s="98"/>
    </row>
    <row r="108" spans="1:14" ht="39.75" customHeight="1" x14ac:dyDescent="0.25">
      <c r="A108" s="98" t="str">
        <f t="shared" si="1"/>
        <v/>
      </c>
      <c r="B108" s="98"/>
    </row>
    <row r="109" spans="1:14" ht="39.75" customHeight="1" x14ac:dyDescent="0.25">
      <c r="A109" s="98" t="str">
        <f t="shared" si="1"/>
        <v/>
      </c>
      <c r="B109" s="98"/>
    </row>
    <row r="110" spans="1:14" ht="39.75" customHeight="1" x14ac:dyDescent="0.25">
      <c r="A110" s="98" t="str">
        <f t="shared" si="1"/>
        <v/>
      </c>
      <c r="B110" s="98"/>
    </row>
    <row r="111" spans="1:14" ht="39.75" customHeight="1" x14ac:dyDescent="0.25">
      <c r="A111" s="98" t="str">
        <f t="shared" si="1"/>
        <v/>
      </c>
      <c r="B111" s="98"/>
    </row>
    <row r="112" spans="1:14" ht="39.75" customHeight="1" x14ac:dyDescent="0.25">
      <c r="A112" s="98" t="str">
        <f t="shared" si="1"/>
        <v/>
      </c>
      <c r="B112" s="98"/>
    </row>
    <row r="113" spans="1:2" ht="39.75" customHeight="1" x14ac:dyDescent="0.25">
      <c r="A113" s="98" t="str">
        <f t="shared" si="1"/>
        <v/>
      </c>
      <c r="B113" s="98"/>
    </row>
    <row r="114" spans="1:2" ht="39.75" customHeight="1" x14ac:dyDescent="0.25">
      <c r="A114" s="98" t="str">
        <f t="shared" si="1"/>
        <v/>
      </c>
      <c r="B114" s="98"/>
    </row>
    <row r="115" spans="1:2" ht="39.75" customHeight="1" x14ac:dyDescent="0.25">
      <c r="A115" s="98" t="str">
        <f t="shared" si="1"/>
        <v/>
      </c>
      <c r="B115" s="98"/>
    </row>
    <row r="116" spans="1:2" ht="39.75" customHeight="1" x14ac:dyDescent="0.25">
      <c r="A116" s="98" t="str">
        <f t="shared" si="1"/>
        <v/>
      </c>
      <c r="B116" s="98"/>
    </row>
    <row r="117" spans="1:2" ht="39.75" customHeight="1" x14ac:dyDescent="0.25">
      <c r="A117" s="98" t="str">
        <f t="shared" si="1"/>
        <v/>
      </c>
      <c r="B117" s="98"/>
    </row>
    <row r="118" spans="1:2" ht="39.75" customHeight="1" x14ac:dyDescent="0.25">
      <c r="A118" s="98" t="str">
        <f t="shared" si="1"/>
        <v/>
      </c>
      <c r="B118" s="98"/>
    </row>
    <row r="119" spans="1:2" ht="39.75" customHeight="1" x14ac:dyDescent="0.25">
      <c r="A119" s="98" t="str">
        <f t="shared" si="1"/>
        <v/>
      </c>
      <c r="B119" s="98"/>
    </row>
    <row r="120" spans="1:2" ht="39.75" customHeight="1" x14ac:dyDescent="0.25">
      <c r="A120" s="98" t="str">
        <f t="shared" si="1"/>
        <v/>
      </c>
      <c r="B120" s="98"/>
    </row>
    <row r="121" spans="1:2" ht="39.75" customHeight="1" x14ac:dyDescent="0.25">
      <c r="A121" s="98" t="str">
        <f t="shared" si="1"/>
        <v/>
      </c>
      <c r="B121" s="98"/>
    </row>
    <row r="122" spans="1:2" ht="39.75" customHeight="1" x14ac:dyDescent="0.25">
      <c r="A122" s="98" t="str">
        <f t="shared" si="1"/>
        <v/>
      </c>
      <c r="B122" s="98"/>
    </row>
    <row r="123" spans="1:2" ht="39.75" customHeight="1" x14ac:dyDescent="0.25">
      <c r="A123" s="98" t="str">
        <f t="shared" si="1"/>
        <v/>
      </c>
      <c r="B123" s="98"/>
    </row>
    <row r="124" spans="1:2" ht="39.75" customHeight="1" x14ac:dyDescent="0.25">
      <c r="A124" s="98" t="str">
        <f t="shared" si="1"/>
        <v/>
      </c>
      <c r="B124" s="98"/>
    </row>
    <row r="125" spans="1:2" ht="39.75" customHeight="1" x14ac:dyDescent="0.25">
      <c r="A125" s="98" t="str">
        <f t="shared" si="1"/>
        <v/>
      </c>
      <c r="B125" s="98"/>
    </row>
    <row r="126" spans="1:2" ht="39.75" customHeight="1" x14ac:dyDescent="0.25">
      <c r="A126" s="98" t="str">
        <f t="shared" si="1"/>
        <v/>
      </c>
      <c r="B126" s="98"/>
    </row>
    <row r="127" spans="1:2" ht="39.75" customHeight="1" x14ac:dyDescent="0.25">
      <c r="A127" s="98" t="str">
        <f t="shared" si="1"/>
        <v/>
      </c>
      <c r="B127" s="98"/>
    </row>
    <row r="128" spans="1:2" ht="39.75" customHeight="1" x14ac:dyDescent="0.25">
      <c r="A128" s="98" t="str">
        <f t="shared" si="1"/>
        <v/>
      </c>
      <c r="B128" s="98"/>
    </row>
    <row r="129" spans="1:2" ht="39.75" customHeight="1" x14ac:dyDescent="0.25">
      <c r="A129" s="98" t="str">
        <f t="shared" si="1"/>
        <v/>
      </c>
      <c r="B129" s="98"/>
    </row>
    <row r="130" spans="1:2" ht="39.75" customHeight="1" x14ac:dyDescent="0.25">
      <c r="A130" s="98" t="str">
        <f t="shared" si="1"/>
        <v/>
      </c>
      <c r="B130" s="98"/>
    </row>
    <row r="131" spans="1:2" ht="39.75" customHeight="1" x14ac:dyDescent="0.25">
      <c r="A131" s="98" t="str">
        <f t="shared" si="1"/>
        <v/>
      </c>
      <c r="B131" s="98"/>
    </row>
    <row r="132" spans="1:2" ht="39.75" customHeight="1" x14ac:dyDescent="0.25">
      <c r="A132" s="98" t="str">
        <f t="shared" si="1"/>
        <v/>
      </c>
      <c r="B132" s="98"/>
    </row>
    <row r="133" spans="1:2" ht="39.75" customHeight="1" x14ac:dyDescent="0.25">
      <c r="A133" s="98" t="str">
        <f t="shared" si="1"/>
        <v/>
      </c>
      <c r="B133" s="98"/>
    </row>
    <row r="134" spans="1:2" ht="39.75" customHeight="1" x14ac:dyDescent="0.25">
      <c r="A134" s="98" t="str">
        <f t="shared" si="1"/>
        <v/>
      </c>
      <c r="B134" s="98"/>
    </row>
    <row r="135" spans="1:2" ht="39.75" customHeight="1" x14ac:dyDescent="0.25">
      <c r="A135" s="98" t="str">
        <f t="shared" ref="A135:A198" si="2">IF(C135&lt;&gt;"",ROW(A129),"")</f>
        <v/>
      </c>
      <c r="B135" s="98"/>
    </row>
    <row r="136" spans="1:2" ht="39.75" customHeight="1" x14ac:dyDescent="0.25">
      <c r="A136" s="98" t="str">
        <f t="shared" si="2"/>
        <v/>
      </c>
      <c r="B136" s="98"/>
    </row>
    <row r="137" spans="1:2" ht="39.75" customHeight="1" x14ac:dyDescent="0.25">
      <c r="A137" s="98" t="str">
        <f t="shared" si="2"/>
        <v/>
      </c>
      <c r="B137" s="98"/>
    </row>
    <row r="138" spans="1:2" ht="39.75" customHeight="1" x14ac:dyDescent="0.25">
      <c r="A138" s="98" t="str">
        <f t="shared" si="2"/>
        <v/>
      </c>
      <c r="B138" s="98"/>
    </row>
    <row r="139" spans="1:2" ht="39.75" customHeight="1" x14ac:dyDescent="0.25">
      <c r="A139" s="98" t="str">
        <f t="shared" si="2"/>
        <v/>
      </c>
      <c r="B139" s="98"/>
    </row>
    <row r="140" spans="1:2" ht="39.75" customHeight="1" x14ac:dyDescent="0.25">
      <c r="A140" s="98" t="str">
        <f t="shared" si="2"/>
        <v/>
      </c>
      <c r="B140" s="98"/>
    </row>
    <row r="141" spans="1:2" ht="39.75" customHeight="1" x14ac:dyDescent="0.25">
      <c r="A141" s="98" t="str">
        <f t="shared" si="2"/>
        <v/>
      </c>
      <c r="B141" s="98"/>
    </row>
    <row r="142" spans="1:2" ht="39.75" customHeight="1" x14ac:dyDescent="0.25">
      <c r="A142" s="98" t="str">
        <f t="shared" si="2"/>
        <v/>
      </c>
      <c r="B142" s="98"/>
    </row>
    <row r="143" spans="1:2" ht="39.75" customHeight="1" x14ac:dyDescent="0.25">
      <c r="A143" s="98" t="str">
        <f t="shared" si="2"/>
        <v/>
      </c>
      <c r="B143" s="98"/>
    </row>
    <row r="144" spans="1:2" ht="39.75" customHeight="1" x14ac:dyDescent="0.25">
      <c r="A144" s="98" t="str">
        <f t="shared" si="2"/>
        <v/>
      </c>
      <c r="B144" s="98"/>
    </row>
    <row r="145" spans="1:2" ht="39.75" customHeight="1" x14ac:dyDescent="0.25">
      <c r="A145" s="98" t="str">
        <f t="shared" si="2"/>
        <v/>
      </c>
      <c r="B145" s="98"/>
    </row>
    <row r="146" spans="1:2" ht="39.75" customHeight="1" x14ac:dyDescent="0.25">
      <c r="A146" s="98" t="str">
        <f t="shared" si="2"/>
        <v/>
      </c>
      <c r="B146" s="98"/>
    </row>
    <row r="147" spans="1:2" ht="39.75" customHeight="1" x14ac:dyDescent="0.25">
      <c r="A147" s="98" t="str">
        <f t="shared" si="2"/>
        <v/>
      </c>
      <c r="B147" s="98"/>
    </row>
    <row r="148" spans="1:2" ht="39.75" customHeight="1" x14ac:dyDescent="0.25">
      <c r="A148" s="98" t="str">
        <f t="shared" si="2"/>
        <v/>
      </c>
      <c r="B148" s="98"/>
    </row>
    <row r="149" spans="1:2" ht="39.75" customHeight="1" x14ac:dyDescent="0.25">
      <c r="A149" s="98" t="str">
        <f t="shared" si="2"/>
        <v/>
      </c>
      <c r="B149" s="98"/>
    </row>
    <row r="150" spans="1:2" ht="39.75" customHeight="1" x14ac:dyDescent="0.25">
      <c r="A150" s="98" t="str">
        <f t="shared" si="2"/>
        <v/>
      </c>
      <c r="B150" s="98"/>
    </row>
    <row r="151" spans="1:2" ht="39.75" customHeight="1" x14ac:dyDescent="0.25">
      <c r="A151" s="98" t="str">
        <f t="shared" si="2"/>
        <v/>
      </c>
      <c r="B151" s="98"/>
    </row>
    <row r="152" spans="1:2" ht="39.75" customHeight="1" x14ac:dyDescent="0.25">
      <c r="A152" s="98" t="str">
        <f t="shared" si="2"/>
        <v/>
      </c>
      <c r="B152" s="98"/>
    </row>
    <row r="153" spans="1:2" ht="39.75" customHeight="1" x14ac:dyDescent="0.25">
      <c r="A153" s="98" t="str">
        <f t="shared" si="2"/>
        <v/>
      </c>
      <c r="B153" s="98"/>
    </row>
    <row r="154" spans="1:2" ht="39.75" customHeight="1" x14ac:dyDescent="0.25">
      <c r="A154" s="98" t="str">
        <f t="shared" si="2"/>
        <v/>
      </c>
      <c r="B154" s="98"/>
    </row>
    <row r="155" spans="1:2" ht="39.75" customHeight="1" x14ac:dyDescent="0.25">
      <c r="A155" s="98" t="str">
        <f t="shared" si="2"/>
        <v/>
      </c>
      <c r="B155" s="98"/>
    </row>
    <row r="156" spans="1:2" ht="39.75" customHeight="1" x14ac:dyDescent="0.25">
      <c r="A156" s="98" t="str">
        <f t="shared" si="2"/>
        <v/>
      </c>
      <c r="B156" s="98"/>
    </row>
    <row r="157" spans="1:2" ht="39.75" customHeight="1" x14ac:dyDescent="0.25">
      <c r="A157" s="98" t="str">
        <f t="shared" si="2"/>
        <v/>
      </c>
      <c r="B157" s="98"/>
    </row>
    <row r="158" spans="1:2" ht="39.75" customHeight="1" x14ac:dyDescent="0.25">
      <c r="A158" s="98" t="str">
        <f t="shared" si="2"/>
        <v/>
      </c>
      <c r="B158" s="98"/>
    </row>
    <row r="159" spans="1:2" ht="39.75" customHeight="1" x14ac:dyDescent="0.25">
      <c r="A159" s="98" t="str">
        <f t="shared" si="2"/>
        <v/>
      </c>
      <c r="B159" s="98"/>
    </row>
    <row r="160" spans="1:2" ht="39.75" customHeight="1" x14ac:dyDescent="0.25">
      <c r="A160" s="98" t="str">
        <f t="shared" si="2"/>
        <v/>
      </c>
      <c r="B160" s="98"/>
    </row>
    <row r="161" spans="1:2" ht="39.75" customHeight="1" x14ac:dyDescent="0.25">
      <c r="A161" s="98" t="str">
        <f t="shared" si="2"/>
        <v/>
      </c>
      <c r="B161" s="98"/>
    </row>
    <row r="162" spans="1:2" ht="39.75" customHeight="1" x14ac:dyDescent="0.25">
      <c r="A162" s="98" t="str">
        <f t="shared" si="2"/>
        <v/>
      </c>
      <c r="B162" s="98"/>
    </row>
    <row r="163" spans="1:2" ht="39.75" customHeight="1" x14ac:dyDescent="0.25">
      <c r="A163" s="98" t="str">
        <f t="shared" si="2"/>
        <v/>
      </c>
      <c r="B163" s="98"/>
    </row>
    <row r="164" spans="1:2" ht="39.75" customHeight="1" x14ac:dyDescent="0.25">
      <c r="A164" s="98" t="str">
        <f t="shared" si="2"/>
        <v/>
      </c>
      <c r="B164" s="98"/>
    </row>
    <row r="165" spans="1:2" ht="39.75" customHeight="1" x14ac:dyDescent="0.25">
      <c r="A165" s="98" t="str">
        <f t="shared" si="2"/>
        <v/>
      </c>
      <c r="B165" s="98"/>
    </row>
    <row r="166" spans="1:2" ht="39.75" customHeight="1" x14ac:dyDescent="0.25">
      <c r="A166" s="98" t="str">
        <f t="shared" si="2"/>
        <v/>
      </c>
      <c r="B166" s="98"/>
    </row>
    <row r="167" spans="1:2" ht="39.75" customHeight="1" x14ac:dyDescent="0.25">
      <c r="A167" s="98" t="str">
        <f t="shared" si="2"/>
        <v/>
      </c>
      <c r="B167" s="98"/>
    </row>
    <row r="168" spans="1:2" ht="39.75" customHeight="1" x14ac:dyDescent="0.25">
      <c r="A168" s="98" t="str">
        <f t="shared" si="2"/>
        <v/>
      </c>
      <c r="B168" s="98"/>
    </row>
    <row r="169" spans="1:2" ht="39.75" customHeight="1" x14ac:dyDescent="0.25">
      <c r="A169" s="98" t="str">
        <f t="shared" si="2"/>
        <v/>
      </c>
      <c r="B169" s="98"/>
    </row>
    <row r="170" spans="1:2" ht="39.75" customHeight="1" x14ac:dyDescent="0.25">
      <c r="A170" s="98" t="str">
        <f t="shared" si="2"/>
        <v/>
      </c>
      <c r="B170" s="98"/>
    </row>
    <row r="171" spans="1:2" ht="39.75" customHeight="1" x14ac:dyDescent="0.25">
      <c r="A171" s="98" t="str">
        <f t="shared" si="2"/>
        <v/>
      </c>
      <c r="B171" s="98"/>
    </row>
    <row r="172" spans="1:2" ht="39.75" customHeight="1" x14ac:dyDescent="0.25">
      <c r="A172" s="98" t="str">
        <f t="shared" si="2"/>
        <v/>
      </c>
      <c r="B172" s="98"/>
    </row>
    <row r="173" spans="1:2" ht="39.75" customHeight="1" x14ac:dyDescent="0.25">
      <c r="A173" s="98" t="str">
        <f t="shared" si="2"/>
        <v/>
      </c>
      <c r="B173" s="98"/>
    </row>
    <row r="174" spans="1:2" ht="39.75" customHeight="1" x14ac:dyDescent="0.25">
      <c r="A174" s="98" t="str">
        <f t="shared" si="2"/>
        <v/>
      </c>
      <c r="B174" s="98"/>
    </row>
    <row r="175" spans="1:2" ht="39.75" customHeight="1" x14ac:dyDescent="0.25">
      <c r="A175" s="98" t="str">
        <f t="shared" si="2"/>
        <v/>
      </c>
      <c r="B175" s="98"/>
    </row>
    <row r="176" spans="1:2" ht="39.75" customHeight="1" x14ac:dyDescent="0.25">
      <c r="A176" s="98" t="str">
        <f t="shared" si="2"/>
        <v/>
      </c>
      <c r="B176" s="98"/>
    </row>
    <row r="177" spans="1:2" ht="39.75" customHeight="1" x14ac:dyDescent="0.25">
      <c r="A177" s="98" t="str">
        <f t="shared" si="2"/>
        <v/>
      </c>
      <c r="B177" s="98"/>
    </row>
    <row r="178" spans="1:2" ht="39.75" customHeight="1" x14ac:dyDescent="0.25">
      <c r="A178" s="98" t="str">
        <f t="shared" si="2"/>
        <v/>
      </c>
      <c r="B178" s="98"/>
    </row>
    <row r="179" spans="1:2" ht="39.75" customHeight="1" x14ac:dyDescent="0.25">
      <c r="A179" s="98" t="str">
        <f t="shared" si="2"/>
        <v/>
      </c>
      <c r="B179" s="98"/>
    </row>
    <row r="180" spans="1:2" ht="39.75" customHeight="1" x14ac:dyDescent="0.25">
      <c r="A180" s="98" t="str">
        <f t="shared" si="2"/>
        <v/>
      </c>
      <c r="B180" s="98"/>
    </row>
    <row r="181" spans="1:2" ht="39.75" customHeight="1" x14ac:dyDescent="0.25">
      <c r="A181" s="98" t="str">
        <f t="shared" si="2"/>
        <v/>
      </c>
      <c r="B181" s="98"/>
    </row>
    <row r="182" spans="1:2" ht="39.75" customHeight="1" x14ac:dyDescent="0.25">
      <c r="A182" s="98" t="str">
        <f t="shared" si="2"/>
        <v/>
      </c>
      <c r="B182" s="98"/>
    </row>
    <row r="183" spans="1:2" ht="39.75" customHeight="1" x14ac:dyDescent="0.25">
      <c r="A183" s="98" t="str">
        <f t="shared" si="2"/>
        <v/>
      </c>
      <c r="B183" s="98"/>
    </row>
    <row r="184" spans="1:2" ht="39.75" customHeight="1" x14ac:dyDescent="0.25">
      <c r="A184" s="98" t="str">
        <f t="shared" si="2"/>
        <v/>
      </c>
      <c r="B184" s="98"/>
    </row>
    <row r="185" spans="1:2" ht="39.75" customHeight="1" x14ac:dyDescent="0.25">
      <c r="A185" s="98" t="str">
        <f t="shared" si="2"/>
        <v/>
      </c>
      <c r="B185" s="98"/>
    </row>
    <row r="186" spans="1:2" ht="39.75" customHeight="1" x14ac:dyDescent="0.25">
      <c r="A186" s="98" t="str">
        <f t="shared" si="2"/>
        <v/>
      </c>
      <c r="B186" s="98"/>
    </row>
    <row r="187" spans="1:2" ht="39.75" customHeight="1" x14ac:dyDescent="0.25">
      <c r="A187" s="98" t="str">
        <f t="shared" si="2"/>
        <v/>
      </c>
      <c r="B187" s="98"/>
    </row>
    <row r="188" spans="1:2" ht="39.75" customHeight="1" x14ac:dyDescent="0.25">
      <c r="A188" s="98" t="str">
        <f t="shared" si="2"/>
        <v/>
      </c>
      <c r="B188" s="98"/>
    </row>
    <row r="189" spans="1:2" ht="39.75" customHeight="1" x14ac:dyDescent="0.25">
      <c r="A189" s="98" t="str">
        <f t="shared" si="2"/>
        <v/>
      </c>
      <c r="B189" s="98"/>
    </row>
    <row r="190" spans="1:2" ht="39.75" customHeight="1" x14ac:dyDescent="0.25">
      <c r="A190" s="98" t="str">
        <f t="shared" si="2"/>
        <v/>
      </c>
      <c r="B190" s="98"/>
    </row>
    <row r="191" spans="1:2" ht="39.75" customHeight="1" x14ac:dyDescent="0.25">
      <c r="A191" s="98" t="str">
        <f t="shared" si="2"/>
        <v/>
      </c>
      <c r="B191" s="98"/>
    </row>
    <row r="192" spans="1:2" ht="39.75" customHeight="1" x14ac:dyDescent="0.25">
      <c r="A192" s="98" t="str">
        <f t="shared" si="2"/>
        <v/>
      </c>
      <c r="B192" s="98"/>
    </row>
    <row r="193" spans="1:2" ht="39.75" customHeight="1" x14ac:dyDescent="0.25">
      <c r="A193" s="98" t="str">
        <f t="shared" si="2"/>
        <v/>
      </c>
      <c r="B193" s="98"/>
    </row>
    <row r="194" spans="1:2" ht="39.75" customHeight="1" x14ac:dyDescent="0.25">
      <c r="A194" s="98" t="str">
        <f t="shared" si="2"/>
        <v/>
      </c>
      <c r="B194" s="98"/>
    </row>
    <row r="195" spans="1:2" ht="39.75" customHeight="1" x14ac:dyDescent="0.25">
      <c r="A195" s="98" t="str">
        <f t="shared" si="2"/>
        <v/>
      </c>
      <c r="B195" s="98"/>
    </row>
    <row r="196" spans="1:2" ht="39.75" customHeight="1" x14ac:dyDescent="0.25">
      <c r="A196" s="98" t="str">
        <f t="shared" si="2"/>
        <v/>
      </c>
      <c r="B196" s="98"/>
    </row>
    <row r="197" spans="1:2" ht="39.75" customHeight="1" x14ac:dyDescent="0.25">
      <c r="A197" s="98" t="str">
        <f t="shared" si="2"/>
        <v/>
      </c>
      <c r="B197" s="98"/>
    </row>
    <row r="198" spans="1:2" ht="39.75" customHeight="1" x14ac:dyDescent="0.25">
      <c r="A198" s="98" t="str">
        <f t="shared" si="2"/>
        <v/>
      </c>
      <c r="B198" s="98"/>
    </row>
    <row r="199" spans="1:2" ht="39.75" customHeight="1" x14ac:dyDescent="0.25">
      <c r="A199" s="98" t="str">
        <f t="shared" ref="A199:A262" si="3">IF(C199&lt;&gt;"",ROW(A193),"")</f>
        <v/>
      </c>
      <c r="B199" s="98"/>
    </row>
    <row r="200" spans="1:2" ht="39.75" customHeight="1" x14ac:dyDescent="0.25">
      <c r="A200" s="98" t="str">
        <f t="shared" si="3"/>
        <v/>
      </c>
      <c r="B200" s="98"/>
    </row>
    <row r="201" spans="1:2" ht="39.75" customHeight="1" x14ac:dyDescent="0.25">
      <c r="A201" s="98" t="str">
        <f t="shared" si="3"/>
        <v/>
      </c>
      <c r="B201" s="98"/>
    </row>
    <row r="202" spans="1:2" ht="39.75" customHeight="1" x14ac:dyDescent="0.25">
      <c r="A202" s="98" t="str">
        <f t="shared" si="3"/>
        <v/>
      </c>
      <c r="B202" s="98"/>
    </row>
    <row r="203" spans="1:2" ht="39.75" customHeight="1" x14ac:dyDescent="0.25">
      <c r="A203" s="98" t="str">
        <f t="shared" si="3"/>
        <v/>
      </c>
      <c r="B203" s="98"/>
    </row>
    <row r="204" spans="1:2" ht="39.75" customHeight="1" x14ac:dyDescent="0.25">
      <c r="A204" s="98" t="str">
        <f t="shared" si="3"/>
        <v/>
      </c>
      <c r="B204" s="98"/>
    </row>
    <row r="205" spans="1:2" ht="39.75" customHeight="1" x14ac:dyDescent="0.25">
      <c r="A205" s="98" t="str">
        <f t="shared" si="3"/>
        <v/>
      </c>
      <c r="B205" s="98"/>
    </row>
    <row r="206" spans="1:2" ht="39.75" customHeight="1" x14ac:dyDescent="0.25">
      <c r="A206" s="98" t="str">
        <f t="shared" si="3"/>
        <v/>
      </c>
      <c r="B206" s="98"/>
    </row>
    <row r="207" spans="1:2" ht="39.75" customHeight="1" x14ac:dyDescent="0.25">
      <c r="A207" s="98" t="str">
        <f t="shared" si="3"/>
        <v/>
      </c>
      <c r="B207" s="98"/>
    </row>
    <row r="208" spans="1:2" ht="39.75" customHeight="1" x14ac:dyDescent="0.25">
      <c r="A208" s="98" t="str">
        <f t="shared" si="3"/>
        <v/>
      </c>
      <c r="B208" s="98"/>
    </row>
    <row r="209" spans="1:2" ht="39.75" customHeight="1" x14ac:dyDescent="0.25">
      <c r="A209" s="98" t="str">
        <f t="shared" si="3"/>
        <v/>
      </c>
      <c r="B209" s="98"/>
    </row>
    <row r="210" spans="1:2" ht="39.75" customHeight="1" x14ac:dyDescent="0.25">
      <c r="A210" s="98" t="str">
        <f t="shared" si="3"/>
        <v/>
      </c>
      <c r="B210" s="98"/>
    </row>
    <row r="211" spans="1:2" ht="39.75" customHeight="1" x14ac:dyDescent="0.25">
      <c r="A211" s="98" t="str">
        <f t="shared" si="3"/>
        <v/>
      </c>
      <c r="B211" s="98"/>
    </row>
    <row r="212" spans="1:2" ht="39.75" customHeight="1" x14ac:dyDescent="0.25">
      <c r="A212" s="98" t="str">
        <f t="shared" si="3"/>
        <v/>
      </c>
      <c r="B212" s="98"/>
    </row>
    <row r="213" spans="1:2" ht="39.75" customHeight="1" x14ac:dyDescent="0.25">
      <c r="A213" s="98" t="str">
        <f t="shared" si="3"/>
        <v/>
      </c>
      <c r="B213" s="98"/>
    </row>
    <row r="214" spans="1:2" ht="39.75" customHeight="1" x14ac:dyDescent="0.25">
      <c r="A214" s="98" t="str">
        <f t="shared" si="3"/>
        <v/>
      </c>
      <c r="B214" s="98"/>
    </row>
    <row r="215" spans="1:2" ht="39.75" customHeight="1" x14ac:dyDescent="0.25">
      <c r="A215" s="98" t="str">
        <f t="shared" si="3"/>
        <v/>
      </c>
      <c r="B215" s="98"/>
    </row>
    <row r="216" spans="1:2" ht="39.75" customHeight="1" x14ac:dyDescent="0.25">
      <c r="A216" s="98" t="str">
        <f t="shared" si="3"/>
        <v/>
      </c>
      <c r="B216" s="98"/>
    </row>
    <row r="217" spans="1:2" ht="39.75" customHeight="1" x14ac:dyDescent="0.25">
      <c r="A217" s="98" t="str">
        <f t="shared" si="3"/>
        <v/>
      </c>
      <c r="B217" s="98"/>
    </row>
    <row r="218" spans="1:2" ht="39.75" customHeight="1" x14ac:dyDescent="0.25">
      <c r="A218" s="98" t="str">
        <f t="shared" si="3"/>
        <v/>
      </c>
      <c r="B218" s="98"/>
    </row>
    <row r="219" spans="1:2" ht="39.75" customHeight="1" x14ac:dyDescent="0.25">
      <c r="A219" s="98" t="str">
        <f t="shared" si="3"/>
        <v/>
      </c>
      <c r="B219" s="98"/>
    </row>
    <row r="220" spans="1:2" ht="39.75" customHeight="1" x14ac:dyDescent="0.25">
      <c r="A220" s="98" t="str">
        <f t="shared" si="3"/>
        <v/>
      </c>
      <c r="B220" s="98"/>
    </row>
    <row r="221" spans="1:2" ht="39.75" customHeight="1" x14ac:dyDescent="0.25">
      <c r="A221" s="98" t="str">
        <f t="shared" si="3"/>
        <v/>
      </c>
      <c r="B221" s="98"/>
    </row>
    <row r="222" spans="1:2" ht="39.75" customHeight="1" x14ac:dyDescent="0.25">
      <c r="A222" s="98" t="str">
        <f t="shared" si="3"/>
        <v/>
      </c>
      <c r="B222" s="98"/>
    </row>
    <row r="223" spans="1:2" ht="39.75" customHeight="1" x14ac:dyDescent="0.25">
      <c r="A223" s="98" t="str">
        <f t="shared" si="3"/>
        <v/>
      </c>
      <c r="B223" s="98"/>
    </row>
    <row r="224" spans="1:2" ht="39.75" customHeight="1" x14ac:dyDescent="0.25">
      <c r="A224" s="98" t="str">
        <f t="shared" si="3"/>
        <v/>
      </c>
      <c r="B224" s="98"/>
    </row>
    <row r="225" spans="1:2" ht="39.75" customHeight="1" x14ac:dyDescent="0.25">
      <c r="A225" s="98" t="str">
        <f t="shared" si="3"/>
        <v/>
      </c>
      <c r="B225" s="98"/>
    </row>
    <row r="226" spans="1:2" ht="39.75" customHeight="1" x14ac:dyDescent="0.25">
      <c r="A226" s="98" t="str">
        <f t="shared" si="3"/>
        <v/>
      </c>
      <c r="B226" s="98"/>
    </row>
    <row r="227" spans="1:2" ht="39.75" customHeight="1" x14ac:dyDescent="0.25">
      <c r="A227" s="98" t="str">
        <f t="shared" si="3"/>
        <v/>
      </c>
      <c r="B227" s="98"/>
    </row>
    <row r="228" spans="1:2" ht="39.75" customHeight="1" x14ac:dyDescent="0.25">
      <c r="A228" s="98" t="str">
        <f t="shared" si="3"/>
        <v/>
      </c>
      <c r="B228" s="98"/>
    </row>
    <row r="229" spans="1:2" ht="39.75" customHeight="1" x14ac:dyDescent="0.25">
      <c r="A229" s="98" t="str">
        <f t="shared" si="3"/>
        <v/>
      </c>
      <c r="B229" s="98"/>
    </row>
    <row r="230" spans="1:2" ht="39.75" customHeight="1" x14ac:dyDescent="0.25">
      <c r="A230" s="98" t="str">
        <f t="shared" si="3"/>
        <v/>
      </c>
      <c r="B230" s="98"/>
    </row>
    <row r="231" spans="1:2" ht="39.75" customHeight="1" x14ac:dyDescent="0.25">
      <c r="A231" s="98" t="str">
        <f t="shared" si="3"/>
        <v/>
      </c>
      <c r="B231" s="98"/>
    </row>
    <row r="232" spans="1:2" ht="39.75" customHeight="1" x14ac:dyDescent="0.25">
      <c r="A232" s="98" t="str">
        <f t="shared" si="3"/>
        <v/>
      </c>
      <c r="B232" s="98"/>
    </row>
    <row r="233" spans="1:2" ht="39.75" customHeight="1" x14ac:dyDescent="0.25">
      <c r="A233" s="98" t="str">
        <f t="shared" si="3"/>
        <v/>
      </c>
      <c r="B233" s="98"/>
    </row>
    <row r="234" spans="1:2" ht="39.75" customHeight="1" x14ac:dyDescent="0.25">
      <c r="A234" s="98" t="str">
        <f t="shared" si="3"/>
        <v/>
      </c>
      <c r="B234" s="98"/>
    </row>
    <row r="235" spans="1:2" ht="39.75" customHeight="1" x14ac:dyDescent="0.25">
      <c r="A235" s="98" t="str">
        <f t="shared" si="3"/>
        <v/>
      </c>
      <c r="B235" s="98"/>
    </row>
    <row r="236" spans="1:2" ht="39.75" customHeight="1" x14ac:dyDescent="0.25">
      <c r="A236" s="98" t="str">
        <f t="shared" si="3"/>
        <v/>
      </c>
      <c r="B236" s="98"/>
    </row>
    <row r="237" spans="1:2" ht="39.75" customHeight="1" x14ac:dyDescent="0.25">
      <c r="A237" s="98" t="str">
        <f t="shared" si="3"/>
        <v/>
      </c>
      <c r="B237" s="98"/>
    </row>
    <row r="238" spans="1:2" ht="39.75" customHeight="1" x14ac:dyDescent="0.25">
      <c r="A238" s="98" t="str">
        <f t="shared" si="3"/>
        <v/>
      </c>
      <c r="B238" s="98"/>
    </row>
    <row r="239" spans="1:2" ht="39.75" customHeight="1" x14ac:dyDescent="0.25">
      <c r="A239" s="98" t="str">
        <f t="shared" si="3"/>
        <v/>
      </c>
      <c r="B239" s="98"/>
    </row>
    <row r="240" spans="1:2" ht="39.75" customHeight="1" x14ac:dyDescent="0.25">
      <c r="A240" s="98" t="str">
        <f t="shared" si="3"/>
        <v/>
      </c>
      <c r="B240" s="98"/>
    </row>
    <row r="241" spans="1:2" ht="39.75" customHeight="1" x14ac:dyDescent="0.25">
      <c r="A241" s="98" t="str">
        <f t="shared" si="3"/>
        <v/>
      </c>
      <c r="B241" s="98"/>
    </row>
    <row r="242" spans="1:2" ht="39.75" customHeight="1" x14ac:dyDescent="0.25">
      <c r="A242" s="98" t="str">
        <f t="shared" si="3"/>
        <v/>
      </c>
      <c r="B242" s="98"/>
    </row>
    <row r="243" spans="1:2" ht="39.75" customHeight="1" x14ac:dyDescent="0.25">
      <c r="A243" s="98" t="str">
        <f t="shared" si="3"/>
        <v/>
      </c>
      <c r="B243" s="98"/>
    </row>
    <row r="244" spans="1:2" ht="39.75" customHeight="1" x14ac:dyDescent="0.25">
      <c r="A244" s="98" t="str">
        <f t="shared" si="3"/>
        <v/>
      </c>
      <c r="B244" s="98"/>
    </row>
    <row r="245" spans="1:2" ht="39.75" customHeight="1" x14ac:dyDescent="0.25">
      <c r="A245" s="98" t="str">
        <f t="shared" si="3"/>
        <v/>
      </c>
      <c r="B245" s="98"/>
    </row>
    <row r="246" spans="1:2" ht="39.75" customHeight="1" x14ac:dyDescent="0.25">
      <c r="A246" s="98" t="str">
        <f t="shared" si="3"/>
        <v/>
      </c>
      <c r="B246" s="98"/>
    </row>
    <row r="247" spans="1:2" ht="39.75" customHeight="1" x14ac:dyDescent="0.25">
      <c r="A247" s="98" t="str">
        <f t="shared" si="3"/>
        <v/>
      </c>
      <c r="B247" s="98"/>
    </row>
    <row r="248" spans="1:2" ht="39.75" customHeight="1" x14ac:dyDescent="0.25">
      <c r="A248" s="98" t="str">
        <f t="shared" si="3"/>
        <v/>
      </c>
      <c r="B248" s="98"/>
    </row>
    <row r="249" spans="1:2" ht="39.75" customHeight="1" x14ac:dyDescent="0.25">
      <c r="A249" s="98" t="str">
        <f t="shared" si="3"/>
        <v/>
      </c>
      <c r="B249" s="98"/>
    </row>
    <row r="250" spans="1:2" ht="39.75" customHeight="1" x14ac:dyDescent="0.25">
      <c r="A250" s="98" t="str">
        <f t="shared" si="3"/>
        <v/>
      </c>
      <c r="B250" s="98"/>
    </row>
    <row r="251" spans="1:2" ht="39.75" customHeight="1" x14ac:dyDescent="0.25">
      <c r="A251" s="98" t="str">
        <f t="shared" si="3"/>
        <v/>
      </c>
      <c r="B251" s="98"/>
    </row>
    <row r="252" spans="1:2" ht="39.75" customHeight="1" x14ac:dyDescent="0.25">
      <c r="A252" s="98" t="str">
        <f t="shared" si="3"/>
        <v/>
      </c>
      <c r="B252" s="98"/>
    </row>
    <row r="253" spans="1:2" ht="39.75" customHeight="1" x14ac:dyDescent="0.25">
      <c r="A253" s="98" t="str">
        <f t="shared" si="3"/>
        <v/>
      </c>
      <c r="B253" s="98"/>
    </row>
    <row r="254" spans="1:2" ht="39.75" customHeight="1" x14ac:dyDescent="0.25">
      <c r="A254" s="98" t="str">
        <f t="shared" si="3"/>
        <v/>
      </c>
      <c r="B254" s="98"/>
    </row>
    <row r="255" spans="1:2" ht="39.75" customHeight="1" x14ac:dyDescent="0.25">
      <c r="A255" s="98" t="str">
        <f t="shared" si="3"/>
        <v/>
      </c>
      <c r="B255" s="98"/>
    </row>
    <row r="256" spans="1:2" ht="39.75" customHeight="1" x14ac:dyDescent="0.25">
      <c r="A256" s="98" t="str">
        <f t="shared" si="3"/>
        <v/>
      </c>
      <c r="B256" s="98"/>
    </row>
    <row r="257" spans="1:2" ht="39.75" customHeight="1" x14ac:dyDescent="0.25">
      <c r="A257" s="98" t="str">
        <f t="shared" si="3"/>
        <v/>
      </c>
      <c r="B257" s="98"/>
    </row>
    <row r="258" spans="1:2" ht="39.75" customHeight="1" x14ac:dyDescent="0.25">
      <c r="A258" s="98" t="str">
        <f t="shared" si="3"/>
        <v/>
      </c>
      <c r="B258" s="98"/>
    </row>
    <row r="259" spans="1:2" ht="39.75" customHeight="1" x14ac:dyDescent="0.25">
      <c r="A259" s="98" t="str">
        <f t="shared" si="3"/>
        <v/>
      </c>
      <c r="B259" s="98"/>
    </row>
    <row r="260" spans="1:2" ht="39.75" customHeight="1" x14ac:dyDescent="0.25">
      <c r="A260" s="98" t="str">
        <f t="shared" si="3"/>
        <v/>
      </c>
      <c r="B260" s="98"/>
    </row>
    <row r="261" spans="1:2" ht="39.75" customHeight="1" x14ac:dyDescent="0.25">
      <c r="A261" s="98" t="str">
        <f t="shared" si="3"/>
        <v/>
      </c>
      <c r="B261" s="98"/>
    </row>
    <row r="262" spans="1:2" ht="39.75" customHeight="1" x14ac:dyDescent="0.25">
      <c r="A262" s="98" t="str">
        <f t="shared" si="3"/>
        <v/>
      </c>
      <c r="B262" s="98"/>
    </row>
    <row r="263" spans="1:2" ht="39.75" customHeight="1" x14ac:dyDescent="0.25">
      <c r="A263" s="98" t="str">
        <f t="shared" ref="A263:A315" si="4">IF(C263&lt;&gt;"",ROW(A257),"")</f>
        <v/>
      </c>
      <c r="B263" s="98"/>
    </row>
    <row r="264" spans="1:2" ht="39.75" customHeight="1" x14ac:dyDescent="0.25">
      <c r="A264" s="98" t="str">
        <f t="shared" si="4"/>
        <v/>
      </c>
      <c r="B264" s="98"/>
    </row>
    <row r="265" spans="1:2" ht="39.75" customHeight="1" x14ac:dyDescent="0.25">
      <c r="A265" s="98" t="str">
        <f t="shared" si="4"/>
        <v/>
      </c>
      <c r="B265" s="98"/>
    </row>
    <row r="266" spans="1:2" ht="39.75" customHeight="1" x14ac:dyDescent="0.25">
      <c r="A266" s="98" t="str">
        <f t="shared" si="4"/>
        <v/>
      </c>
      <c r="B266" s="98"/>
    </row>
    <row r="267" spans="1:2" ht="39.75" customHeight="1" x14ac:dyDescent="0.25">
      <c r="A267" s="98" t="str">
        <f t="shared" si="4"/>
        <v/>
      </c>
      <c r="B267" s="98"/>
    </row>
    <row r="268" spans="1:2" ht="39.75" customHeight="1" x14ac:dyDescent="0.25">
      <c r="A268" s="98" t="str">
        <f t="shared" si="4"/>
        <v/>
      </c>
      <c r="B268" s="98"/>
    </row>
    <row r="269" spans="1:2" ht="39.75" customHeight="1" x14ac:dyDescent="0.25">
      <c r="A269" s="98" t="str">
        <f t="shared" si="4"/>
        <v/>
      </c>
      <c r="B269" s="98"/>
    </row>
    <row r="270" spans="1:2" ht="39.75" customHeight="1" x14ac:dyDescent="0.25">
      <c r="A270" s="98" t="str">
        <f t="shared" si="4"/>
        <v/>
      </c>
      <c r="B270" s="98"/>
    </row>
    <row r="271" spans="1:2" ht="39.75" customHeight="1" x14ac:dyDescent="0.25">
      <c r="A271" s="98" t="str">
        <f t="shared" si="4"/>
        <v/>
      </c>
      <c r="B271" s="98"/>
    </row>
    <row r="272" spans="1:2" ht="39.75" customHeight="1" x14ac:dyDescent="0.25">
      <c r="A272" s="98" t="str">
        <f t="shared" si="4"/>
        <v/>
      </c>
      <c r="B272" s="98"/>
    </row>
    <row r="273" spans="1:2" ht="39.75" customHeight="1" x14ac:dyDescent="0.25">
      <c r="A273" s="98" t="str">
        <f t="shared" si="4"/>
        <v/>
      </c>
      <c r="B273" s="98"/>
    </row>
    <row r="274" spans="1:2" ht="39.75" customHeight="1" x14ac:dyDescent="0.25">
      <c r="A274" s="98" t="str">
        <f t="shared" si="4"/>
        <v/>
      </c>
      <c r="B274" s="98"/>
    </row>
    <row r="275" spans="1:2" ht="39.75" customHeight="1" x14ac:dyDescent="0.25">
      <c r="A275" s="98" t="str">
        <f t="shared" si="4"/>
        <v/>
      </c>
      <c r="B275" s="98"/>
    </row>
    <row r="276" spans="1:2" ht="39.75" customHeight="1" x14ac:dyDescent="0.25">
      <c r="A276" s="98" t="str">
        <f t="shared" si="4"/>
        <v/>
      </c>
      <c r="B276" s="98"/>
    </row>
    <row r="277" spans="1:2" ht="39.75" customHeight="1" x14ac:dyDescent="0.25">
      <c r="A277" s="98" t="str">
        <f t="shared" si="4"/>
        <v/>
      </c>
      <c r="B277" s="98"/>
    </row>
    <row r="278" spans="1:2" ht="39.75" customHeight="1" x14ac:dyDescent="0.25">
      <c r="A278" s="98" t="str">
        <f t="shared" si="4"/>
        <v/>
      </c>
      <c r="B278" s="98"/>
    </row>
    <row r="279" spans="1:2" ht="39.75" customHeight="1" x14ac:dyDescent="0.25">
      <c r="A279" s="98" t="str">
        <f t="shared" si="4"/>
        <v/>
      </c>
      <c r="B279" s="98"/>
    </row>
    <row r="280" spans="1:2" ht="39.75" customHeight="1" x14ac:dyDescent="0.25">
      <c r="A280" s="98" t="str">
        <f t="shared" si="4"/>
        <v/>
      </c>
      <c r="B280" s="98"/>
    </row>
    <row r="281" spans="1:2" ht="39.75" customHeight="1" x14ac:dyDescent="0.25">
      <c r="A281" s="98" t="str">
        <f t="shared" si="4"/>
        <v/>
      </c>
      <c r="B281" s="98"/>
    </row>
    <row r="282" spans="1:2" ht="39.75" customHeight="1" x14ac:dyDescent="0.25">
      <c r="A282" s="98" t="str">
        <f t="shared" si="4"/>
        <v/>
      </c>
      <c r="B282" s="98"/>
    </row>
    <row r="283" spans="1:2" ht="39.75" customHeight="1" x14ac:dyDescent="0.25">
      <c r="A283" s="98" t="str">
        <f t="shared" si="4"/>
        <v/>
      </c>
      <c r="B283" s="98"/>
    </row>
    <row r="284" spans="1:2" ht="39.75" customHeight="1" x14ac:dyDescent="0.25">
      <c r="A284" s="98" t="str">
        <f t="shared" si="4"/>
        <v/>
      </c>
      <c r="B284" s="98"/>
    </row>
    <row r="285" spans="1:2" ht="39.75" customHeight="1" x14ac:dyDescent="0.25">
      <c r="A285" s="98" t="str">
        <f t="shared" si="4"/>
        <v/>
      </c>
      <c r="B285" s="98"/>
    </row>
    <row r="286" spans="1:2" ht="39.75" customHeight="1" x14ac:dyDescent="0.25">
      <c r="A286" s="98" t="str">
        <f t="shared" si="4"/>
        <v/>
      </c>
      <c r="B286" s="98"/>
    </row>
    <row r="287" spans="1:2" ht="39.75" customHeight="1" x14ac:dyDescent="0.25">
      <c r="A287" s="98" t="str">
        <f t="shared" si="4"/>
        <v/>
      </c>
      <c r="B287" s="98"/>
    </row>
    <row r="288" spans="1:2" ht="39.75" customHeight="1" x14ac:dyDescent="0.25">
      <c r="A288" s="98" t="str">
        <f t="shared" si="4"/>
        <v/>
      </c>
      <c r="B288" s="98"/>
    </row>
    <row r="289" spans="1:2" ht="39.75" customHeight="1" x14ac:dyDescent="0.25">
      <c r="A289" s="98" t="str">
        <f t="shared" si="4"/>
        <v/>
      </c>
      <c r="B289" s="98"/>
    </row>
    <row r="290" spans="1:2" ht="39.75" customHeight="1" x14ac:dyDescent="0.25">
      <c r="A290" s="98" t="str">
        <f t="shared" si="4"/>
        <v/>
      </c>
      <c r="B290" s="98"/>
    </row>
    <row r="291" spans="1:2" ht="39.75" customHeight="1" x14ac:dyDescent="0.25">
      <c r="A291" s="98" t="str">
        <f t="shared" si="4"/>
        <v/>
      </c>
      <c r="B291" s="98"/>
    </row>
    <row r="292" spans="1:2" ht="39.75" customHeight="1" x14ac:dyDescent="0.25">
      <c r="A292" s="98" t="str">
        <f t="shared" si="4"/>
        <v/>
      </c>
      <c r="B292" s="98"/>
    </row>
    <row r="293" spans="1:2" ht="39.75" customHeight="1" x14ac:dyDescent="0.25">
      <c r="A293" s="98" t="str">
        <f t="shared" si="4"/>
        <v/>
      </c>
      <c r="B293" s="98"/>
    </row>
    <row r="294" spans="1:2" ht="39.75" customHeight="1" x14ac:dyDescent="0.25">
      <c r="A294" s="98" t="str">
        <f t="shared" si="4"/>
        <v/>
      </c>
      <c r="B294" s="98"/>
    </row>
    <row r="295" spans="1:2" ht="39.75" customHeight="1" x14ac:dyDescent="0.25">
      <c r="A295" s="98" t="str">
        <f t="shared" si="4"/>
        <v/>
      </c>
      <c r="B295" s="98"/>
    </row>
    <row r="296" spans="1:2" ht="39.75" customHeight="1" x14ac:dyDescent="0.25">
      <c r="A296" s="98" t="str">
        <f t="shared" si="4"/>
        <v/>
      </c>
      <c r="B296" s="98"/>
    </row>
    <row r="297" spans="1:2" ht="39.75" customHeight="1" x14ac:dyDescent="0.25">
      <c r="A297" s="98" t="str">
        <f t="shared" si="4"/>
        <v/>
      </c>
      <c r="B297" s="98"/>
    </row>
    <row r="298" spans="1:2" ht="39.75" customHeight="1" x14ac:dyDescent="0.25">
      <c r="A298" s="98" t="str">
        <f t="shared" si="4"/>
        <v/>
      </c>
      <c r="B298" s="98"/>
    </row>
    <row r="299" spans="1:2" ht="39.75" customHeight="1" x14ac:dyDescent="0.25">
      <c r="A299" s="98" t="str">
        <f t="shared" si="4"/>
        <v/>
      </c>
      <c r="B299" s="98"/>
    </row>
    <row r="300" spans="1:2" ht="39.75" customHeight="1" x14ac:dyDescent="0.25">
      <c r="A300" s="98" t="str">
        <f t="shared" si="4"/>
        <v/>
      </c>
      <c r="B300" s="98"/>
    </row>
    <row r="301" spans="1:2" ht="39.75" customHeight="1" x14ac:dyDescent="0.25">
      <c r="A301" s="98" t="str">
        <f t="shared" si="4"/>
        <v/>
      </c>
      <c r="B301" s="98"/>
    </row>
    <row r="302" spans="1:2" ht="39.75" customHeight="1" x14ac:dyDescent="0.25">
      <c r="A302" s="98" t="str">
        <f t="shared" si="4"/>
        <v/>
      </c>
      <c r="B302" s="98"/>
    </row>
    <row r="303" spans="1:2" ht="39.75" customHeight="1" x14ac:dyDescent="0.25">
      <c r="A303" s="98" t="str">
        <f t="shared" si="4"/>
        <v/>
      </c>
      <c r="B303" s="98"/>
    </row>
    <row r="304" spans="1:2" ht="39.75" customHeight="1" x14ac:dyDescent="0.25">
      <c r="A304" s="98" t="str">
        <f t="shared" si="4"/>
        <v/>
      </c>
      <c r="B304" s="98"/>
    </row>
    <row r="305" spans="1:2" ht="39.75" customHeight="1" x14ac:dyDescent="0.25">
      <c r="A305" s="98" t="str">
        <f t="shared" si="4"/>
        <v/>
      </c>
      <c r="B305" s="98"/>
    </row>
    <row r="306" spans="1:2" ht="39.75" customHeight="1" x14ac:dyDescent="0.25">
      <c r="A306" s="98" t="str">
        <f t="shared" si="4"/>
        <v/>
      </c>
      <c r="B306" s="98"/>
    </row>
    <row r="307" spans="1:2" ht="39.75" customHeight="1" x14ac:dyDescent="0.25">
      <c r="A307" s="98" t="str">
        <f t="shared" si="4"/>
        <v/>
      </c>
      <c r="B307" s="98"/>
    </row>
    <row r="308" spans="1:2" ht="39.75" customHeight="1" x14ac:dyDescent="0.25">
      <c r="A308" s="98" t="str">
        <f t="shared" si="4"/>
        <v/>
      </c>
      <c r="B308" s="98"/>
    </row>
    <row r="309" spans="1:2" ht="39.75" customHeight="1" x14ac:dyDescent="0.25">
      <c r="A309" s="98" t="str">
        <f t="shared" si="4"/>
        <v/>
      </c>
      <c r="B309" s="98"/>
    </row>
    <row r="310" spans="1:2" ht="39.75" customHeight="1" x14ac:dyDescent="0.25">
      <c r="A310" s="98" t="str">
        <f t="shared" si="4"/>
        <v/>
      </c>
      <c r="B310" s="98"/>
    </row>
    <row r="311" spans="1:2" ht="39.75" customHeight="1" x14ac:dyDescent="0.25">
      <c r="A311" s="98" t="str">
        <f t="shared" si="4"/>
        <v/>
      </c>
      <c r="B311" s="98"/>
    </row>
    <row r="312" spans="1:2" ht="39.75" customHeight="1" x14ac:dyDescent="0.25">
      <c r="A312" s="98" t="str">
        <f t="shared" si="4"/>
        <v/>
      </c>
      <c r="B312" s="98"/>
    </row>
    <row r="313" spans="1:2" ht="39.75" customHeight="1" x14ac:dyDescent="0.25">
      <c r="A313" s="98" t="str">
        <f t="shared" si="4"/>
        <v/>
      </c>
      <c r="B313" s="98"/>
    </row>
    <row r="314" spans="1:2" ht="39.75" customHeight="1" x14ac:dyDescent="0.25">
      <c r="A314" s="98" t="str">
        <f t="shared" si="4"/>
        <v/>
      </c>
      <c r="B314" s="98"/>
    </row>
    <row r="315" spans="1:2" ht="39.75" customHeight="1" x14ac:dyDescent="0.25">
      <c r="A315" s="98" t="str">
        <f t="shared" si="4"/>
        <v/>
      </c>
      <c r="B315" s="98"/>
    </row>
  </sheetData>
  <mergeCells count="2">
    <mergeCell ref="A3:O3"/>
    <mergeCell ref="A1:O2"/>
  </mergeCells>
  <phoneticPr fontId="2" type="noConversion"/>
  <conditionalFormatting sqref="J1:J4 J7:J1048576">
    <cfRule type="duplicateValues" dxfId="105" priority="17"/>
    <cfRule type="cellIs" dxfId="104" priority="18" operator="equal">
      <formula>27274240757</formula>
    </cfRule>
  </conditionalFormatting>
  <conditionalFormatting sqref="C7:D102 G24:G26 H24:H92 J7:K26 G7:H23 O7:O26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:C1048576">
    <cfRule type="cellIs" dxfId="103" priority="8" operator="equal">
      <formula>"STUDENT"</formula>
    </cfRule>
  </conditionalFormatting>
  <conditionalFormatting sqref="E1:E1048576">
    <cfRule type="duplicateValues" dxfId="102" priority="4"/>
    <cfRule type="containsText" dxfId="101" priority="6" operator="containsText" text="F">
      <formula>NOT(ISERROR(SEARCH("F",E1)))</formula>
    </cfRule>
  </conditionalFormatting>
  <conditionalFormatting sqref="L1:M1048576">
    <cfRule type="duplicateValues" dxfId="100" priority="5"/>
  </conditionalFormatting>
  <conditionalFormatting sqref="O1:O1048576">
    <cfRule type="duplicateValues" dxfId="99" priority="3"/>
  </conditionalFormatting>
  <conditionalFormatting sqref="I1:I3 I7:I1048576">
    <cfRule type="cellIs" dxfId="98" priority="2" operator="greaterThan">
      <formula>1661373864</formula>
    </cfRule>
  </conditionalFormatting>
  <conditionalFormatting sqref="I1:I3 I7:I1048576 I5">
    <cfRule type="cellIs" dxfId="97" priority="1" operator="lessThan">
      <formula>421472996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48"/>
  <sheetViews>
    <sheetView topLeftCell="A2" zoomScale="96" zoomScaleNormal="96" workbookViewId="0">
      <selection activeCell="G4" sqref="G4"/>
    </sheetView>
  </sheetViews>
  <sheetFormatPr defaultRowHeight="15" x14ac:dyDescent="0.25"/>
  <cols>
    <col min="1" max="1" width="22.140625" customWidth="1"/>
    <col min="2" max="2" width="12.85546875" customWidth="1"/>
    <col min="3" max="3" width="12.42578125" customWidth="1"/>
    <col min="4" max="4" width="16" customWidth="1"/>
    <col min="5" max="5" width="15.42578125" customWidth="1"/>
    <col min="6" max="6" width="15.7109375" customWidth="1"/>
    <col min="7" max="7" width="13.7109375" customWidth="1"/>
    <col min="8" max="13" width="5.85546875" customWidth="1"/>
  </cols>
  <sheetData>
    <row r="1" spans="1:15" ht="108.75" customHeight="1" thickBot="1" x14ac:dyDescent="0.3">
      <c r="A1" s="166" t="s">
        <v>142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</row>
    <row r="2" spans="1:15" ht="213.75" thickTop="1" thickBot="1" x14ac:dyDescent="0.3">
      <c r="A2" t="s">
        <v>92</v>
      </c>
      <c r="B2" s="38" t="s">
        <v>127</v>
      </c>
      <c r="C2" s="38" t="s">
        <v>128</v>
      </c>
      <c r="D2" s="38" t="s">
        <v>129</v>
      </c>
      <c r="E2" s="38" t="s">
        <v>120</v>
      </c>
      <c r="F2" s="38" t="s">
        <v>130</v>
      </c>
      <c r="G2" s="39" t="s">
        <v>118</v>
      </c>
    </row>
    <row r="3" spans="1:15" ht="27" x14ac:dyDescent="0.35">
      <c r="A3" s="71" t="s">
        <v>116</v>
      </c>
      <c r="B3" s="47">
        <f>COUNTIFS('STUDENTS DETAILS'!$D$7:$D$100,' STUDENTS TOTAL DETAILS'!$A$3,'STUDENTS DETAILS'!$N$7:$N$100,"HNDE")</f>
        <v>0</v>
      </c>
      <c r="C3" s="47">
        <f>COUNTIFS('STUDENTS DETAILS'!$D$7:$D$100,' STUDENTS TOTAL DETAILS'!$A$3,'STUDENTS DETAILS'!$N$7:$N$100,"HNDA")</f>
        <v>0</v>
      </c>
      <c r="D3" s="47">
        <f>COUNTIFS('STUDENTS DETAILS'!$D$7:$D$100,' STUDENTS TOTAL DETAILS'!$A$3,'STUDENTS DETAILS'!$N$7:$N$100,"HNDM")</f>
        <v>0</v>
      </c>
      <c r="E3" s="47">
        <f>COUNTIFS('STUDENTS DETAILS'!$D$7:$D$100,' STUDENTS TOTAL DETAILS'!$A$3,'STUDENTS DETAILS'!$N$7:$N$100,"HNDTHM")</f>
        <v>0</v>
      </c>
      <c r="F3" s="47">
        <f>COUNTIFS('STUDENTS DETAILS'!$D$7:$D$100,' STUDENTS TOTAL DETAILS'!$A$3,'STUDENTS DETAILS'!$N$7:$N$100,"HNDIT")</f>
        <v>94</v>
      </c>
      <c r="G3" s="41">
        <f>SUM(B3:F3)</f>
        <v>94</v>
      </c>
    </row>
    <row r="4" spans="1:15" ht="27" x14ac:dyDescent="0.35">
      <c r="A4" s="71" t="s">
        <v>117</v>
      </c>
      <c r="B4" s="47">
        <f>COUNTIFS('STUDENTS DETAILS'!$D$7:$D$100,' STUDENTS TOTAL DETAILS'!$A$4,'STUDENTS DETAILS'!$N$7:$N$100,"HNDE")</f>
        <v>0</v>
      </c>
      <c r="C4" s="47">
        <f>COUNTIFS('STUDENTS DETAILS'!$D$7:$D$100,' STUDENTS TOTAL DETAILS'!$A$4,'STUDENTS DETAILS'!$N$7:$N$100,"HNDA")</f>
        <v>0</v>
      </c>
      <c r="D4" s="47">
        <f>COUNTIFS('STUDENTS DETAILS'!$D$7:$D$100,' STUDENTS TOTAL DETAILS'!$A$4,'STUDENTS DETAILS'!$N$7:$N$100,"HNDM")</f>
        <v>0</v>
      </c>
      <c r="E4" s="47">
        <f>COUNTIFS('STUDENTS DETAILS'!$D$7:$D$100,' STUDENTS TOTAL DETAILS'!$A$4,'STUDENTS DETAILS'!$N$7:$N$100,"HNDTHM")</f>
        <v>0</v>
      </c>
      <c r="F4" s="47">
        <f>COUNTIFS('STUDENTS DETAILS'!$D$7:$D$100,' STUDENTS TOTAL DETAILS'!$A$4,'STUDENTS DETAILS'!$N$7:$N$100,"HNDIT")</f>
        <v>0</v>
      </c>
      <c r="G4" s="42">
        <f t="shared" ref="G4:G6" si="0">SUM(B4:F4)</f>
        <v>0</v>
      </c>
    </row>
    <row r="5" spans="1:15" ht="27" x14ac:dyDescent="0.35">
      <c r="A5" s="71" t="s">
        <v>121</v>
      </c>
      <c r="B5" s="47">
        <f>COUNTIFS('STUDENTS DETAILS'!$D$7:$D$100,' STUDENTS TOTAL DETAILS'!$A$5,'STUDENTS DETAILS'!$N$7:$N$100,"HNDE")</f>
        <v>0</v>
      </c>
      <c r="C5" s="47">
        <f>COUNTIFS('STUDENTS DETAILS'!$D$7:$D$100,' STUDENTS TOTAL DETAILS'!$A$4,'STUDENTS DETAILS'!$N$7:$N$100,"HNDA")</f>
        <v>0</v>
      </c>
      <c r="D5" s="47">
        <f>COUNTIFS('STUDENTS DETAILS'!$D$7:$D$100,' STUDENTS TOTAL DETAILS'!$A$5,'STUDENTS DETAILS'!$N$7:$N$100,"HNDM")</f>
        <v>0</v>
      </c>
      <c r="E5" s="47">
        <f>COUNTIFS('STUDENTS DETAILS'!$D$7:$D$100,' STUDENTS TOTAL DETAILS'!$A$5,'STUDENTS DETAILS'!$N$7:$N$100,"HNDTHM")</f>
        <v>0</v>
      </c>
      <c r="F5" s="47">
        <f>COUNTIFS('STUDENTS DETAILS'!$D$7:$D$100,' STUDENTS TOTAL DETAILS'!$A$5,'STUDENTS DETAILS'!$N$7:$N$100,"HNDIT")</f>
        <v>0</v>
      </c>
      <c r="G5" s="42">
        <f t="shared" si="0"/>
        <v>0</v>
      </c>
    </row>
    <row r="6" spans="1:15" ht="27.75" thickBot="1" x14ac:dyDescent="0.4">
      <c r="A6" s="72" t="s">
        <v>122</v>
      </c>
      <c r="B6" s="47">
        <f>COUNTIFS('STUDENTS DETAILS'!$D$7:$D$100,' STUDENTS TOTAL DETAILS'!$A$6,'STUDENTS DETAILS'!$N$7:$N$100,"HNDE")</f>
        <v>0</v>
      </c>
      <c r="C6" s="47">
        <f>COUNTIFS('STUDENTS DETAILS'!$D$7:$D$100,' STUDENTS TOTAL DETAILS'!$A$6,'STUDENTS DETAILS'!$N$7:$N$100,"HNDA")</f>
        <v>0</v>
      </c>
      <c r="D6" s="47">
        <f>COUNTIFS('STUDENTS DETAILS'!$D$7:$D$100,' STUDENTS TOTAL DETAILS'!$A$6,'STUDENTS DETAILS'!$N$7:$N$100,"HNDM")</f>
        <v>0</v>
      </c>
      <c r="E6" s="47">
        <f>COUNTIFS('STUDENTS DETAILS'!$D$7:$D$100,' STUDENTS TOTAL DETAILS'!$A$6,'STUDENTS DETAILS'!$N$7:$N$100,"HNDTHM")</f>
        <v>0</v>
      </c>
      <c r="F6" s="47">
        <f>COUNTIFS('STUDENTS DETAILS'!$D$7:$D$100,' STUDENTS TOTAL DETAILS'!$A$6,'STUDENTS DETAILS'!$N$7:$N$100,"HNDIT")</f>
        <v>0</v>
      </c>
      <c r="G6" s="43">
        <f t="shared" si="0"/>
        <v>0</v>
      </c>
    </row>
    <row r="7" spans="1:15" ht="26.25" thickBot="1" x14ac:dyDescent="0.45">
      <c r="A7" s="37" t="s">
        <v>119</v>
      </c>
      <c r="B7" s="46">
        <f>SUM(B3:B6)</f>
        <v>0</v>
      </c>
      <c r="C7" s="45">
        <f>SUM(C3:C6)</f>
        <v>0</v>
      </c>
      <c r="D7" s="45">
        <f>SUM(D3:D6)</f>
        <v>0</v>
      </c>
      <c r="E7" s="45">
        <f>SUM(E3:E6)</f>
        <v>0</v>
      </c>
      <c r="F7" s="44">
        <f>SUM(F3:F6)</f>
        <v>94</v>
      </c>
      <c r="G7" s="40"/>
    </row>
    <row r="8" spans="1:15" x14ac:dyDescent="0.25">
      <c r="C8" s="36"/>
    </row>
    <row r="9" spans="1:15" x14ac:dyDescent="0.25">
      <c r="B9" s="29"/>
    </row>
    <row r="15" spans="1:15" ht="15" customHeight="1" x14ac:dyDescent="0.25"/>
    <row r="16" spans="1:15" ht="198" customHeight="1" x14ac:dyDescent="0.25"/>
    <row r="25" spans="2:3" x14ac:dyDescent="0.25">
      <c r="B25" s="29"/>
    </row>
    <row r="26" spans="2:3" x14ac:dyDescent="0.25">
      <c r="B26" s="23"/>
    </row>
    <row r="27" spans="2:3" x14ac:dyDescent="0.25">
      <c r="B27" s="22"/>
    </row>
    <row r="28" spans="2:3" x14ac:dyDescent="0.25">
      <c r="C28" s="36"/>
    </row>
    <row r="29" spans="2:3" x14ac:dyDescent="0.25">
      <c r="B29" s="29"/>
    </row>
    <row r="30" spans="2:3" x14ac:dyDescent="0.25">
      <c r="B30" s="29"/>
    </row>
    <row r="31" spans="2:3" x14ac:dyDescent="0.25">
      <c r="B31" s="29"/>
    </row>
    <row r="32" spans="2:3" x14ac:dyDescent="0.25">
      <c r="B32" s="23"/>
    </row>
    <row r="33" spans="2:3" x14ac:dyDescent="0.25">
      <c r="B33" s="22"/>
    </row>
    <row r="34" spans="2:3" x14ac:dyDescent="0.25">
      <c r="C34" s="36"/>
    </row>
    <row r="35" spans="2:3" x14ac:dyDescent="0.25">
      <c r="B35" s="29"/>
    </row>
    <row r="36" spans="2:3" x14ac:dyDescent="0.25">
      <c r="B36" s="29"/>
    </row>
    <row r="37" spans="2:3" x14ac:dyDescent="0.25">
      <c r="B37" s="29"/>
    </row>
    <row r="38" spans="2:3" x14ac:dyDescent="0.25">
      <c r="B38" s="23"/>
    </row>
    <row r="39" spans="2:3" x14ac:dyDescent="0.25">
      <c r="B39" s="22"/>
    </row>
    <row r="40" spans="2:3" x14ac:dyDescent="0.25">
      <c r="C40" s="35"/>
    </row>
    <row r="41" spans="2:3" x14ac:dyDescent="0.25">
      <c r="B41" s="29"/>
    </row>
    <row r="42" spans="2:3" x14ac:dyDescent="0.25">
      <c r="B42" s="29"/>
    </row>
    <row r="43" spans="2:3" x14ac:dyDescent="0.25">
      <c r="B43" s="29"/>
    </row>
    <row r="44" spans="2:3" x14ac:dyDescent="0.25">
      <c r="B44" s="23"/>
    </row>
    <row r="45" spans="2:3" x14ac:dyDescent="0.25">
      <c r="B45" s="29"/>
    </row>
    <row r="46" spans="2:3" x14ac:dyDescent="0.25">
      <c r="B46" s="29"/>
    </row>
    <row r="47" spans="2:3" x14ac:dyDescent="0.25">
      <c r="B47" s="29"/>
    </row>
    <row r="48" spans="2:3" x14ac:dyDescent="0.25">
      <c r="B48" s="34"/>
    </row>
  </sheetData>
  <mergeCells count="1">
    <mergeCell ref="A1:O1"/>
  </mergeCells>
  <conditionalFormatting sqref="A3:A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5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5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9:B3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1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5:B3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1:B4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5:B4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0"/>
  <sheetViews>
    <sheetView showGridLines="0" zoomScale="60" zoomScaleNormal="60" workbookViewId="0">
      <selection activeCell="J7" sqref="J7"/>
    </sheetView>
  </sheetViews>
  <sheetFormatPr defaultRowHeight="15" x14ac:dyDescent="0.25"/>
  <cols>
    <col min="1" max="1" width="29.28515625" style="1" customWidth="1"/>
    <col min="2" max="2" width="42.5703125" customWidth="1"/>
    <col min="3" max="3" width="43.5703125" customWidth="1"/>
    <col min="4" max="4" width="29.85546875" customWidth="1"/>
    <col min="5" max="5" width="30.7109375" customWidth="1"/>
    <col min="6" max="6" width="17.85546875" customWidth="1"/>
    <col min="8" max="8" width="15.5703125" customWidth="1"/>
    <col min="9" max="9" width="16" customWidth="1"/>
    <col min="10" max="10" width="14.85546875" customWidth="1"/>
  </cols>
  <sheetData>
    <row r="1" spans="1:10" ht="15" customHeight="1" x14ac:dyDescent="0.25">
      <c r="A1" s="168" t="s">
        <v>34</v>
      </c>
      <c r="B1" s="168"/>
      <c r="C1" s="168"/>
      <c r="D1" s="168"/>
      <c r="E1" s="168"/>
      <c r="F1" s="168"/>
    </row>
    <row r="2" spans="1:10" ht="54" customHeight="1" x14ac:dyDescent="0.25">
      <c r="A2" s="168"/>
      <c r="B2" s="168"/>
      <c r="C2" s="168"/>
      <c r="D2" s="168"/>
      <c r="E2" s="168"/>
      <c r="F2" s="168"/>
    </row>
    <row r="3" spans="1:10" ht="93" customHeight="1" thickBot="1" x14ac:dyDescent="1.1000000000000001">
      <c r="A3" s="169" t="s">
        <v>70</v>
      </c>
      <c r="B3" s="170"/>
      <c r="C3" s="170"/>
      <c r="D3" s="170"/>
      <c r="E3" s="170"/>
      <c r="F3" s="170"/>
    </row>
    <row r="4" spans="1:10" ht="46.5" customHeight="1" thickTop="1" thickBot="1" x14ac:dyDescent="0.3">
      <c r="A4" s="1" t="s">
        <v>42</v>
      </c>
      <c r="B4" t="s">
        <v>44</v>
      </c>
      <c r="C4" t="s">
        <v>45</v>
      </c>
      <c r="D4" t="s">
        <v>43</v>
      </c>
      <c r="E4" t="s">
        <v>46</v>
      </c>
      <c r="F4" t="s">
        <v>98</v>
      </c>
      <c r="H4" s="171" t="s">
        <v>77</v>
      </c>
      <c r="I4" s="171"/>
      <c r="J4" s="5" t="s">
        <v>79</v>
      </c>
    </row>
    <row r="5" spans="1:10" ht="17.25" thickTop="1" thickBot="1" x14ac:dyDescent="0.3">
      <c r="A5" s="24"/>
      <c r="B5" s="25"/>
      <c r="C5" s="25"/>
      <c r="D5" s="25"/>
      <c r="E5" s="25"/>
      <c r="H5" s="4" t="s">
        <v>71</v>
      </c>
      <c r="I5" s="4" t="s">
        <v>49</v>
      </c>
      <c r="J5" s="4">
        <v>4</v>
      </c>
    </row>
    <row r="6" spans="1:10" ht="31.5" customHeight="1" thickTop="1" thickBot="1" x14ac:dyDescent="0.3">
      <c r="A6" s="24" t="s">
        <v>71</v>
      </c>
      <c r="B6" s="25" t="s">
        <v>47</v>
      </c>
      <c r="C6" s="25" t="s">
        <v>48</v>
      </c>
      <c r="D6" s="25" t="s">
        <v>49</v>
      </c>
      <c r="E6" s="25">
        <v>4</v>
      </c>
      <c r="H6" s="4" t="s">
        <v>78</v>
      </c>
      <c r="I6" s="4" t="s">
        <v>52</v>
      </c>
      <c r="J6" s="4">
        <v>1</v>
      </c>
    </row>
    <row r="7" spans="1:10" ht="31.5" customHeight="1" thickTop="1" thickBot="1" x14ac:dyDescent="0.3">
      <c r="A7" s="24" t="s">
        <v>72</v>
      </c>
      <c r="B7" s="25" t="s">
        <v>50</v>
      </c>
      <c r="C7" s="25" t="s">
        <v>51</v>
      </c>
      <c r="D7" s="25" t="s">
        <v>52</v>
      </c>
      <c r="E7" s="25">
        <v>1</v>
      </c>
      <c r="H7" s="4" t="s">
        <v>73</v>
      </c>
      <c r="I7" s="4" t="s">
        <v>55</v>
      </c>
      <c r="J7" s="4">
        <v>5</v>
      </c>
    </row>
    <row r="8" spans="1:10" ht="31.5" customHeight="1" thickTop="1" thickBot="1" x14ac:dyDescent="0.3">
      <c r="A8" s="24" t="s">
        <v>73</v>
      </c>
      <c r="B8" s="25" t="s">
        <v>53</v>
      </c>
      <c r="C8" s="25" t="s">
        <v>54</v>
      </c>
      <c r="D8" s="25" t="s">
        <v>55</v>
      </c>
      <c r="E8" s="25">
        <v>5</v>
      </c>
      <c r="H8" s="4" t="s">
        <v>74</v>
      </c>
      <c r="I8" s="4" t="s">
        <v>58</v>
      </c>
      <c r="J8" s="4">
        <v>10</v>
      </c>
    </row>
    <row r="9" spans="1:10" ht="33.75" customHeight="1" thickTop="1" thickBot="1" x14ac:dyDescent="0.3">
      <c r="A9" s="24" t="s">
        <v>74</v>
      </c>
      <c r="B9" s="25" t="s">
        <v>56</v>
      </c>
      <c r="C9" s="25" t="s">
        <v>57</v>
      </c>
      <c r="D9" s="25" t="s">
        <v>58</v>
      </c>
      <c r="E9" s="25">
        <v>10</v>
      </c>
      <c r="H9" s="4" t="s">
        <v>76</v>
      </c>
      <c r="I9" s="4" t="s">
        <v>61</v>
      </c>
      <c r="J9" s="4">
        <v>7</v>
      </c>
    </row>
    <row r="10" spans="1:10" ht="33" customHeight="1" thickTop="1" thickBot="1" x14ac:dyDescent="0.3">
      <c r="A10" s="24" t="s">
        <v>75</v>
      </c>
      <c r="B10" s="25" t="s">
        <v>59</v>
      </c>
      <c r="C10" s="25" t="s">
        <v>60</v>
      </c>
      <c r="D10" s="25" t="s">
        <v>64</v>
      </c>
      <c r="E10" s="25">
        <v>2</v>
      </c>
      <c r="H10" s="4" t="s">
        <v>75</v>
      </c>
      <c r="I10" s="4" t="s">
        <v>64</v>
      </c>
      <c r="J10" s="4">
        <v>2</v>
      </c>
    </row>
    <row r="11" spans="1:10" ht="29.25" customHeight="1" thickTop="1" x14ac:dyDescent="0.25">
      <c r="A11" s="24" t="s">
        <v>75</v>
      </c>
      <c r="B11" s="25" t="s">
        <v>62</v>
      </c>
      <c r="C11" s="25" t="s">
        <v>63</v>
      </c>
      <c r="D11" s="25" t="s">
        <v>64</v>
      </c>
      <c r="E11" s="25">
        <v>2</v>
      </c>
    </row>
    <row r="12" spans="1:10" ht="30" customHeight="1" x14ac:dyDescent="0.25">
      <c r="A12" s="24" t="s">
        <v>74</v>
      </c>
      <c r="B12" s="25" t="s">
        <v>65</v>
      </c>
      <c r="C12" s="25" t="s">
        <v>60</v>
      </c>
      <c r="D12" s="25" t="s">
        <v>58</v>
      </c>
      <c r="E12" s="25">
        <v>10</v>
      </c>
    </row>
    <row r="13" spans="1:10" ht="33.75" customHeight="1" x14ac:dyDescent="0.25">
      <c r="A13" s="24" t="s">
        <v>76</v>
      </c>
      <c r="B13" s="25" t="s">
        <v>66</v>
      </c>
      <c r="C13" s="25" t="s">
        <v>67</v>
      </c>
      <c r="D13" s="25" t="s">
        <v>61</v>
      </c>
      <c r="E13" s="25">
        <v>7</v>
      </c>
    </row>
    <row r="14" spans="1:10" ht="31.5" customHeight="1" x14ac:dyDescent="0.25">
      <c r="A14" s="24" t="s">
        <v>76</v>
      </c>
      <c r="B14" s="25" t="s">
        <v>68</v>
      </c>
      <c r="C14" s="25" t="s">
        <v>69</v>
      </c>
      <c r="D14" s="25" t="s">
        <v>61</v>
      </c>
      <c r="E14" s="25">
        <v>7</v>
      </c>
    </row>
    <row r="15" spans="1:10" x14ac:dyDescent="0.25">
      <c r="A15" s="3"/>
    </row>
    <row r="16" spans="1:10" x14ac:dyDescent="0.25">
      <c r="A16" s="3"/>
    </row>
    <row r="17" spans="1:1" x14ac:dyDescent="0.25">
      <c r="A17" s="2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</sheetData>
  <mergeCells count="3">
    <mergeCell ref="A1:F2"/>
    <mergeCell ref="A3:F3"/>
    <mergeCell ref="H4:I4"/>
  </mergeCells>
  <phoneticPr fontId="2" type="noConversion"/>
  <conditionalFormatting sqref="H5:I10 H4">
    <cfRule type="iconSet" priority="1">
      <iconSet iconSet="4Arrows">
        <cfvo type="percent" val="0"/>
        <cfvo type="percent" val="25"/>
        <cfvo type="percent" val="50"/>
        <cfvo type="percent" val="75"/>
      </iconSet>
    </cfRule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{7700D3EE-0593-4E12-99E4-F6EC5CDAD3C3}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00D3EE-0593-4E12-99E4-F6EC5CDAD3C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H5:I10 H4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104"/>
  <sheetViews>
    <sheetView showGridLines="0" tabSelected="1" topLeftCell="A4" zoomScale="62" zoomScaleNormal="62" workbookViewId="0">
      <selection activeCell="A4" sqref="A1:A1048576"/>
    </sheetView>
  </sheetViews>
  <sheetFormatPr defaultRowHeight="17.25" thickTop="1" thickBottom="1" x14ac:dyDescent="0.3"/>
  <cols>
    <col min="1" max="1" width="6.140625" style="75" customWidth="1"/>
    <col min="2" max="2" width="21.140625" style="76" customWidth="1"/>
    <col min="3" max="3" width="22.7109375" style="76" customWidth="1"/>
    <col min="4" max="4" width="15.42578125" style="74" customWidth="1"/>
    <col min="5" max="5" width="35.140625" style="74" customWidth="1"/>
    <col min="6" max="6" width="35.85546875" style="106" customWidth="1"/>
    <col min="7" max="7" width="14.5703125" style="74" customWidth="1"/>
    <col min="8" max="8" width="25.5703125" style="74" customWidth="1"/>
    <col min="9" max="9" width="22" style="74" customWidth="1"/>
    <col min="10" max="10" width="23.85546875" style="74" customWidth="1"/>
    <col min="11" max="11" width="29.5703125" style="74" customWidth="1"/>
    <col min="12" max="12" width="21.5703125" style="77" customWidth="1"/>
    <col min="13" max="13" width="9.140625" style="74"/>
    <col min="14" max="14" width="19.28515625" style="74" customWidth="1"/>
    <col min="15" max="16" width="15.28515625" style="74" customWidth="1"/>
    <col min="17" max="17" width="12.28515625" style="74" customWidth="1"/>
    <col min="18" max="16384" width="9.140625" style="74"/>
  </cols>
  <sheetData>
    <row r="1" spans="1:17" s="73" customFormat="1" ht="15" customHeight="1" thickTop="1" x14ac:dyDescent="0.25">
      <c r="A1" s="173" t="s">
        <v>37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</row>
    <row r="2" spans="1:17" ht="32.25" customHeight="1" x14ac:dyDescent="0.25">
      <c r="A2" s="175"/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</row>
    <row r="3" spans="1:17" ht="31.5" customHeight="1" thickBot="1" x14ac:dyDescent="0.3">
      <c r="A3" s="177" t="s">
        <v>84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</row>
    <row r="4" spans="1:17" thickTop="1" thickBot="1" x14ac:dyDescent="0.3">
      <c r="F4" s="112"/>
      <c r="G4" s="172" t="s">
        <v>80</v>
      </c>
      <c r="H4" s="172"/>
      <c r="I4" s="26">
        <v>7</v>
      </c>
    </row>
    <row r="5" spans="1:17" thickTop="1" thickBot="1" x14ac:dyDescent="0.3">
      <c r="F5" s="112"/>
      <c r="G5" s="172" t="s">
        <v>81</v>
      </c>
      <c r="H5" s="172"/>
      <c r="I5" s="30">
        <v>20</v>
      </c>
    </row>
    <row r="6" spans="1:17" ht="29.25" customHeight="1" thickTop="1" x14ac:dyDescent="0.25">
      <c r="A6" s="75" t="s">
        <v>35</v>
      </c>
      <c r="B6" s="76" t="s">
        <v>38</v>
      </c>
      <c r="C6" s="76" t="s">
        <v>39</v>
      </c>
      <c r="D6" s="121" t="s">
        <v>40</v>
      </c>
      <c r="E6" s="121" t="s">
        <v>513</v>
      </c>
      <c r="F6" s="121" t="s">
        <v>41</v>
      </c>
      <c r="G6" s="121" t="s">
        <v>42</v>
      </c>
      <c r="H6" s="121" t="s">
        <v>43</v>
      </c>
      <c r="I6" s="121" t="s">
        <v>46</v>
      </c>
      <c r="J6" s="120" t="s">
        <v>515</v>
      </c>
      <c r="K6" s="121" t="s">
        <v>82</v>
      </c>
      <c r="L6" s="122" t="s">
        <v>83</v>
      </c>
    </row>
    <row r="7" spans="1:17" ht="16.5" thickBot="1" x14ac:dyDescent="0.3">
      <c r="D7" s="113"/>
      <c r="E7" s="50"/>
      <c r="F7" s="107"/>
      <c r="G7" s="50"/>
      <c r="H7" s="50"/>
      <c r="I7" s="50"/>
      <c r="J7" s="50"/>
      <c r="K7" s="50"/>
      <c r="L7" s="78"/>
    </row>
    <row r="8" spans="1:17" thickTop="1" thickBot="1" x14ac:dyDescent="0.3">
      <c r="A8" s="79">
        <f t="shared" ref="A8:A13" si="0">IF(B8&lt;&gt;"",ROW(A1),"")</f>
        <v>1</v>
      </c>
      <c r="B8" s="80">
        <v>44562</v>
      </c>
      <c r="C8" s="83">
        <v>44566</v>
      </c>
      <c r="D8" s="99">
        <f>C8-B8</f>
        <v>4</v>
      </c>
      <c r="E8" s="99" t="s">
        <v>99</v>
      </c>
      <c r="F8" s="115" t="str">
        <f>INDEX('STUDENTS DETAILS'!$G$7:$G$1000,MATCH($E$8:$E$1013,'STUDENTS DETAILS'!$E$7:$E$1000,0))</f>
        <v>R.Pramya</v>
      </c>
      <c r="G8" s="103" t="s">
        <v>74</v>
      </c>
      <c r="H8" s="84" t="str">
        <f>IF(G8=$O$9,$P$9,IF(G8=$O$10,$P$10,IF(G8=$O$11,$P$11,IF(G8=$O$12,$P$12,IF(G8=$O$13,$P$13,IF(G8=$O$14,$P$14))))))</f>
        <v>HISTORY</v>
      </c>
      <c r="I8" s="84">
        <f>IF(H8=$P$9,$Q$9,IF(H8=$P$10,$Q$10,IF(H8=$P$11,$Q$11,IF(H8=$P$12,$Q$12,IF(H8=$P$13,$Q$13,IF(H8=$P$14,$Q$14))))))</f>
        <v>10</v>
      </c>
      <c r="J8" s="108" t="str">
        <f>IF(D8&lt;$I$4,"NO FINE",IF(E8&gt;$I$4," FINE"))</f>
        <v>NO FINE</v>
      </c>
      <c r="K8" s="84" t="str">
        <f>IF(D8&gt;$I$4,D8-$I$4,"0")</f>
        <v>0</v>
      </c>
      <c r="L8" s="109">
        <f>$I$5*K8</f>
        <v>0</v>
      </c>
      <c r="O8" s="74" t="s">
        <v>77</v>
      </c>
      <c r="P8" s="74" t="s">
        <v>98</v>
      </c>
      <c r="Q8" s="74" t="s">
        <v>79</v>
      </c>
    </row>
    <row r="9" spans="1:17" thickTop="1" thickBot="1" x14ac:dyDescent="0.3">
      <c r="A9" s="79">
        <f t="shared" si="0"/>
        <v>2</v>
      </c>
      <c r="B9" s="80">
        <v>44563</v>
      </c>
      <c r="C9" s="83">
        <v>44569</v>
      </c>
      <c r="D9" s="99">
        <f t="shared" ref="D9:D72" si="1">C9-B9</f>
        <v>6</v>
      </c>
      <c r="E9" s="100" t="s">
        <v>144</v>
      </c>
      <c r="F9" s="115" t="e">
        <f>INDEX('STUDENTS DETAILS'!$G$7:$G$1000,MATCH($E$8:$E$1013,'STUDENTS DETAILS'!$E$7:$E$1000,0))</f>
        <v>#N/A</v>
      </c>
      <c r="G9" s="104" t="s">
        <v>75</v>
      </c>
      <c r="H9" s="81" t="str">
        <f t="shared" ref="H9:H72" si="2">IF(G9=$O$9,$P$9,IF(G9=$O$10,$P$10,IF(G9=$O$11,$P$11,IF(G9=$O$12,$P$12,IF(G9=$O$13,$P$13,IF(G9=$O$14,$P$14))))))</f>
        <v>STORY BOOK</v>
      </c>
      <c r="I9" s="81">
        <f>IF(H9=$P$9,$Q$9,IF(H9=$P$10,$Q$10,IF(H9=$P$11,$Q$11,IF(H9=$P$12,$Q$12,IF(H9=$P$13,$Q$13,IF(H9=$P$14,$Q$14))))))</f>
        <v>2</v>
      </c>
      <c r="J9" s="108" t="str">
        <f t="shared" ref="J9:J72" si="3">IF(D9&lt;$I$4,"NO FINE",IF(E9&gt;$I$4," FINE"))</f>
        <v>NO FINE</v>
      </c>
      <c r="K9" s="84" t="str">
        <f t="shared" ref="K9:K39" si="4">IF(D9&gt;$I$4,D9-$I$4,"0")</f>
        <v>0</v>
      </c>
      <c r="L9" s="110">
        <f t="shared" ref="L9:L19" si="5">$I$5*K9</f>
        <v>0</v>
      </c>
      <c r="O9" s="74" t="s">
        <v>71</v>
      </c>
      <c r="P9" s="74" t="s">
        <v>49</v>
      </c>
      <c r="Q9" s="74">
        <v>4</v>
      </c>
    </row>
    <row r="10" spans="1:17" thickTop="1" thickBot="1" x14ac:dyDescent="0.3">
      <c r="A10" s="79">
        <f t="shared" si="0"/>
        <v>3</v>
      </c>
      <c r="B10" s="80">
        <v>44564</v>
      </c>
      <c r="C10" s="83">
        <v>44576</v>
      </c>
      <c r="D10" s="99">
        <f t="shared" si="1"/>
        <v>12</v>
      </c>
      <c r="E10" s="118" t="s">
        <v>238</v>
      </c>
      <c r="F10" s="117" t="str">
        <f>INDEX('STUDENTS DETAILS'!$G$7:$G$1000,MATCH($E$8:$E$1013,'STUDENTS DETAILS'!$E$7:$E$1000,0))</f>
        <v>Kalana Malith</v>
      </c>
      <c r="G10" s="104" t="s">
        <v>73</v>
      </c>
      <c r="H10" s="81" t="str">
        <f t="shared" si="2"/>
        <v>CRIME</v>
      </c>
      <c r="I10" s="81">
        <f t="shared" ref="I10:I18" si="6">IF(H10=$P$9,$Q$9,IF(H10=$P$10,$Q$10,IF(H10=$P$11,$Q$11,IF(H10=$P$12,$Q$12,IF(H10=$P$13,$Q$13,IF(H10=$P$14,$Q$14))))))</f>
        <v>5</v>
      </c>
      <c r="J10" s="108" t="str">
        <f t="shared" si="3"/>
        <v xml:space="preserve"> FINE</v>
      </c>
      <c r="K10" s="84">
        <f t="shared" si="4"/>
        <v>5</v>
      </c>
      <c r="L10" s="110">
        <f t="shared" si="5"/>
        <v>100</v>
      </c>
      <c r="O10" s="74" t="s">
        <v>78</v>
      </c>
      <c r="P10" s="74" t="s">
        <v>52</v>
      </c>
      <c r="Q10" s="74">
        <v>1</v>
      </c>
    </row>
    <row r="11" spans="1:17" thickTop="1" thickBot="1" x14ac:dyDescent="0.3">
      <c r="A11" s="79">
        <f t="shared" si="0"/>
        <v>4</v>
      </c>
      <c r="B11" s="80">
        <v>44565</v>
      </c>
      <c r="C11" s="83">
        <v>44570</v>
      </c>
      <c r="D11" s="99">
        <f t="shared" si="1"/>
        <v>5</v>
      </c>
      <c r="E11" s="119" t="s">
        <v>153</v>
      </c>
      <c r="F11" s="117" t="str">
        <f>INDEX('STUDENTS DETAILS'!$G$7:$G$1000,MATCH($E$8:$E$1013,'STUDENTS DETAILS'!$E$7:$E$1000,0))</f>
        <v>D.M.S.M. DISSANAYAKA</v>
      </c>
      <c r="G11" s="104" t="s">
        <v>73</v>
      </c>
      <c r="H11" s="81" t="str">
        <f t="shared" si="2"/>
        <v>CRIME</v>
      </c>
      <c r="I11" s="81">
        <f t="shared" si="6"/>
        <v>5</v>
      </c>
      <c r="J11" s="108" t="str">
        <f t="shared" si="3"/>
        <v>NO FINE</v>
      </c>
      <c r="K11" s="84" t="str">
        <f t="shared" si="4"/>
        <v>0</v>
      </c>
      <c r="L11" s="110">
        <f t="shared" si="5"/>
        <v>0</v>
      </c>
      <c r="O11" s="74" t="s">
        <v>73</v>
      </c>
      <c r="P11" s="74" t="s">
        <v>55</v>
      </c>
      <c r="Q11" s="74">
        <v>5</v>
      </c>
    </row>
    <row r="12" spans="1:17" thickTop="1" thickBot="1" x14ac:dyDescent="0.3">
      <c r="A12" s="79">
        <f t="shared" si="0"/>
        <v>5</v>
      </c>
      <c r="B12" s="80">
        <v>44566</v>
      </c>
      <c r="C12" s="83">
        <v>44567</v>
      </c>
      <c r="D12" s="99">
        <f t="shared" si="1"/>
        <v>1</v>
      </c>
      <c r="E12" s="119" t="s">
        <v>154</v>
      </c>
      <c r="F12" s="117" t="str">
        <f>INDEX('STUDENTS DETAILS'!$G$7:$G$1000,MATCH($E$8:$E$1013,'STUDENTS DETAILS'!$E$7:$E$1000,0))</f>
        <v>I.S.F. Marwa</v>
      </c>
      <c r="G12" s="104" t="s">
        <v>78</v>
      </c>
      <c r="H12" s="81" t="str">
        <f t="shared" si="2"/>
        <v>MYSTERY</v>
      </c>
      <c r="I12" s="81">
        <f>IF(H12=$P$9,$Q$9,IF(H12=$P$10,$Q$10,IF(H12=$P$11,$Q$11,IF(H12=$P$12,$Q$12,IF(H12=$P$13,$Q$13,IF(H12=$P$14,$Q$14))))))</f>
        <v>1</v>
      </c>
      <c r="J12" s="108" t="str">
        <f t="shared" si="3"/>
        <v>NO FINE</v>
      </c>
      <c r="K12" s="84" t="str">
        <f t="shared" si="4"/>
        <v>0</v>
      </c>
      <c r="L12" s="110">
        <f t="shared" si="5"/>
        <v>0</v>
      </c>
      <c r="O12" s="74" t="s">
        <v>74</v>
      </c>
      <c r="P12" s="74" t="s">
        <v>58</v>
      </c>
      <c r="Q12" s="74">
        <v>10</v>
      </c>
    </row>
    <row r="13" spans="1:17" thickTop="1" thickBot="1" x14ac:dyDescent="0.3">
      <c r="A13" s="79">
        <f t="shared" si="0"/>
        <v>6</v>
      </c>
      <c r="B13" s="80">
        <v>44567</v>
      </c>
      <c r="C13" s="83">
        <v>44573</v>
      </c>
      <c r="D13" s="99">
        <f t="shared" si="1"/>
        <v>6</v>
      </c>
      <c r="E13" s="119" t="s">
        <v>169</v>
      </c>
      <c r="F13" s="117" t="str">
        <f>INDEX('STUDENTS DETAILS'!$G$7:$G$1000,MATCH($E$8:$E$1013,'STUDENTS DETAILS'!$E$7:$E$1000,0))</f>
        <v>K.M.K.A.U. BANDARA</v>
      </c>
      <c r="G13" s="104" t="s">
        <v>75</v>
      </c>
      <c r="H13" s="81" t="str">
        <f t="shared" si="2"/>
        <v>STORY BOOK</v>
      </c>
      <c r="I13" s="81">
        <f t="shared" si="6"/>
        <v>2</v>
      </c>
      <c r="J13" s="108" t="str">
        <f t="shared" si="3"/>
        <v>NO FINE</v>
      </c>
      <c r="K13" s="84" t="str">
        <f t="shared" si="4"/>
        <v>0</v>
      </c>
      <c r="L13" s="110">
        <f t="shared" si="5"/>
        <v>0</v>
      </c>
      <c r="O13" s="74" t="s">
        <v>76</v>
      </c>
      <c r="P13" s="74" t="s">
        <v>61</v>
      </c>
      <c r="Q13" s="74">
        <v>7</v>
      </c>
    </row>
    <row r="14" spans="1:17" thickTop="1" thickBot="1" x14ac:dyDescent="0.3">
      <c r="A14" s="79">
        <f t="shared" ref="A14:A72" si="7">IF(B14&lt;&gt;"",ROW(A8),"")</f>
        <v>8</v>
      </c>
      <c r="B14" s="80">
        <v>44568</v>
      </c>
      <c r="C14" s="83">
        <v>44579</v>
      </c>
      <c r="D14" s="99">
        <f t="shared" si="1"/>
        <v>11</v>
      </c>
      <c r="E14" s="119" t="s">
        <v>156</v>
      </c>
      <c r="F14" s="117" t="str">
        <f>INDEX('STUDENTS DETAILS'!$G$7:$G$1000,MATCH($E$8:$E$1013,'STUDENTS DETAILS'!$E$7:$E$1000,0))</f>
        <v>I.P.J. Madushika</v>
      </c>
      <c r="G14" s="104" t="s">
        <v>74</v>
      </c>
      <c r="H14" s="81" t="str">
        <f t="shared" si="2"/>
        <v>HISTORY</v>
      </c>
      <c r="I14" s="81">
        <f t="shared" si="6"/>
        <v>10</v>
      </c>
      <c r="J14" s="108" t="str">
        <f t="shared" si="3"/>
        <v xml:space="preserve"> FINE</v>
      </c>
      <c r="K14" s="84">
        <f t="shared" si="4"/>
        <v>4</v>
      </c>
      <c r="L14" s="110">
        <f t="shared" si="5"/>
        <v>80</v>
      </c>
      <c r="O14" s="74" t="s">
        <v>75</v>
      </c>
      <c r="P14" s="74" t="s">
        <v>64</v>
      </c>
      <c r="Q14" s="74">
        <v>2</v>
      </c>
    </row>
    <row r="15" spans="1:17" thickTop="1" thickBot="1" x14ac:dyDescent="0.3">
      <c r="A15" s="79">
        <f t="shared" si="7"/>
        <v>9</v>
      </c>
      <c r="B15" s="80">
        <v>44569</v>
      </c>
      <c r="C15" s="83">
        <v>44577</v>
      </c>
      <c r="D15" s="99">
        <f t="shared" si="1"/>
        <v>8</v>
      </c>
      <c r="E15" s="119" t="s">
        <v>157</v>
      </c>
      <c r="F15" s="117" t="str">
        <f>INDEX('STUDENTS DETAILS'!$G$7:$G$1000,MATCH($E$8:$E$1013,'STUDENTS DETAILS'!$E$7:$E$1000,0))</f>
        <v>I.H.K.S. jayawardhana</v>
      </c>
      <c r="G15" s="104" t="s">
        <v>74</v>
      </c>
      <c r="H15" s="81" t="str">
        <f t="shared" si="2"/>
        <v>HISTORY</v>
      </c>
      <c r="I15" s="81">
        <f t="shared" si="6"/>
        <v>10</v>
      </c>
      <c r="J15" s="108" t="str">
        <f t="shared" si="3"/>
        <v xml:space="preserve"> FINE</v>
      </c>
      <c r="K15" s="84">
        <f t="shared" si="4"/>
        <v>1</v>
      </c>
      <c r="L15" s="110">
        <f t="shared" si="5"/>
        <v>20</v>
      </c>
    </row>
    <row r="16" spans="1:17" thickTop="1" thickBot="1" x14ac:dyDescent="0.3">
      <c r="A16" s="79">
        <f t="shared" si="7"/>
        <v>10</v>
      </c>
      <c r="B16" s="80">
        <v>44570</v>
      </c>
      <c r="C16" s="83">
        <v>44573</v>
      </c>
      <c r="D16" s="99">
        <f t="shared" si="1"/>
        <v>3</v>
      </c>
      <c r="E16" s="119" t="s">
        <v>158</v>
      </c>
      <c r="F16" s="117" t="str">
        <f>INDEX('STUDENTS DETAILS'!$G$7:$G$1000,MATCH($E$8:$E$1013,'STUDENTS DETAILS'!$E$7:$E$1000,0))</f>
        <v>K.M.U.S. Ranathunga</v>
      </c>
      <c r="G16" s="104" t="s">
        <v>76</v>
      </c>
      <c r="H16" s="81" t="str">
        <f t="shared" si="2"/>
        <v>NOVEL</v>
      </c>
      <c r="I16" s="81">
        <f t="shared" si="6"/>
        <v>7</v>
      </c>
      <c r="J16" s="108" t="str">
        <f t="shared" si="3"/>
        <v>NO FINE</v>
      </c>
      <c r="K16" s="84" t="str">
        <f t="shared" si="4"/>
        <v>0</v>
      </c>
      <c r="L16" s="110">
        <f t="shared" si="5"/>
        <v>0</v>
      </c>
    </row>
    <row r="17" spans="1:12" thickTop="1" thickBot="1" x14ac:dyDescent="0.3">
      <c r="A17" s="79">
        <f t="shared" si="7"/>
        <v>11</v>
      </c>
      <c r="B17" s="80">
        <v>44571</v>
      </c>
      <c r="C17" s="83">
        <v>44581</v>
      </c>
      <c r="D17" s="99">
        <f t="shared" si="1"/>
        <v>10</v>
      </c>
      <c r="E17" s="119" t="s">
        <v>197</v>
      </c>
      <c r="F17" s="117" t="str">
        <f>INDEX('STUDENTS DETAILS'!$G$7:$G$1000,MATCH($E$8:$E$1013,'STUDENTS DETAILS'!$E$7:$E$1000,0))</f>
        <v>R.M.D.V. Rathnayaka</v>
      </c>
      <c r="G17" s="104" t="s">
        <v>76</v>
      </c>
      <c r="H17" s="81" t="str">
        <f t="shared" si="2"/>
        <v>NOVEL</v>
      </c>
      <c r="I17" s="81">
        <f t="shared" si="6"/>
        <v>7</v>
      </c>
      <c r="J17" s="108" t="str">
        <f t="shared" si="3"/>
        <v xml:space="preserve"> FINE</v>
      </c>
      <c r="K17" s="84">
        <f t="shared" si="4"/>
        <v>3</v>
      </c>
      <c r="L17" s="110">
        <f t="shared" si="5"/>
        <v>60</v>
      </c>
    </row>
    <row r="18" spans="1:12" thickTop="1" thickBot="1" x14ac:dyDescent="0.3">
      <c r="A18" s="79">
        <f t="shared" si="7"/>
        <v>12</v>
      </c>
      <c r="B18" s="80">
        <v>44602</v>
      </c>
      <c r="C18" s="83">
        <v>44607</v>
      </c>
      <c r="D18" s="99">
        <f t="shared" si="1"/>
        <v>5</v>
      </c>
      <c r="E18" s="119" t="s">
        <v>160</v>
      </c>
      <c r="F18" s="117" t="str">
        <f>INDEX('STUDENTS DETAILS'!$G$7:$G$1000,MATCH($E$8:$E$1013,'STUDENTS DETAILS'!$E$7:$E$1000,0))</f>
        <v>M.B.S.V. BELLANTHUDAWA</v>
      </c>
      <c r="G18" s="104" t="s">
        <v>74</v>
      </c>
      <c r="H18" s="81" t="str">
        <f t="shared" si="2"/>
        <v>HISTORY</v>
      </c>
      <c r="I18" s="81">
        <f t="shared" si="6"/>
        <v>10</v>
      </c>
      <c r="J18" s="108" t="str">
        <f t="shared" si="3"/>
        <v>NO FINE</v>
      </c>
      <c r="K18" s="84" t="str">
        <f t="shared" si="4"/>
        <v>0</v>
      </c>
      <c r="L18" s="110">
        <f t="shared" si="5"/>
        <v>0</v>
      </c>
    </row>
    <row r="19" spans="1:12" thickTop="1" thickBot="1" x14ac:dyDescent="0.3">
      <c r="A19" s="79">
        <f t="shared" si="7"/>
        <v>13</v>
      </c>
      <c r="B19" s="80">
        <v>44594</v>
      </c>
      <c r="C19" s="83">
        <v>44622</v>
      </c>
      <c r="D19" s="99">
        <f t="shared" si="1"/>
        <v>28</v>
      </c>
      <c r="E19" s="119" t="s">
        <v>161</v>
      </c>
      <c r="F19" s="117" t="str">
        <f>INDEX('STUDENTS DETAILS'!$G$7:$G$1000,MATCH($E$8:$E$1013,'STUDENTS DETAILS'!$E$7:$E$1000,0))</f>
        <v>M.I.F. Misriya</v>
      </c>
      <c r="G19" s="104" t="s">
        <v>73</v>
      </c>
      <c r="H19" s="81" t="str">
        <f t="shared" si="2"/>
        <v>CRIME</v>
      </c>
      <c r="I19" s="81">
        <v>5</v>
      </c>
      <c r="J19" s="108" t="str">
        <f t="shared" si="3"/>
        <v xml:space="preserve"> FINE</v>
      </c>
      <c r="K19" s="84">
        <f t="shared" si="4"/>
        <v>21</v>
      </c>
      <c r="L19" s="110">
        <f t="shared" si="5"/>
        <v>420</v>
      </c>
    </row>
    <row r="20" spans="1:12" thickTop="1" thickBot="1" x14ac:dyDescent="0.3">
      <c r="A20" s="79">
        <f t="shared" si="7"/>
        <v>14</v>
      </c>
      <c r="B20" s="80">
        <v>44562</v>
      </c>
      <c r="C20" s="83">
        <v>44570</v>
      </c>
      <c r="D20" s="99">
        <f t="shared" si="1"/>
        <v>8</v>
      </c>
      <c r="E20" s="119" t="s">
        <v>162</v>
      </c>
      <c r="F20" s="117" t="str">
        <f>INDEX('STUDENTS DETAILS'!$G$7:$G$1000,MATCH($E$8:$E$1013,'STUDENTS DETAILS'!$E$7:$E$1000,0))</f>
        <v>V. Dhanushiya</v>
      </c>
      <c r="G20" s="104" t="s">
        <v>71</v>
      </c>
      <c r="H20" s="81" t="str">
        <f t="shared" si="2"/>
        <v>FANTASY</v>
      </c>
      <c r="I20" s="81">
        <f t="shared" ref="I20:I82" si="8">IF(H20=$P$9,$Q$9,IF(H20=$P$10,$Q$10,IF(H20=$P$11,$Q$11,IF(H20=$P$12,$Q$12,IF(H20=$P$13,$Q$13,IF(H20=$P$14,$Q$14))))))</f>
        <v>4</v>
      </c>
      <c r="J20" s="108" t="str">
        <f t="shared" si="3"/>
        <v xml:space="preserve"> FINE</v>
      </c>
      <c r="K20" s="84">
        <f t="shared" si="4"/>
        <v>1</v>
      </c>
      <c r="L20" s="110">
        <f t="shared" ref="L20:L83" si="9">$I$5*K20</f>
        <v>20</v>
      </c>
    </row>
    <row r="21" spans="1:12" thickTop="1" thickBot="1" x14ac:dyDescent="0.3">
      <c r="A21" s="79">
        <f t="shared" si="7"/>
        <v>15</v>
      </c>
      <c r="B21" s="80">
        <v>44563</v>
      </c>
      <c r="C21" s="83">
        <v>44586</v>
      </c>
      <c r="D21" s="99">
        <f t="shared" si="1"/>
        <v>23</v>
      </c>
      <c r="E21" s="119" t="s">
        <v>163</v>
      </c>
      <c r="F21" s="117" t="str">
        <f>INDEX('STUDENTS DETAILS'!$G$7:$G$1000,MATCH($E$8:$E$1013,'STUDENTS DETAILS'!$E$7:$E$1000,0))</f>
        <v>Y.M.S.Y. BANDARA</v>
      </c>
      <c r="G21" s="104" t="s">
        <v>74</v>
      </c>
      <c r="H21" s="81" t="str">
        <f t="shared" si="2"/>
        <v>HISTORY</v>
      </c>
      <c r="I21" s="81">
        <f t="shared" si="8"/>
        <v>10</v>
      </c>
      <c r="J21" s="108" t="str">
        <f t="shared" si="3"/>
        <v xml:space="preserve"> FINE</v>
      </c>
      <c r="K21" s="84">
        <f t="shared" si="4"/>
        <v>16</v>
      </c>
      <c r="L21" s="110">
        <f t="shared" si="9"/>
        <v>320</v>
      </c>
    </row>
    <row r="22" spans="1:12" thickTop="1" thickBot="1" x14ac:dyDescent="0.3">
      <c r="A22" s="79">
        <f t="shared" si="7"/>
        <v>16</v>
      </c>
      <c r="B22" s="80">
        <v>44564</v>
      </c>
      <c r="C22" s="83">
        <v>44587</v>
      </c>
      <c r="D22" s="99">
        <f t="shared" si="1"/>
        <v>23</v>
      </c>
      <c r="E22" s="119" t="s">
        <v>186</v>
      </c>
      <c r="F22" s="117" t="str">
        <f>INDEX('STUDENTS DETAILS'!$G$7:$G$1000,MATCH($E$8:$E$1013,'STUDENTS DETAILS'!$E$7:$E$1000,0))</f>
        <v>S.R.R.A. Dharmakeerthi</v>
      </c>
      <c r="G22" s="104" t="s">
        <v>71</v>
      </c>
      <c r="H22" s="81" t="str">
        <f t="shared" si="2"/>
        <v>FANTASY</v>
      </c>
      <c r="I22" s="81">
        <f t="shared" si="8"/>
        <v>4</v>
      </c>
      <c r="J22" s="108" t="str">
        <f t="shared" si="3"/>
        <v xml:space="preserve"> FINE</v>
      </c>
      <c r="K22" s="84">
        <f t="shared" si="4"/>
        <v>16</v>
      </c>
      <c r="L22" s="110">
        <f t="shared" si="9"/>
        <v>320</v>
      </c>
    </row>
    <row r="23" spans="1:12" thickTop="1" thickBot="1" x14ac:dyDescent="0.3">
      <c r="A23" s="79">
        <f t="shared" si="7"/>
        <v>17</v>
      </c>
      <c r="B23" s="80">
        <v>44565</v>
      </c>
      <c r="C23" s="83">
        <v>44570</v>
      </c>
      <c r="D23" s="99">
        <f t="shared" si="1"/>
        <v>5</v>
      </c>
      <c r="E23" s="119" t="s">
        <v>197</v>
      </c>
      <c r="F23" s="117" t="str">
        <f>INDEX('STUDENTS DETAILS'!$G$7:$G$1000,MATCH($E$8:$E$1013,'STUDENTS DETAILS'!$E$7:$E$1000,0))</f>
        <v>R.M.D.V. Rathnayaka</v>
      </c>
      <c r="G23" s="104" t="s">
        <v>78</v>
      </c>
      <c r="H23" s="81" t="str">
        <f t="shared" si="2"/>
        <v>MYSTERY</v>
      </c>
      <c r="I23" s="81">
        <f t="shared" si="8"/>
        <v>1</v>
      </c>
      <c r="J23" s="108" t="str">
        <f t="shared" si="3"/>
        <v>NO FINE</v>
      </c>
      <c r="K23" s="84" t="str">
        <f t="shared" si="4"/>
        <v>0</v>
      </c>
      <c r="L23" s="110">
        <f t="shared" si="9"/>
        <v>0</v>
      </c>
    </row>
    <row r="24" spans="1:12" thickTop="1" thickBot="1" x14ac:dyDescent="0.3">
      <c r="A24" s="79">
        <f t="shared" si="7"/>
        <v>18</v>
      </c>
      <c r="B24" s="80">
        <v>44566</v>
      </c>
      <c r="C24" s="83">
        <v>44567</v>
      </c>
      <c r="D24" s="99">
        <f t="shared" si="1"/>
        <v>1</v>
      </c>
      <c r="E24" s="119" t="s">
        <v>99</v>
      </c>
      <c r="F24" s="117" t="str">
        <f>INDEX('STUDENTS DETAILS'!$G$7:$G$1000,MATCH($E$8:$E$1013,'STUDENTS DETAILS'!$E$7:$E$1000,0))</f>
        <v>R.Pramya</v>
      </c>
      <c r="G24" s="104" t="s">
        <v>73</v>
      </c>
      <c r="H24" s="81" t="str">
        <f t="shared" si="2"/>
        <v>CRIME</v>
      </c>
      <c r="I24" s="81">
        <f t="shared" si="8"/>
        <v>5</v>
      </c>
      <c r="J24" s="108" t="str">
        <f t="shared" si="3"/>
        <v>NO FINE</v>
      </c>
      <c r="K24" s="84" t="str">
        <f t="shared" si="4"/>
        <v>0</v>
      </c>
      <c r="L24" s="110">
        <f t="shared" si="9"/>
        <v>0</v>
      </c>
    </row>
    <row r="25" spans="1:12" thickTop="1" thickBot="1" x14ac:dyDescent="0.3">
      <c r="A25" s="79">
        <f t="shared" si="7"/>
        <v>19</v>
      </c>
      <c r="B25" s="80">
        <v>44567</v>
      </c>
      <c r="C25" s="83">
        <v>44573</v>
      </c>
      <c r="D25" s="99">
        <f t="shared" si="1"/>
        <v>6</v>
      </c>
      <c r="E25" s="119" t="s">
        <v>163</v>
      </c>
      <c r="F25" s="117" t="str">
        <f>INDEX('STUDENTS DETAILS'!$G$7:$G$1000,MATCH($E$8:$E$1013,'STUDENTS DETAILS'!$E$7:$E$1000,0))</f>
        <v>Y.M.S.Y. BANDARA</v>
      </c>
      <c r="G25" s="104" t="s">
        <v>74</v>
      </c>
      <c r="H25" s="81" t="str">
        <f t="shared" si="2"/>
        <v>HISTORY</v>
      </c>
      <c r="I25" s="81">
        <f t="shared" si="8"/>
        <v>10</v>
      </c>
      <c r="J25" s="108" t="str">
        <f t="shared" si="3"/>
        <v>NO FINE</v>
      </c>
      <c r="K25" s="84" t="str">
        <f t="shared" si="4"/>
        <v>0</v>
      </c>
      <c r="L25" s="110">
        <f t="shared" si="9"/>
        <v>0</v>
      </c>
    </row>
    <row r="26" spans="1:12" thickTop="1" thickBot="1" x14ac:dyDescent="0.3">
      <c r="A26" s="79">
        <f t="shared" si="7"/>
        <v>20</v>
      </c>
      <c r="B26" s="80">
        <v>44568</v>
      </c>
      <c r="C26" s="83">
        <v>44579</v>
      </c>
      <c r="D26" s="99">
        <f t="shared" si="1"/>
        <v>11</v>
      </c>
      <c r="E26" s="119" t="s">
        <v>164</v>
      </c>
      <c r="F26" s="117" t="str">
        <f>INDEX('STUDENTS DETAILS'!$G$7:$G$1000,MATCH($E$8:$E$1013,'STUDENTS DETAILS'!$E$7:$E$1000,0))</f>
        <v>W.M.R.G. Wijekoon</v>
      </c>
      <c r="G26" s="104" t="s">
        <v>76</v>
      </c>
      <c r="H26" s="81" t="str">
        <f t="shared" si="2"/>
        <v>NOVEL</v>
      </c>
      <c r="I26" s="81">
        <f t="shared" si="8"/>
        <v>7</v>
      </c>
      <c r="J26" s="108" t="str">
        <f t="shared" si="3"/>
        <v xml:space="preserve"> FINE</v>
      </c>
      <c r="K26" s="84">
        <f t="shared" si="4"/>
        <v>4</v>
      </c>
      <c r="L26" s="110">
        <f t="shared" si="9"/>
        <v>80</v>
      </c>
    </row>
    <row r="27" spans="1:12" thickTop="1" thickBot="1" x14ac:dyDescent="0.3">
      <c r="A27" s="79">
        <f t="shared" si="7"/>
        <v>21</v>
      </c>
      <c r="B27" s="80">
        <v>44569</v>
      </c>
      <c r="C27" s="83">
        <v>44577</v>
      </c>
      <c r="D27" s="99">
        <f t="shared" si="1"/>
        <v>8</v>
      </c>
      <c r="E27" s="119" t="s">
        <v>165</v>
      </c>
      <c r="F27" s="117" t="str">
        <f>INDEX('STUDENTS DETAILS'!$G$7:$G$1000,MATCH($E$8:$E$1013,'STUDENTS DETAILS'!$E$7:$E$1000,0))</f>
        <v>N.W.M.K.B. weerasinghe</v>
      </c>
      <c r="G27" s="104" t="s">
        <v>76</v>
      </c>
      <c r="H27" s="81" t="str">
        <f t="shared" si="2"/>
        <v>NOVEL</v>
      </c>
      <c r="I27" s="81">
        <f t="shared" si="8"/>
        <v>7</v>
      </c>
      <c r="J27" s="108" t="str">
        <f t="shared" si="3"/>
        <v xml:space="preserve"> FINE</v>
      </c>
      <c r="K27" s="84">
        <f t="shared" si="4"/>
        <v>1</v>
      </c>
      <c r="L27" s="110">
        <f t="shared" si="9"/>
        <v>20</v>
      </c>
    </row>
    <row r="28" spans="1:12" thickTop="1" thickBot="1" x14ac:dyDescent="0.3">
      <c r="A28" s="79">
        <f t="shared" si="7"/>
        <v>22</v>
      </c>
      <c r="B28" s="80">
        <v>44570</v>
      </c>
      <c r="C28" s="83">
        <v>44573</v>
      </c>
      <c r="D28" s="99">
        <f t="shared" si="1"/>
        <v>3</v>
      </c>
      <c r="E28" s="119" t="s">
        <v>166</v>
      </c>
      <c r="F28" s="117" t="str">
        <f>INDEX('STUDENTS DETAILS'!$G$7:$G$1000,MATCH($E$8:$E$1013,'STUDENTS DETAILS'!$E$7:$E$1000,0))</f>
        <v>P.G.K.M.S.W. Kumari</v>
      </c>
      <c r="G28" s="104" t="s">
        <v>71</v>
      </c>
      <c r="H28" s="81" t="str">
        <f t="shared" si="2"/>
        <v>FANTASY</v>
      </c>
      <c r="I28" s="81">
        <f t="shared" si="8"/>
        <v>4</v>
      </c>
      <c r="J28" s="108" t="str">
        <f t="shared" si="3"/>
        <v>NO FINE</v>
      </c>
      <c r="K28" s="84" t="str">
        <f t="shared" si="4"/>
        <v>0</v>
      </c>
      <c r="L28" s="110">
        <f t="shared" si="9"/>
        <v>0</v>
      </c>
    </row>
    <row r="29" spans="1:12" thickTop="1" thickBot="1" x14ac:dyDescent="0.3">
      <c r="A29" s="79">
        <f t="shared" si="7"/>
        <v>23</v>
      </c>
      <c r="B29" s="80">
        <v>44571</v>
      </c>
      <c r="C29" s="83">
        <v>44581</v>
      </c>
      <c r="D29" s="99">
        <f t="shared" si="1"/>
        <v>10</v>
      </c>
      <c r="E29" s="119" t="s">
        <v>167</v>
      </c>
      <c r="F29" s="117" t="str">
        <f>INDEX('STUDENTS DETAILS'!$G$7:$G$1000,MATCH($E$8:$E$1013,'STUDENTS DETAILS'!$E$7:$E$1000,0))</f>
        <v>D.N. Samarakoon</v>
      </c>
      <c r="G29" s="104" t="s">
        <v>73</v>
      </c>
      <c r="H29" s="81" t="str">
        <f t="shared" si="2"/>
        <v>CRIME</v>
      </c>
      <c r="I29" s="81">
        <f t="shared" si="8"/>
        <v>5</v>
      </c>
      <c r="J29" s="108" t="str">
        <f t="shared" si="3"/>
        <v xml:space="preserve"> FINE</v>
      </c>
      <c r="K29" s="84">
        <f t="shared" si="4"/>
        <v>3</v>
      </c>
      <c r="L29" s="110">
        <f t="shared" si="9"/>
        <v>60</v>
      </c>
    </row>
    <row r="30" spans="1:12" thickTop="1" thickBot="1" x14ac:dyDescent="0.3">
      <c r="A30" s="79">
        <f t="shared" si="7"/>
        <v>24</v>
      </c>
      <c r="B30" s="80">
        <v>44572</v>
      </c>
      <c r="C30" s="83">
        <v>44589</v>
      </c>
      <c r="D30" s="99">
        <f t="shared" si="1"/>
        <v>17</v>
      </c>
      <c r="E30" s="119" t="s">
        <v>168</v>
      </c>
      <c r="F30" s="117" t="str">
        <f>INDEX('STUDENTS DETAILS'!$G$7:$G$1000,MATCH($E$8:$E$1013,'STUDENTS DETAILS'!$E$7:$E$1000,0))</f>
        <v>D.M.V.H. Dissanayaka</v>
      </c>
      <c r="G30" s="104" t="s">
        <v>73</v>
      </c>
      <c r="H30" s="81" t="str">
        <f t="shared" si="2"/>
        <v>CRIME</v>
      </c>
      <c r="I30" s="81">
        <f t="shared" si="8"/>
        <v>5</v>
      </c>
      <c r="J30" s="108" t="str">
        <f t="shared" si="3"/>
        <v xml:space="preserve"> FINE</v>
      </c>
      <c r="K30" s="84">
        <f t="shared" si="4"/>
        <v>10</v>
      </c>
      <c r="L30" s="110">
        <f t="shared" si="9"/>
        <v>200</v>
      </c>
    </row>
    <row r="31" spans="1:12" thickTop="1" thickBot="1" x14ac:dyDescent="0.3">
      <c r="A31" s="79">
        <f t="shared" si="7"/>
        <v>25</v>
      </c>
      <c r="B31" s="80">
        <v>44597</v>
      </c>
      <c r="C31" s="83">
        <v>44624</v>
      </c>
      <c r="D31" s="99">
        <f t="shared" si="1"/>
        <v>27</v>
      </c>
      <c r="E31" s="119" t="s">
        <v>169</v>
      </c>
      <c r="F31" s="117" t="str">
        <f>INDEX('STUDENTS DETAILS'!$G$7:$G$1000,MATCH($E$8:$E$1013,'STUDENTS DETAILS'!$E$7:$E$1000,0))</f>
        <v>K.M.K.A.U. BANDARA</v>
      </c>
      <c r="G31" s="104" t="s">
        <v>78</v>
      </c>
      <c r="H31" s="81" t="str">
        <f t="shared" si="2"/>
        <v>MYSTERY</v>
      </c>
      <c r="I31" s="81">
        <f t="shared" si="8"/>
        <v>1</v>
      </c>
      <c r="J31" s="108" t="str">
        <f t="shared" si="3"/>
        <v xml:space="preserve"> FINE</v>
      </c>
      <c r="K31" s="84">
        <f t="shared" si="4"/>
        <v>20</v>
      </c>
      <c r="L31" s="110">
        <f t="shared" si="9"/>
        <v>400</v>
      </c>
    </row>
    <row r="32" spans="1:12" thickTop="1" thickBot="1" x14ac:dyDescent="0.3">
      <c r="A32" s="79" t="str">
        <f t="shared" si="7"/>
        <v/>
      </c>
      <c r="B32" s="80"/>
      <c r="C32" s="83"/>
      <c r="D32" s="99">
        <f t="shared" si="1"/>
        <v>0</v>
      </c>
      <c r="E32" s="100"/>
      <c r="F32" s="115" t="e">
        <f>INDEX('STUDENTS DETAILS'!$G$7:$G$1000,MATCH($E$8:$E$1013,'STUDENTS DETAILS'!$E$7:$E$1000,0))</f>
        <v>#N/A</v>
      </c>
      <c r="G32" s="104"/>
      <c r="H32" s="81" t="b">
        <f t="shared" si="2"/>
        <v>0</v>
      </c>
      <c r="I32" s="81" t="b">
        <f t="shared" si="8"/>
        <v>0</v>
      </c>
      <c r="J32" s="108" t="str">
        <f t="shared" si="3"/>
        <v>NO FINE</v>
      </c>
      <c r="K32" s="84" t="str">
        <f t="shared" si="4"/>
        <v>0</v>
      </c>
      <c r="L32" s="110">
        <f t="shared" si="9"/>
        <v>0</v>
      </c>
    </row>
    <row r="33" spans="1:12" thickTop="1" thickBot="1" x14ac:dyDescent="0.3">
      <c r="A33" s="79" t="str">
        <f t="shared" si="7"/>
        <v/>
      </c>
      <c r="B33" s="80"/>
      <c r="C33" s="83"/>
      <c r="D33" s="99">
        <f t="shared" si="1"/>
        <v>0</v>
      </c>
      <c r="E33" s="100"/>
      <c r="F33" s="115" t="e">
        <f>INDEX('STUDENTS DETAILS'!$G$7:$G$1000,MATCH($E$8:$E$1013,'STUDENTS DETAILS'!$E$7:$E$1000,0))</f>
        <v>#N/A</v>
      </c>
      <c r="G33" s="104"/>
      <c r="H33" s="81" t="b">
        <f t="shared" si="2"/>
        <v>0</v>
      </c>
      <c r="I33" s="81" t="b">
        <f t="shared" si="8"/>
        <v>0</v>
      </c>
      <c r="J33" s="108" t="str">
        <f t="shared" si="3"/>
        <v>NO FINE</v>
      </c>
      <c r="K33" s="84" t="str">
        <f t="shared" si="4"/>
        <v>0</v>
      </c>
      <c r="L33" s="110">
        <f t="shared" si="9"/>
        <v>0</v>
      </c>
    </row>
    <row r="34" spans="1:12" thickTop="1" thickBot="1" x14ac:dyDescent="0.3">
      <c r="A34" s="79" t="str">
        <f t="shared" si="7"/>
        <v/>
      </c>
      <c r="B34" s="80"/>
      <c r="C34" s="83"/>
      <c r="D34" s="99">
        <f t="shared" si="1"/>
        <v>0</v>
      </c>
      <c r="E34" s="100"/>
      <c r="F34" s="115" t="e">
        <f>INDEX('STUDENTS DETAILS'!$G$7:$G$1000,MATCH($E$8:$E$1013,'STUDENTS DETAILS'!$E$7:$E$1000,0))</f>
        <v>#N/A</v>
      </c>
      <c r="G34" s="104"/>
      <c r="H34" s="81" t="b">
        <f t="shared" si="2"/>
        <v>0</v>
      </c>
      <c r="I34" s="81" t="b">
        <f t="shared" si="8"/>
        <v>0</v>
      </c>
      <c r="J34" s="108" t="str">
        <f t="shared" si="3"/>
        <v>NO FINE</v>
      </c>
      <c r="K34" s="84" t="str">
        <f t="shared" si="4"/>
        <v>0</v>
      </c>
      <c r="L34" s="110">
        <f t="shared" si="9"/>
        <v>0</v>
      </c>
    </row>
    <row r="35" spans="1:12" thickTop="1" thickBot="1" x14ac:dyDescent="0.3">
      <c r="A35" s="79" t="str">
        <f t="shared" si="7"/>
        <v/>
      </c>
      <c r="B35" s="80"/>
      <c r="C35" s="83"/>
      <c r="D35" s="99">
        <f t="shared" si="1"/>
        <v>0</v>
      </c>
      <c r="E35" s="100"/>
      <c r="F35" s="115" t="e">
        <f>INDEX('STUDENTS DETAILS'!$G$7:$G$1000,MATCH($E$8:$E$1013,'STUDENTS DETAILS'!$E$7:$E$1000,0))</f>
        <v>#N/A</v>
      </c>
      <c r="G35" s="104"/>
      <c r="H35" s="81" t="b">
        <f t="shared" si="2"/>
        <v>0</v>
      </c>
      <c r="I35" s="81" t="b">
        <f t="shared" si="8"/>
        <v>0</v>
      </c>
      <c r="J35" s="108" t="str">
        <f t="shared" si="3"/>
        <v>NO FINE</v>
      </c>
      <c r="K35" s="84" t="str">
        <f t="shared" si="4"/>
        <v>0</v>
      </c>
      <c r="L35" s="110">
        <f t="shared" si="9"/>
        <v>0</v>
      </c>
    </row>
    <row r="36" spans="1:12" thickTop="1" thickBot="1" x14ac:dyDescent="0.3">
      <c r="A36" s="79" t="str">
        <f t="shared" si="7"/>
        <v/>
      </c>
      <c r="B36" s="80"/>
      <c r="C36" s="83"/>
      <c r="D36" s="99">
        <f t="shared" si="1"/>
        <v>0</v>
      </c>
      <c r="E36" s="100"/>
      <c r="F36" s="115" t="e">
        <f>INDEX('STUDENTS DETAILS'!$G$7:$G$1000,MATCH($E$8:$E$1013,'STUDENTS DETAILS'!$E$7:$E$1000,0))</f>
        <v>#N/A</v>
      </c>
      <c r="G36" s="104"/>
      <c r="H36" s="81" t="b">
        <f t="shared" si="2"/>
        <v>0</v>
      </c>
      <c r="I36" s="81" t="b">
        <f t="shared" si="8"/>
        <v>0</v>
      </c>
      <c r="J36" s="108" t="str">
        <f t="shared" si="3"/>
        <v>NO FINE</v>
      </c>
      <c r="K36" s="84" t="str">
        <f t="shared" si="4"/>
        <v>0</v>
      </c>
      <c r="L36" s="110">
        <f t="shared" si="9"/>
        <v>0</v>
      </c>
    </row>
    <row r="37" spans="1:12" thickTop="1" thickBot="1" x14ac:dyDescent="0.3">
      <c r="A37" s="79" t="str">
        <f t="shared" si="7"/>
        <v/>
      </c>
      <c r="B37" s="80"/>
      <c r="C37" s="83"/>
      <c r="D37" s="99">
        <f t="shared" si="1"/>
        <v>0</v>
      </c>
      <c r="E37" s="100"/>
      <c r="F37" s="115" t="e">
        <f>INDEX('STUDENTS DETAILS'!$G$7:$G$1000,MATCH($E$8:$E$1013,'STUDENTS DETAILS'!$E$7:$E$1000,0))</f>
        <v>#N/A</v>
      </c>
      <c r="G37" s="104"/>
      <c r="H37" s="81" t="b">
        <f t="shared" si="2"/>
        <v>0</v>
      </c>
      <c r="I37" s="81" t="b">
        <f t="shared" si="8"/>
        <v>0</v>
      </c>
      <c r="J37" s="108" t="str">
        <f t="shared" si="3"/>
        <v>NO FINE</v>
      </c>
      <c r="K37" s="84" t="str">
        <f t="shared" si="4"/>
        <v>0</v>
      </c>
      <c r="L37" s="110">
        <f t="shared" si="9"/>
        <v>0</v>
      </c>
    </row>
    <row r="38" spans="1:12" thickTop="1" thickBot="1" x14ac:dyDescent="0.3">
      <c r="A38" s="79" t="str">
        <f t="shared" si="7"/>
        <v/>
      </c>
      <c r="B38" s="80"/>
      <c r="C38" s="83"/>
      <c r="D38" s="99">
        <f t="shared" si="1"/>
        <v>0</v>
      </c>
      <c r="E38" s="100"/>
      <c r="F38" s="115" t="e">
        <f>INDEX('STUDENTS DETAILS'!$G$7:$G$1000,MATCH($E$8:$E$1013,'STUDENTS DETAILS'!$E$7:$E$1000,0))</f>
        <v>#N/A</v>
      </c>
      <c r="G38" s="104"/>
      <c r="H38" s="81" t="b">
        <f t="shared" si="2"/>
        <v>0</v>
      </c>
      <c r="I38" s="81" t="b">
        <f t="shared" si="8"/>
        <v>0</v>
      </c>
      <c r="J38" s="108" t="str">
        <f t="shared" si="3"/>
        <v>NO FINE</v>
      </c>
      <c r="K38" s="84" t="str">
        <f t="shared" si="4"/>
        <v>0</v>
      </c>
      <c r="L38" s="110">
        <f t="shared" si="9"/>
        <v>0</v>
      </c>
    </row>
    <row r="39" spans="1:12" thickTop="1" thickBot="1" x14ac:dyDescent="0.3">
      <c r="A39" s="79" t="str">
        <f t="shared" si="7"/>
        <v/>
      </c>
      <c r="B39" s="80"/>
      <c r="C39" s="83"/>
      <c r="D39" s="99">
        <f t="shared" si="1"/>
        <v>0</v>
      </c>
      <c r="E39" s="100"/>
      <c r="F39" s="115" t="e">
        <f>INDEX('STUDENTS DETAILS'!$G$7:$G$1000,MATCH($E$8:$E$1013,'STUDENTS DETAILS'!$E$7:$E$1000,0))</f>
        <v>#N/A</v>
      </c>
      <c r="G39" s="104"/>
      <c r="H39" s="81" t="b">
        <f t="shared" si="2"/>
        <v>0</v>
      </c>
      <c r="I39" s="81" t="b">
        <f t="shared" si="8"/>
        <v>0</v>
      </c>
      <c r="J39" s="108" t="str">
        <f t="shared" si="3"/>
        <v>NO FINE</v>
      </c>
      <c r="K39" s="84" t="str">
        <f t="shared" si="4"/>
        <v>0</v>
      </c>
      <c r="L39" s="110">
        <f t="shared" si="9"/>
        <v>0</v>
      </c>
    </row>
    <row r="40" spans="1:12" thickTop="1" thickBot="1" x14ac:dyDescent="0.3">
      <c r="A40" s="79" t="str">
        <f t="shared" si="7"/>
        <v/>
      </c>
      <c r="B40" s="80"/>
      <c r="C40" s="83"/>
      <c r="D40" s="99">
        <f t="shared" si="1"/>
        <v>0</v>
      </c>
      <c r="E40" s="100"/>
      <c r="F40" s="115" t="e">
        <f>INDEX('STUDENTS DETAILS'!$G$7:$G$1000,MATCH($E$8:$E$1013,'STUDENTS DETAILS'!$E$7:$E$1000,0))</f>
        <v>#N/A</v>
      </c>
      <c r="G40" s="104"/>
      <c r="H40" s="81" t="b">
        <f t="shared" si="2"/>
        <v>0</v>
      </c>
      <c r="I40" s="81" t="b">
        <f t="shared" si="8"/>
        <v>0</v>
      </c>
      <c r="J40" s="108" t="str">
        <f t="shared" si="3"/>
        <v>NO FINE</v>
      </c>
      <c r="K40" s="84" t="str">
        <f t="shared" ref="K40:K71" si="10">IF(D40&gt;$I$4,D40-$I$4,"0")</f>
        <v>0</v>
      </c>
      <c r="L40" s="110">
        <f t="shared" si="9"/>
        <v>0</v>
      </c>
    </row>
    <row r="41" spans="1:12" thickTop="1" thickBot="1" x14ac:dyDescent="0.3">
      <c r="A41" s="79" t="str">
        <f t="shared" si="7"/>
        <v/>
      </c>
      <c r="B41" s="80"/>
      <c r="C41" s="83"/>
      <c r="D41" s="99">
        <f t="shared" si="1"/>
        <v>0</v>
      </c>
      <c r="E41" s="100"/>
      <c r="F41" s="115" t="e">
        <f>INDEX('STUDENTS DETAILS'!$G$7:$G$1000,MATCH($E$8:$E$1013,'STUDENTS DETAILS'!$E$7:$E$1000,0))</f>
        <v>#N/A</v>
      </c>
      <c r="G41" s="104"/>
      <c r="H41" s="81" t="b">
        <f t="shared" si="2"/>
        <v>0</v>
      </c>
      <c r="I41" s="81" t="b">
        <f t="shared" si="8"/>
        <v>0</v>
      </c>
      <c r="J41" s="108" t="str">
        <f t="shared" si="3"/>
        <v>NO FINE</v>
      </c>
      <c r="K41" s="84" t="str">
        <f t="shared" si="10"/>
        <v>0</v>
      </c>
      <c r="L41" s="110">
        <f t="shared" si="9"/>
        <v>0</v>
      </c>
    </row>
    <row r="42" spans="1:12" thickTop="1" thickBot="1" x14ac:dyDescent="0.3">
      <c r="A42" s="79" t="str">
        <f t="shared" si="7"/>
        <v/>
      </c>
      <c r="B42" s="80"/>
      <c r="C42" s="83"/>
      <c r="D42" s="99">
        <f t="shared" si="1"/>
        <v>0</v>
      </c>
      <c r="E42" s="100"/>
      <c r="F42" s="115" t="e">
        <f>INDEX('STUDENTS DETAILS'!$G$7:$G$1000,MATCH($E$8:$E$1013,'STUDENTS DETAILS'!$E$7:$E$1000,0))</f>
        <v>#N/A</v>
      </c>
      <c r="G42" s="104"/>
      <c r="H42" s="81" t="b">
        <f t="shared" si="2"/>
        <v>0</v>
      </c>
      <c r="I42" s="81" t="b">
        <f t="shared" si="8"/>
        <v>0</v>
      </c>
      <c r="J42" s="108" t="str">
        <f t="shared" si="3"/>
        <v>NO FINE</v>
      </c>
      <c r="K42" s="84" t="str">
        <f t="shared" si="10"/>
        <v>0</v>
      </c>
      <c r="L42" s="110">
        <f t="shared" si="9"/>
        <v>0</v>
      </c>
    </row>
    <row r="43" spans="1:12" thickTop="1" thickBot="1" x14ac:dyDescent="0.3">
      <c r="A43" s="79" t="str">
        <f t="shared" si="7"/>
        <v/>
      </c>
      <c r="B43" s="80"/>
      <c r="C43" s="83"/>
      <c r="D43" s="99">
        <f t="shared" si="1"/>
        <v>0</v>
      </c>
      <c r="E43" s="100"/>
      <c r="F43" s="115" t="e">
        <f>INDEX('STUDENTS DETAILS'!$G$7:$G$1000,MATCH($E$8:$E$1013,'STUDENTS DETAILS'!$E$7:$E$1000,0))</f>
        <v>#N/A</v>
      </c>
      <c r="G43" s="104"/>
      <c r="H43" s="81" t="b">
        <f t="shared" si="2"/>
        <v>0</v>
      </c>
      <c r="I43" s="81" t="b">
        <f t="shared" si="8"/>
        <v>0</v>
      </c>
      <c r="J43" s="108" t="str">
        <f t="shared" si="3"/>
        <v>NO FINE</v>
      </c>
      <c r="K43" s="84" t="str">
        <f t="shared" si="10"/>
        <v>0</v>
      </c>
      <c r="L43" s="110">
        <f t="shared" si="9"/>
        <v>0</v>
      </c>
    </row>
    <row r="44" spans="1:12" thickTop="1" thickBot="1" x14ac:dyDescent="0.3">
      <c r="A44" s="79" t="str">
        <f t="shared" si="7"/>
        <v/>
      </c>
      <c r="B44" s="80"/>
      <c r="C44" s="83"/>
      <c r="D44" s="99">
        <f t="shared" si="1"/>
        <v>0</v>
      </c>
      <c r="E44" s="100"/>
      <c r="F44" s="115" t="e">
        <f>INDEX('STUDENTS DETAILS'!$G$7:$G$1000,MATCH($E$8:$E$1013,'STUDENTS DETAILS'!$E$7:$E$1000,0))</f>
        <v>#N/A</v>
      </c>
      <c r="G44" s="104"/>
      <c r="H44" s="81" t="b">
        <f t="shared" si="2"/>
        <v>0</v>
      </c>
      <c r="I44" s="81" t="b">
        <f t="shared" si="8"/>
        <v>0</v>
      </c>
      <c r="J44" s="108" t="str">
        <f t="shared" si="3"/>
        <v>NO FINE</v>
      </c>
      <c r="K44" s="84" t="str">
        <f t="shared" si="10"/>
        <v>0</v>
      </c>
      <c r="L44" s="110">
        <f t="shared" si="9"/>
        <v>0</v>
      </c>
    </row>
    <row r="45" spans="1:12" thickTop="1" thickBot="1" x14ac:dyDescent="0.3">
      <c r="A45" s="79" t="str">
        <f t="shared" si="7"/>
        <v/>
      </c>
      <c r="B45" s="80"/>
      <c r="C45" s="83"/>
      <c r="D45" s="99">
        <f t="shared" si="1"/>
        <v>0</v>
      </c>
      <c r="E45" s="100"/>
      <c r="F45" s="115" t="e">
        <f>INDEX('STUDENTS DETAILS'!$G$7:$G$1000,MATCH($E$8:$E$1013,'STUDENTS DETAILS'!$E$7:$E$1000,0))</f>
        <v>#N/A</v>
      </c>
      <c r="G45" s="104"/>
      <c r="H45" s="81" t="b">
        <f t="shared" si="2"/>
        <v>0</v>
      </c>
      <c r="I45" s="81" t="b">
        <f t="shared" si="8"/>
        <v>0</v>
      </c>
      <c r="J45" s="108" t="str">
        <f t="shared" si="3"/>
        <v>NO FINE</v>
      </c>
      <c r="K45" s="84" t="str">
        <f t="shared" si="10"/>
        <v>0</v>
      </c>
      <c r="L45" s="110">
        <f t="shared" si="9"/>
        <v>0</v>
      </c>
    </row>
    <row r="46" spans="1:12" thickTop="1" thickBot="1" x14ac:dyDescent="0.3">
      <c r="A46" s="79" t="str">
        <f t="shared" si="7"/>
        <v/>
      </c>
      <c r="B46" s="80"/>
      <c r="C46" s="83"/>
      <c r="D46" s="99">
        <f t="shared" si="1"/>
        <v>0</v>
      </c>
      <c r="E46" s="100"/>
      <c r="F46" s="115" t="e">
        <f>INDEX('STUDENTS DETAILS'!$G$7:$G$1000,MATCH($E$8:$E$1013,'STUDENTS DETAILS'!$E$7:$E$1000,0))</f>
        <v>#N/A</v>
      </c>
      <c r="G46" s="104"/>
      <c r="H46" s="81" t="b">
        <f t="shared" si="2"/>
        <v>0</v>
      </c>
      <c r="I46" s="81" t="b">
        <f t="shared" si="8"/>
        <v>0</v>
      </c>
      <c r="J46" s="108" t="str">
        <f t="shared" si="3"/>
        <v>NO FINE</v>
      </c>
      <c r="K46" s="84" t="str">
        <f t="shared" si="10"/>
        <v>0</v>
      </c>
      <c r="L46" s="110">
        <f t="shared" si="9"/>
        <v>0</v>
      </c>
    </row>
    <row r="47" spans="1:12" thickTop="1" thickBot="1" x14ac:dyDescent="0.3">
      <c r="A47" s="79" t="str">
        <f t="shared" si="7"/>
        <v/>
      </c>
      <c r="B47" s="80"/>
      <c r="C47" s="83"/>
      <c r="D47" s="99">
        <f t="shared" si="1"/>
        <v>0</v>
      </c>
      <c r="E47" s="100"/>
      <c r="F47" s="115" t="e">
        <f>INDEX('STUDENTS DETAILS'!$G$7:$G$1000,MATCH($E$8:$E$1013,'STUDENTS DETAILS'!$E$7:$E$1000,0))</f>
        <v>#N/A</v>
      </c>
      <c r="G47" s="104"/>
      <c r="H47" s="81" t="b">
        <f t="shared" si="2"/>
        <v>0</v>
      </c>
      <c r="I47" s="81" t="b">
        <f t="shared" si="8"/>
        <v>0</v>
      </c>
      <c r="J47" s="108" t="str">
        <f t="shared" si="3"/>
        <v>NO FINE</v>
      </c>
      <c r="K47" s="84" t="str">
        <f t="shared" si="10"/>
        <v>0</v>
      </c>
      <c r="L47" s="110">
        <f t="shared" si="9"/>
        <v>0</v>
      </c>
    </row>
    <row r="48" spans="1:12" thickTop="1" thickBot="1" x14ac:dyDescent="0.3">
      <c r="A48" s="79" t="str">
        <f t="shared" si="7"/>
        <v/>
      </c>
      <c r="B48" s="80"/>
      <c r="C48" s="83"/>
      <c r="D48" s="99">
        <f t="shared" si="1"/>
        <v>0</v>
      </c>
      <c r="E48" s="100"/>
      <c r="F48" s="115" t="e">
        <f>INDEX('STUDENTS DETAILS'!$G$7:$G$1000,MATCH($E$8:$E$1013,'STUDENTS DETAILS'!$E$7:$E$1000,0))</f>
        <v>#N/A</v>
      </c>
      <c r="G48" s="104"/>
      <c r="H48" s="81" t="b">
        <f t="shared" si="2"/>
        <v>0</v>
      </c>
      <c r="I48" s="81" t="b">
        <f t="shared" si="8"/>
        <v>0</v>
      </c>
      <c r="J48" s="108" t="str">
        <f t="shared" si="3"/>
        <v>NO FINE</v>
      </c>
      <c r="K48" s="84" t="str">
        <f t="shared" si="10"/>
        <v>0</v>
      </c>
      <c r="L48" s="110">
        <f t="shared" si="9"/>
        <v>0</v>
      </c>
    </row>
    <row r="49" spans="1:12" thickTop="1" thickBot="1" x14ac:dyDescent="0.3">
      <c r="A49" s="79" t="str">
        <f t="shared" si="7"/>
        <v/>
      </c>
      <c r="B49" s="80"/>
      <c r="C49" s="83"/>
      <c r="D49" s="99">
        <f t="shared" si="1"/>
        <v>0</v>
      </c>
      <c r="E49" s="100"/>
      <c r="F49" s="115" t="e">
        <f>INDEX('STUDENTS DETAILS'!$G$7:$G$1000,MATCH($E$8:$E$1013,'STUDENTS DETAILS'!$E$7:$E$1000,0))</f>
        <v>#N/A</v>
      </c>
      <c r="G49" s="104"/>
      <c r="H49" s="81" t="b">
        <f t="shared" si="2"/>
        <v>0</v>
      </c>
      <c r="I49" s="81" t="b">
        <f t="shared" si="8"/>
        <v>0</v>
      </c>
      <c r="J49" s="108" t="str">
        <f t="shared" si="3"/>
        <v>NO FINE</v>
      </c>
      <c r="K49" s="84" t="str">
        <f t="shared" si="10"/>
        <v>0</v>
      </c>
      <c r="L49" s="110">
        <f t="shared" si="9"/>
        <v>0</v>
      </c>
    </row>
    <row r="50" spans="1:12" thickTop="1" thickBot="1" x14ac:dyDescent="0.3">
      <c r="A50" s="79" t="str">
        <f t="shared" si="7"/>
        <v/>
      </c>
      <c r="B50" s="80"/>
      <c r="C50" s="83"/>
      <c r="D50" s="99">
        <f t="shared" si="1"/>
        <v>0</v>
      </c>
      <c r="E50" s="100"/>
      <c r="F50" s="115" t="e">
        <f>INDEX('STUDENTS DETAILS'!$G$7:$G$1000,MATCH($E$8:$E$1013,'STUDENTS DETAILS'!$E$7:$E$1000,0))</f>
        <v>#N/A</v>
      </c>
      <c r="G50" s="104"/>
      <c r="H50" s="81" t="b">
        <f t="shared" si="2"/>
        <v>0</v>
      </c>
      <c r="I50" s="81" t="b">
        <f t="shared" si="8"/>
        <v>0</v>
      </c>
      <c r="J50" s="108" t="str">
        <f t="shared" si="3"/>
        <v>NO FINE</v>
      </c>
      <c r="K50" s="84" t="str">
        <f t="shared" si="10"/>
        <v>0</v>
      </c>
      <c r="L50" s="110">
        <f t="shared" si="9"/>
        <v>0</v>
      </c>
    </row>
    <row r="51" spans="1:12" thickTop="1" thickBot="1" x14ac:dyDescent="0.3">
      <c r="A51" s="79" t="str">
        <f t="shared" si="7"/>
        <v/>
      </c>
      <c r="B51" s="80"/>
      <c r="C51" s="83"/>
      <c r="D51" s="99">
        <f t="shared" si="1"/>
        <v>0</v>
      </c>
      <c r="E51" s="100"/>
      <c r="F51" s="115" t="e">
        <f>INDEX('STUDENTS DETAILS'!$G$7:$G$1000,MATCH($E$8:$E$1013,'STUDENTS DETAILS'!$E$7:$E$1000,0))</f>
        <v>#N/A</v>
      </c>
      <c r="G51" s="104"/>
      <c r="H51" s="81" t="b">
        <f t="shared" si="2"/>
        <v>0</v>
      </c>
      <c r="I51" s="81" t="b">
        <f t="shared" si="8"/>
        <v>0</v>
      </c>
      <c r="J51" s="108" t="str">
        <f t="shared" si="3"/>
        <v>NO FINE</v>
      </c>
      <c r="K51" s="84" t="str">
        <f t="shared" si="10"/>
        <v>0</v>
      </c>
      <c r="L51" s="110">
        <f t="shared" si="9"/>
        <v>0</v>
      </c>
    </row>
    <row r="52" spans="1:12" thickTop="1" thickBot="1" x14ac:dyDescent="0.3">
      <c r="A52" s="79" t="str">
        <f t="shared" si="7"/>
        <v/>
      </c>
      <c r="B52" s="80"/>
      <c r="C52" s="83"/>
      <c r="D52" s="99">
        <f t="shared" si="1"/>
        <v>0</v>
      </c>
      <c r="E52" s="100"/>
      <c r="F52" s="115" t="e">
        <f>INDEX('STUDENTS DETAILS'!$G$7:$G$1000,MATCH($E$8:$E$1013,'STUDENTS DETAILS'!$E$7:$E$1000,0))</f>
        <v>#N/A</v>
      </c>
      <c r="G52" s="104"/>
      <c r="H52" s="81" t="b">
        <f t="shared" si="2"/>
        <v>0</v>
      </c>
      <c r="I52" s="81" t="b">
        <f t="shared" si="8"/>
        <v>0</v>
      </c>
      <c r="J52" s="108" t="str">
        <f t="shared" si="3"/>
        <v>NO FINE</v>
      </c>
      <c r="K52" s="84" t="str">
        <f t="shared" si="10"/>
        <v>0</v>
      </c>
      <c r="L52" s="110">
        <f t="shared" si="9"/>
        <v>0</v>
      </c>
    </row>
    <row r="53" spans="1:12" thickTop="1" thickBot="1" x14ac:dyDescent="0.3">
      <c r="A53" s="79" t="str">
        <f t="shared" si="7"/>
        <v/>
      </c>
      <c r="B53" s="80"/>
      <c r="C53" s="83"/>
      <c r="D53" s="99">
        <f t="shared" si="1"/>
        <v>0</v>
      </c>
      <c r="E53" s="100"/>
      <c r="F53" s="115" t="e">
        <f>INDEX('STUDENTS DETAILS'!$G$7:$G$1000,MATCH($E$8:$E$1013,'STUDENTS DETAILS'!$E$7:$E$1000,0))</f>
        <v>#N/A</v>
      </c>
      <c r="G53" s="104"/>
      <c r="H53" s="81" t="b">
        <f t="shared" si="2"/>
        <v>0</v>
      </c>
      <c r="I53" s="81" t="b">
        <f t="shared" si="8"/>
        <v>0</v>
      </c>
      <c r="J53" s="108" t="str">
        <f t="shared" si="3"/>
        <v>NO FINE</v>
      </c>
      <c r="K53" s="84" t="str">
        <f t="shared" si="10"/>
        <v>0</v>
      </c>
      <c r="L53" s="110">
        <f t="shared" si="9"/>
        <v>0</v>
      </c>
    </row>
    <row r="54" spans="1:12" thickTop="1" thickBot="1" x14ac:dyDescent="0.3">
      <c r="A54" s="79" t="str">
        <f t="shared" si="7"/>
        <v/>
      </c>
      <c r="B54" s="80"/>
      <c r="C54" s="83"/>
      <c r="D54" s="99">
        <f t="shared" si="1"/>
        <v>0</v>
      </c>
      <c r="E54" s="100"/>
      <c r="F54" s="115" t="e">
        <f>INDEX('STUDENTS DETAILS'!$G$7:$G$1000,MATCH($E$8:$E$1013,'STUDENTS DETAILS'!$E$7:$E$1000,0))</f>
        <v>#N/A</v>
      </c>
      <c r="G54" s="104"/>
      <c r="H54" s="81" t="b">
        <f t="shared" si="2"/>
        <v>0</v>
      </c>
      <c r="I54" s="81" t="b">
        <f t="shared" si="8"/>
        <v>0</v>
      </c>
      <c r="J54" s="108" t="str">
        <f t="shared" si="3"/>
        <v>NO FINE</v>
      </c>
      <c r="K54" s="84" t="str">
        <f t="shared" si="10"/>
        <v>0</v>
      </c>
      <c r="L54" s="110">
        <f t="shared" si="9"/>
        <v>0</v>
      </c>
    </row>
    <row r="55" spans="1:12" thickTop="1" thickBot="1" x14ac:dyDescent="0.3">
      <c r="A55" s="79" t="str">
        <f t="shared" si="7"/>
        <v/>
      </c>
      <c r="B55" s="80"/>
      <c r="C55" s="83"/>
      <c r="D55" s="99">
        <f t="shared" si="1"/>
        <v>0</v>
      </c>
      <c r="E55" s="100"/>
      <c r="F55" s="115" t="e">
        <f>INDEX('STUDENTS DETAILS'!$G$7:$G$1000,MATCH($E$8:$E$1013,'STUDENTS DETAILS'!$E$7:$E$1000,0))</f>
        <v>#N/A</v>
      </c>
      <c r="G55" s="104"/>
      <c r="H55" s="81" t="b">
        <f t="shared" si="2"/>
        <v>0</v>
      </c>
      <c r="I55" s="81" t="b">
        <f t="shared" si="8"/>
        <v>0</v>
      </c>
      <c r="J55" s="108" t="str">
        <f t="shared" si="3"/>
        <v>NO FINE</v>
      </c>
      <c r="K55" s="84" t="str">
        <f t="shared" si="10"/>
        <v>0</v>
      </c>
      <c r="L55" s="110">
        <f t="shared" si="9"/>
        <v>0</v>
      </c>
    </row>
    <row r="56" spans="1:12" thickTop="1" thickBot="1" x14ac:dyDescent="0.3">
      <c r="A56" s="79" t="str">
        <f t="shared" si="7"/>
        <v/>
      </c>
      <c r="B56" s="80"/>
      <c r="C56" s="83"/>
      <c r="D56" s="99">
        <f t="shared" si="1"/>
        <v>0</v>
      </c>
      <c r="E56" s="100"/>
      <c r="F56" s="115" t="e">
        <f>INDEX('STUDENTS DETAILS'!$G$7:$G$1000,MATCH($E$8:$E$1013,'STUDENTS DETAILS'!$E$7:$E$1000,0))</f>
        <v>#N/A</v>
      </c>
      <c r="G56" s="104"/>
      <c r="H56" s="81" t="b">
        <f t="shared" si="2"/>
        <v>0</v>
      </c>
      <c r="I56" s="81" t="b">
        <f t="shared" si="8"/>
        <v>0</v>
      </c>
      <c r="J56" s="108" t="str">
        <f t="shared" si="3"/>
        <v>NO FINE</v>
      </c>
      <c r="K56" s="84" t="str">
        <f t="shared" si="10"/>
        <v>0</v>
      </c>
      <c r="L56" s="110">
        <f t="shared" si="9"/>
        <v>0</v>
      </c>
    </row>
    <row r="57" spans="1:12" thickTop="1" thickBot="1" x14ac:dyDescent="0.3">
      <c r="A57" s="79" t="str">
        <f t="shared" si="7"/>
        <v/>
      </c>
      <c r="B57" s="80"/>
      <c r="C57" s="83"/>
      <c r="D57" s="99">
        <f t="shared" si="1"/>
        <v>0</v>
      </c>
      <c r="E57" s="100"/>
      <c r="F57" s="115" t="e">
        <f>INDEX('STUDENTS DETAILS'!$G$7:$G$1000,MATCH($E$8:$E$1013,'STUDENTS DETAILS'!$E$7:$E$1000,0))</f>
        <v>#N/A</v>
      </c>
      <c r="G57" s="104"/>
      <c r="H57" s="81" t="b">
        <f t="shared" si="2"/>
        <v>0</v>
      </c>
      <c r="I57" s="81" t="b">
        <f t="shared" si="8"/>
        <v>0</v>
      </c>
      <c r="J57" s="108" t="str">
        <f t="shared" si="3"/>
        <v>NO FINE</v>
      </c>
      <c r="K57" s="84" t="str">
        <f t="shared" si="10"/>
        <v>0</v>
      </c>
      <c r="L57" s="110">
        <f t="shared" si="9"/>
        <v>0</v>
      </c>
    </row>
    <row r="58" spans="1:12" thickTop="1" thickBot="1" x14ac:dyDescent="0.3">
      <c r="A58" s="79" t="str">
        <f t="shared" si="7"/>
        <v/>
      </c>
      <c r="B58" s="80"/>
      <c r="C58" s="83"/>
      <c r="D58" s="99">
        <f t="shared" si="1"/>
        <v>0</v>
      </c>
      <c r="E58" s="100"/>
      <c r="F58" s="115" t="e">
        <f>INDEX('STUDENTS DETAILS'!$G$7:$G$1000,MATCH($E$8:$E$1013,'STUDENTS DETAILS'!$E$7:$E$1000,0))</f>
        <v>#N/A</v>
      </c>
      <c r="G58" s="104"/>
      <c r="H58" s="81" t="b">
        <f t="shared" si="2"/>
        <v>0</v>
      </c>
      <c r="I58" s="81" t="b">
        <f t="shared" si="8"/>
        <v>0</v>
      </c>
      <c r="J58" s="108" t="str">
        <f t="shared" si="3"/>
        <v>NO FINE</v>
      </c>
      <c r="K58" s="84" t="str">
        <f t="shared" si="10"/>
        <v>0</v>
      </c>
      <c r="L58" s="110">
        <f t="shared" si="9"/>
        <v>0</v>
      </c>
    </row>
    <row r="59" spans="1:12" thickTop="1" thickBot="1" x14ac:dyDescent="0.3">
      <c r="A59" s="79" t="str">
        <f t="shared" si="7"/>
        <v/>
      </c>
      <c r="B59" s="80"/>
      <c r="C59" s="83"/>
      <c r="D59" s="99">
        <f t="shared" si="1"/>
        <v>0</v>
      </c>
      <c r="E59" s="100"/>
      <c r="F59" s="115" t="e">
        <f>INDEX('STUDENTS DETAILS'!$G$7:$G$1000,MATCH($E$8:$E$1013,'STUDENTS DETAILS'!$E$7:$E$1000,0))</f>
        <v>#N/A</v>
      </c>
      <c r="G59" s="104"/>
      <c r="H59" s="81" t="b">
        <f t="shared" si="2"/>
        <v>0</v>
      </c>
      <c r="I59" s="81" t="b">
        <f t="shared" si="8"/>
        <v>0</v>
      </c>
      <c r="J59" s="108" t="str">
        <f t="shared" si="3"/>
        <v>NO FINE</v>
      </c>
      <c r="K59" s="84" t="str">
        <f t="shared" si="10"/>
        <v>0</v>
      </c>
      <c r="L59" s="110">
        <f t="shared" si="9"/>
        <v>0</v>
      </c>
    </row>
    <row r="60" spans="1:12" thickTop="1" thickBot="1" x14ac:dyDescent="0.3">
      <c r="A60" s="79" t="str">
        <f t="shared" si="7"/>
        <v/>
      </c>
      <c r="B60" s="80"/>
      <c r="C60" s="83"/>
      <c r="D60" s="99">
        <f t="shared" si="1"/>
        <v>0</v>
      </c>
      <c r="E60" s="100"/>
      <c r="F60" s="115" t="e">
        <f>INDEX('STUDENTS DETAILS'!$G$7:$G$1000,MATCH($E$8:$E$1013,'STUDENTS DETAILS'!$E$7:$E$1000,0))</f>
        <v>#N/A</v>
      </c>
      <c r="G60" s="104"/>
      <c r="H60" s="81" t="b">
        <f t="shared" si="2"/>
        <v>0</v>
      </c>
      <c r="I60" s="81" t="b">
        <f t="shared" si="8"/>
        <v>0</v>
      </c>
      <c r="J60" s="108" t="str">
        <f t="shared" si="3"/>
        <v>NO FINE</v>
      </c>
      <c r="K60" s="84" t="str">
        <f t="shared" si="10"/>
        <v>0</v>
      </c>
      <c r="L60" s="110">
        <f t="shared" si="9"/>
        <v>0</v>
      </c>
    </row>
    <row r="61" spans="1:12" thickTop="1" thickBot="1" x14ac:dyDescent="0.3">
      <c r="A61" s="79" t="str">
        <f t="shared" si="7"/>
        <v/>
      </c>
      <c r="B61" s="80"/>
      <c r="C61" s="83"/>
      <c r="D61" s="99">
        <f t="shared" si="1"/>
        <v>0</v>
      </c>
      <c r="E61" s="100"/>
      <c r="F61" s="115" t="e">
        <f>INDEX('STUDENTS DETAILS'!$G$7:$G$1000,MATCH($E$8:$E$1013,'STUDENTS DETAILS'!$E$7:$E$1000,0))</f>
        <v>#N/A</v>
      </c>
      <c r="G61" s="104"/>
      <c r="H61" s="81" t="b">
        <f t="shared" si="2"/>
        <v>0</v>
      </c>
      <c r="I61" s="81" t="b">
        <f t="shared" si="8"/>
        <v>0</v>
      </c>
      <c r="J61" s="108" t="str">
        <f t="shared" si="3"/>
        <v>NO FINE</v>
      </c>
      <c r="K61" s="84" t="str">
        <f t="shared" si="10"/>
        <v>0</v>
      </c>
      <c r="L61" s="110">
        <f t="shared" si="9"/>
        <v>0</v>
      </c>
    </row>
    <row r="62" spans="1:12" thickTop="1" thickBot="1" x14ac:dyDescent="0.3">
      <c r="A62" s="79" t="str">
        <f t="shared" si="7"/>
        <v/>
      </c>
      <c r="B62" s="80"/>
      <c r="C62" s="83"/>
      <c r="D62" s="99">
        <f t="shared" si="1"/>
        <v>0</v>
      </c>
      <c r="E62" s="100"/>
      <c r="F62" s="115" t="e">
        <f>INDEX('STUDENTS DETAILS'!$G$7:$G$1000,MATCH($E$8:$E$1013,'STUDENTS DETAILS'!$E$7:$E$1000,0))</f>
        <v>#N/A</v>
      </c>
      <c r="G62" s="104"/>
      <c r="H62" s="81" t="b">
        <f t="shared" si="2"/>
        <v>0</v>
      </c>
      <c r="I62" s="81" t="b">
        <f t="shared" si="8"/>
        <v>0</v>
      </c>
      <c r="J62" s="108" t="str">
        <f t="shared" si="3"/>
        <v>NO FINE</v>
      </c>
      <c r="K62" s="84" t="str">
        <f t="shared" si="10"/>
        <v>0</v>
      </c>
      <c r="L62" s="110">
        <f t="shared" si="9"/>
        <v>0</v>
      </c>
    </row>
    <row r="63" spans="1:12" thickTop="1" thickBot="1" x14ac:dyDescent="0.3">
      <c r="A63" s="79" t="str">
        <f t="shared" si="7"/>
        <v/>
      </c>
      <c r="B63" s="80"/>
      <c r="C63" s="83"/>
      <c r="D63" s="99">
        <f t="shared" si="1"/>
        <v>0</v>
      </c>
      <c r="E63" s="100"/>
      <c r="F63" s="115" t="e">
        <f>INDEX('STUDENTS DETAILS'!$G$7:$G$1000,MATCH($E$8:$E$1013,'STUDENTS DETAILS'!$E$7:$E$1000,0))</f>
        <v>#N/A</v>
      </c>
      <c r="G63" s="104"/>
      <c r="H63" s="81" t="b">
        <f t="shared" si="2"/>
        <v>0</v>
      </c>
      <c r="I63" s="81" t="b">
        <f t="shared" si="8"/>
        <v>0</v>
      </c>
      <c r="J63" s="108" t="str">
        <f t="shared" si="3"/>
        <v>NO FINE</v>
      </c>
      <c r="K63" s="84" t="str">
        <f t="shared" si="10"/>
        <v>0</v>
      </c>
      <c r="L63" s="110">
        <f t="shared" si="9"/>
        <v>0</v>
      </c>
    </row>
    <row r="64" spans="1:12" thickTop="1" thickBot="1" x14ac:dyDescent="0.3">
      <c r="A64" s="79" t="str">
        <f t="shared" si="7"/>
        <v/>
      </c>
      <c r="B64" s="80"/>
      <c r="C64" s="83"/>
      <c r="D64" s="99">
        <f t="shared" si="1"/>
        <v>0</v>
      </c>
      <c r="E64" s="100"/>
      <c r="F64" s="115" t="e">
        <f>INDEX('STUDENTS DETAILS'!$G$7:$G$1000,MATCH($E$8:$E$1013,'STUDENTS DETAILS'!$E$7:$E$1000,0))</f>
        <v>#N/A</v>
      </c>
      <c r="G64" s="104"/>
      <c r="H64" s="81" t="b">
        <f t="shared" si="2"/>
        <v>0</v>
      </c>
      <c r="I64" s="81" t="b">
        <f t="shared" si="8"/>
        <v>0</v>
      </c>
      <c r="J64" s="108" t="str">
        <f t="shared" si="3"/>
        <v>NO FINE</v>
      </c>
      <c r="K64" s="84" t="str">
        <f t="shared" si="10"/>
        <v>0</v>
      </c>
      <c r="L64" s="110">
        <f t="shared" si="9"/>
        <v>0</v>
      </c>
    </row>
    <row r="65" spans="1:12" thickTop="1" thickBot="1" x14ac:dyDescent="0.3">
      <c r="A65" s="79" t="str">
        <f t="shared" si="7"/>
        <v/>
      </c>
      <c r="B65" s="80"/>
      <c r="C65" s="83"/>
      <c r="D65" s="99">
        <f t="shared" si="1"/>
        <v>0</v>
      </c>
      <c r="E65" s="100"/>
      <c r="F65" s="115" t="e">
        <f>INDEX('STUDENTS DETAILS'!$G$7:$G$1000,MATCH($E$8:$E$1013,'STUDENTS DETAILS'!$E$7:$E$1000,0))</f>
        <v>#N/A</v>
      </c>
      <c r="G65" s="104"/>
      <c r="H65" s="81" t="b">
        <f t="shared" si="2"/>
        <v>0</v>
      </c>
      <c r="I65" s="81" t="b">
        <f t="shared" si="8"/>
        <v>0</v>
      </c>
      <c r="J65" s="108" t="str">
        <f t="shared" si="3"/>
        <v>NO FINE</v>
      </c>
      <c r="K65" s="84" t="str">
        <f t="shared" si="10"/>
        <v>0</v>
      </c>
      <c r="L65" s="110">
        <f t="shared" si="9"/>
        <v>0</v>
      </c>
    </row>
    <row r="66" spans="1:12" thickTop="1" thickBot="1" x14ac:dyDescent="0.3">
      <c r="A66" s="79" t="str">
        <f t="shared" si="7"/>
        <v/>
      </c>
      <c r="B66" s="80"/>
      <c r="C66" s="83"/>
      <c r="D66" s="99">
        <f t="shared" si="1"/>
        <v>0</v>
      </c>
      <c r="E66" s="100"/>
      <c r="F66" s="115" t="e">
        <f>INDEX('STUDENTS DETAILS'!$G$7:$G$1000,MATCH($E$8:$E$1013,'STUDENTS DETAILS'!$E$7:$E$1000,0))</f>
        <v>#N/A</v>
      </c>
      <c r="G66" s="104"/>
      <c r="H66" s="81" t="b">
        <f t="shared" si="2"/>
        <v>0</v>
      </c>
      <c r="I66" s="81" t="b">
        <f t="shared" si="8"/>
        <v>0</v>
      </c>
      <c r="J66" s="108" t="str">
        <f t="shared" si="3"/>
        <v>NO FINE</v>
      </c>
      <c r="K66" s="84" t="str">
        <f t="shared" si="10"/>
        <v>0</v>
      </c>
      <c r="L66" s="110">
        <f t="shared" si="9"/>
        <v>0</v>
      </c>
    </row>
    <row r="67" spans="1:12" thickTop="1" thickBot="1" x14ac:dyDescent="0.3">
      <c r="A67" s="79" t="str">
        <f t="shared" si="7"/>
        <v/>
      </c>
      <c r="B67" s="80"/>
      <c r="C67" s="83"/>
      <c r="D67" s="99">
        <f t="shared" si="1"/>
        <v>0</v>
      </c>
      <c r="E67" s="100"/>
      <c r="F67" s="115" t="e">
        <f>INDEX('STUDENTS DETAILS'!$G$7:$G$1000,MATCH($E$8:$E$1013,'STUDENTS DETAILS'!$E$7:$E$1000,0))</f>
        <v>#N/A</v>
      </c>
      <c r="G67" s="104"/>
      <c r="H67" s="81" t="b">
        <f t="shared" si="2"/>
        <v>0</v>
      </c>
      <c r="I67" s="81" t="b">
        <f t="shared" si="8"/>
        <v>0</v>
      </c>
      <c r="J67" s="108" t="str">
        <f t="shared" si="3"/>
        <v>NO FINE</v>
      </c>
      <c r="K67" s="84" t="str">
        <f t="shared" si="10"/>
        <v>0</v>
      </c>
      <c r="L67" s="110">
        <f t="shared" si="9"/>
        <v>0</v>
      </c>
    </row>
    <row r="68" spans="1:12" thickTop="1" thickBot="1" x14ac:dyDescent="0.3">
      <c r="A68" s="79" t="str">
        <f t="shared" si="7"/>
        <v/>
      </c>
      <c r="B68" s="80"/>
      <c r="C68" s="83"/>
      <c r="D68" s="99">
        <f t="shared" si="1"/>
        <v>0</v>
      </c>
      <c r="E68" s="100"/>
      <c r="F68" s="115" t="e">
        <f>INDEX('STUDENTS DETAILS'!$G$7:$G$1000,MATCH($E$8:$E$1013,'STUDENTS DETAILS'!$E$7:$E$1000,0))</f>
        <v>#N/A</v>
      </c>
      <c r="G68" s="104"/>
      <c r="H68" s="81" t="b">
        <f t="shared" si="2"/>
        <v>0</v>
      </c>
      <c r="I68" s="81" t="b">
        <f t="shared" si="8"/>
        <v>0</v>
      </c>
      <c r="J68" s="108" t="str">
        <f t="shared" si="3"/>
        <v>NO FINE</v>
      </c>
      <c r="K68" s="84" t="str">
        <f t="shared" si="10"/>
        <v>0</v>
      </c>
      <c r="L68" s="110">
        <f t="shared" si="9"/>
        <v>0</v>
      </c>
    </row>
    <row r="69" spans="1:12" thickTop="1" thickBot="1" x14ac:dyDescent="0.3">
      <c r="A69" s="79" t="str">
        <f t="shared" si="7"/>
        <v/>
      </c>
      <c r="B69" s="80"/>
      <c r="C69" s="83"/>
      <c r="D69" s="99">
        <f t="shared" si="1"/>
        <v>0</v>
      </c>
      <c r="E69" s="100"/>
      <c r="F69" s="115" t="e">
        <f>INDEX('STUDENTS DETAILS'!$G$7:$G$1000,MATCH($E$8:$E$1013,'STUDENTS DETAILS'!$E$7:$E$1000,0))</f>
        <v>#N/A</v>
      </c>
      <c r="G69" s="104"/>
      <c r="H69" s="81" t="b">
        <f t="shared" si="2"/>
        <v>0</v>
      </c>
      <c r="I69" s="81" t="b">
        <f t="shared" si="8"/>
        <v>0</v>
      </c>
      <c r="J69" s="108" t="str">
        <f t="shared" si="3"/>
        <v>NO FINE</v>
      </c>
      <c r="K69" s="84" t="str">
        <f t="shared" si="10"/>
        <v>0</v>
      </c>
      <c r="L69" s="110">
        <f t="shared" si="9"/>
        <v>0</v>
      </c>
    </row>
    <row r="70" spans="1:12" thickTop="1" thickBot="1" x14ac:dyDescent="0.3">
      <c r="A70" s="79" t="str">
        <f t="shared" si="7"/>
        <v/>
      </c>
      <c r="B70" s="80"/>
      <c r="C70" s="83"/>
      <c r="D70" s="99">
        <f t="shared" si="1"/>
        <v>0</v>
      </c>
      <c r="E70" s="100"/>
      <c r="F70" s="115" t="e">
        <f>INDEX('STUDENTS DETAILS'!$G$7:$G$1000,MATCH($E$8:$E$1013,'STUDENTS DETAILS'!$E$7:$E$1000,0))</f>
        <v>#N/A</v>
      </c>
      <c r="G70" s="104"/>
      <c r="H70" s="81" t="b">
        <f t="shared" si="2"/>
        <v>0</v>
      </c>
      <c r="I70" s="81" t="b">
        <f t="shared" si="8"/>
        <v>0</v>
      </c>
      <c r="J70" s="108" t="str">
        <f t="shared" si="3"/>
        <v>NO FINE</v>
      </c>
      <c r="K70" s="84" t="str">
        <f t="shared" si="10"/>
        <v>0</v>
      </c>
      <c r="L70" s="110">
        <f t="shared" si="9"/>
        <v>0</v>
      </c>
    </row>
    <row r="71" spans="1:12" thickTop="1" thickBot="1" x14ac:dyDescent="0.3">
      <c r="A71" s="79" t="str">
        <f t="shared" si="7"/>
        <v/>
      </c>
      <c r="B71" s="80"/>
      <c r="C71" s="83"/>
      <c r="D71" s="99">
        <f t="shared" si="1"/>
        <v>0</v>
      </c>
      <c r="E71" s="100"/>
      <c r="F71" s="115" t="e">
        <f>INDEX('STUDENTS DETAILS'!$G$7:$G$1000,MATCH($E$8:$E$1013,'STUDENTS DETAILS'!$E$7:$E$1000,0))</f>
        <v>#N/A</v>
      </c>
      <c r="G71" s="104"/>
      <c r="H71" s="81" t="b">
        <f t="shared" si="2"/>
        <v>0</v>
      </c>
      <c r="I71" s="81" t="b">
        <f t="shared" si="8"/>
        <v>0</v>
      </c>
      <c r="J71" s="108" t="str">
        <f t="shared" si="3"/>
        <v>NO FINE</v>
      </c>
      <c r="K71" s="84" t="str">
        <f t="shared" si="10"/>
        <v>0</v>
      </c>
      <c r="L71" s="110">
        <f t="shared" si="9"/>
        <v>0</v>
      </c>
    </row>
    <row r="72" spans="1:12" thickTop="1" thickBot="1" x14ac:dyDescent="0.3">
      <c r="A72" s="79" t="str">
        <f t="shared" si="7"/>
        <v/>
      </c>
      <c r="B72" s="80"/>
      <c r="C72" s="83"/>
      <c r="D72" s="99">
        <f t="shared" si="1"/>
        <v>0</v>
      </c>
      <c r="E72" s="100"/>
      <c r="F72" s="115" t="e">
        <f>INDEX('STUDENTS DETAILS'!$G$7:$G$1000,MATCH($E$8:$E$1013,'STUDENTS DETAILS'!$E$7:$E$1000,0))</f>
        <v>#N/A</v>
      </c>
      <c r="G72" s="104"/>
      <c r="H72" s="81" t="b">
        <f t="shared" si="2"/>
        <v>0</v>
      </c>
      <c r="I72" s="81" t="b">
        <f t="shared" si="8"/>
        <v>0</v>
      </c>
      <c r="J72" s="108" t="str">
        <f t="shared" si="3"/>
        <v>NO FINE</v>
      </c>
      <c r="K72" s="84" t="str">
        <f t="shared" ref="K72:K96" si="11">IF(D72&gt;$I$4,D72-$I$4,"0")</f>
        <v>0</v>
      </c>
      <c r="L72" s="110">
        <f t="shared" si="9"/>
        <v>0</v>
      </c>
    </row>
    <row r="73" spans="1:12" thickTop="1" thickBot="1" x14ac:dyDescent="0.3">
      <c r="A73" s="79" t="str">
        <f t="shared" ref="A73:A76" si="12">IF(B73&lt;&gt;"",ROW(A67),"")</f>
        <v/>
      </c>
      <c r="B73" s="80"/>
      <c r="C73" s="83"/>
      <c r="D73" s="99">
        <f t="shared" ref="D73:D91" si="13">C73-B73</f>
        <v>0</v>
      </c>
      <c r="E73" s="100"/>
      <c r="F73" s="115" t="e">
        <f>INDEX('STUDENTS DETAILS'!$G$7:$G$1000,MATCH($E$8:$E$1013,'STUDENTS DETAILS'!$E$7:$E$1000,0))</f>
        <v>#N/A</v>
      </c>
      <c r="G73" s="104"/>
      <c r="H73" s="81" t="b">
        <f t="shared" ref="H73:H82" si="14">IF(G73=$O$9,$P$9,IF(G73=$O$10,$P$10,IF(G73=$O$11,$P$11,IF(G73=$O$12,$P$12,IF(G73=$O$13,$P$13,IF(G73=$O$14,$P$14))))))</f>
        <v>0</v>
      </c>
      <c r="I73" s="81" t="b">
        <f t="shared" si="8"/>
        <v>0</v>
      </c>
      <c r="J73" s="108" t="str">
        <f t="shared" ref="J73:J96" si="15">IF(D73&lt;$I$4,"NO FINE",IF(E73&gt;$I$4," FINE"))</f>
        <v>NO FINE</v>
      </c>
      <c r="K73" s="84" t="str">
        <f t="shared" si="11"/>
        <v>0</v>
      </c>
      <c r="L73" s="110">
        <f t="shared" si="9"/>
        <v>0</v>
      </c>
    </row>
    <row r="74" spans="1:12" thickTop="1" thickBot="1" x14ac:dyDescent="0.3">
      <c r="A74" s="79" t="str">
        <f t="shared" si="12"/>
        <v/>
      </c>
      <c r="B74" s="80"/>
      <c r="C74" s="83"/>
      <c r="D74" s="99">
        <f t="shared" si="13"/>
        <v>0</v>
      </c>
      <c r="E74" s="100"/>
      <c r="F74" s="115" t="e">
        <f>INDEX('STUDENTS DETAILS'!$G$7:$G$1000,MATCH($E$8:$E$1013,'STUDENTS DETAILS'!$E$7:$E$1000,0))</f>
        <v>#N/A</v>
      </c>
      <c r="G74" s="105"/>
      <c r="H74" s="81" t="b">
        <f t="shared" si="14"/>
        <v>0</v>
      </c>
      <c r="I74" s="81" t="b">
        <f t="shared" si="8"/>
        <v>0</v>
      </c>
      <c r="J74" s="108" t="str">
        <f t="shared" si="15"/>
        <v>NO FINE</v>
      </c>
      <c r="K74" s="84" t="str">
        <f t="shared" si="11"/>
        <v>0</v>
      </c>
      <c r="L74" s="110">
        <f t="shared" si="9"/>
        <v>0</v>
      </c>
    </row>
    <row r="75" spans="1:12" thickTop="1" thickBot="1" x14ac:dyDescent="0.3">
      <c r="A75" s="81" t="str">
        <f t="shared" si="12"/>
        <v/>
      </c>
      <c r="B75" s="80"/>
      <c r="C75" s="80"/>
      <c r="D75" s="99">
        <f t="shared" si="13"/>
        <v>0</v>
      </c>
      <c r="E75" s="100"/>
      <c r="F75" s="115" t="e">
        <f>INDEX('STUDENTS DETAILS'!$G$7:$G$1000,MATCH($E$8:$E$1013,'STUDENTS DETAILS'!$E$7:$E$1000,0))</f>
        <v>#N/A</v>
      </c>
      <c r="G75" s="111"/>
      <c r="H75" s="81" t="b">
        <f t="shared" si="14"/>
        <v>0</v>
      </c>
      <c r="I75" s="81" t="b">
        <f t="shared" si="8"/>
        <v>0</v>
      </c>
      <c r="J75" s="108" t="str">
        <f t="shared" si="15"/>
        <v>NO FINE</v>
      </c>
      <c r="K75" s="84" t="str">
        <f t="shared" si="11"/>
        <v>0</v>
      </c>
      <c r="L75" s="110">
        <f t="shared" si="9"/>
        <v>0</v>
      </c>
    </row>
    <row r="76" spans="1:12" thickTop="1" thickBot="1" x14ac:dyDescent="0.3">
      <c r="A76" s="81" t="str">
        <f t="shared" si="12"/>
        <v/>
      </c>
      <c r="B76" s="80"/>
      <c r="C76" s="80"/>
      <c r="D76" s="99">
        <f t="shared" si="13"/>
        <v>0</v>
      </c>
      <c r="E76" s="100"/>
      <c r="F76" s="115" t="e">
        <f>INDEX('STUDENTS DETAILS'!$G$7:$G$1000,MATCH($E$8:$E$1013,'STUDENTS DETAILS'!$E$7:$E$1000,0))</f>
        <v>#N/A</v>
      </c>
      <c r="G76" s="111"/>
      <c r="H76" s="81" t="b">
        <f t="shared" si="14"/>
        <v>0</v>
      </c>
      <c r="I76" s="81" t="b">
        <f t="shared" si="8"/>
        <v>0</v>
      </c>
      <c r="J76" s="108" t="str">
        <f t="shared" si="15"/>
        <v>NO FINE</v>
      </c>
      <c r="K76" s="84" t="str">
        <f t="shared" si="11"/>
        <v>0</v>
      </c>
      <c r="L76" s="110">
        <f t="shared" si="9"/>
        <v>0</v>
      </c>
    </row>
    <row r="77" spans="1:12" thickTop="1" thickBot="1" x14ac:dyDescent="0.3">
      <c r="A77" s="81"/>
      <c r="B77" s="80"/>
      <c r="C77" s="80"/>
      <c r="D77" s="99">
        <f t="shared" si="13"/>
        <v>0</v>
      </c>
      <c r="E77" s="100"/>
      <c r="F77" s="115" t="e">
        <f>INDEX('STUDENTS DETAILS'!$G$7:$G$1000,MATCH($E$8:$E$1013,'STUDENTS DETAILS'!$E$7:$E$1000,0))</f>
        <v>#N/A</v>
      </c>
      <c r="G77" s="111"/>
      <c r="H77" s="81" t="b">
        <f t="shared" si="14"/>
        <v>0</v>
      </c>
      <c r="I77" s="81" t="b">
        <f t="shared" si="8"/>
        <v>0</v>
      </c>
      <c r="J77" s="108" t="str">
        <f t="shared" si="15"/>
        <v>NO FINE</v>
      </c>
      <c r="K77" s="84" t="str">
        <f t="shared" si="11"/>
        <v>0</v>
      </c>
      <c r="L77" s="110">
        <f t="shared" si="9"/>
        <v>0</v>
      </c>
    </row>
    <row r="78" spans="1:12" thickTop="1" thickBot="1" x14ac:dyDescent="0.3">
      <c r="A78" s="81"/>
      <c r="B78" s="80"/>
      <c r="C78" s="80"/>
      <c r="D78" s="99">
        <f t="shared" si="13"/>
        <v>0</v>
      </c>
      <c r="E78" s="100"/>
      <c r="F78" s="115" t="e">
        <f>INDEX('STUDENTS DETAILS'!$G$7:$G$1000,MATCH($E$8:$E$1013,'STUDENTS DETAILS'!$E$7:$E$1000,0))</f>
        <v>#N/A</v>
      </c>
      <c r="G78" s="111"/>
      <c r="H78" s="81" t="b">
        <f t="shared" si="14"/>
        <v>0</v>
      </c>
      <c r="I78" s="81" t="b">
        <f t="shared" si="8"/>
        <v>0</v>
      </c>
      <c r="J78" s="108" t="str">
        <f t="shared" si="15"/>
        <v>NO FINE</v>
      </c>
      <c r="K78" s="84" t="str">
        <f t="shared" si="11"/>
        <v>0</v>
      </c>
      <c r="L78" s="110">
        <f t="shared" si="9"/>
        <v>0</v>
      </c>
    </row>
    <row r="79" spans="1:12" thickTop="1" thickBot="1" x14ac:dyDescent="0.3">
      <c r="A79" s="81"/>
      <c r="B79" s="80"/>
      <c r="C79" s="80"/>
      <c r="D79" s="99">
        <f t="shared" si="13"/>
        <v>0</v>
      </c>
      <c r="E79" s="100"/>
      <c r="F79" s="115" t="e">
        <f>INDEX('STUDENTS DETAILS'!$G$7:$G$1000,MATCH($E$8:$E$1013,'STUDENTS DETAILS'!$E$7:$E$1000,0))</f>
        <v>#N/A</v>
      </c>
      <c r="G79" s="111"/>
      <c r="H79" s="81" t="b">
        <f t="shared" si="14"/>
        <v>0</v>
      </c>
      <c r="I79" s="81" t="b">
        <f t="shared" si="8"/>
        <v>0</v>
      </c>
      <c r="J79" s="108" t="str">
        <f t="shared" si="15"/>
        <v>NO FINE</v>
      </c>
      <c r="K79" s="84" t="str">
        <f t="shared" si="11"/>
        <v>0</v>
      </c>
      <c r="L79" s="110">
        <f t="shared" si="9"/>
        <v>0</v>
      </c>
    </row>
    <row r="80" spans="1:12" thickTop="1" thickBot="1" x14ac:dyDescent="0.3">
      <c r="A80" s="81"/>
      <c r="B80" s="80"/>
      <c r="C80" s="80"/>
      <c r="D80" s="99">
        <f t="shared" si="13"/>
        <v>0</v>
      </c>
      <c r="E80" s="100"/>
      <c r="F80" s="115" t="e">
        <f>INDEX('STUDENTS DETAILS'!$G$7:$G$1000,MATCH($E$8:$E$1013,'STUDENTS DETAILS'!$E$7:$E$1000,0))</f>
        <v>#N/A</v>
      </c>
      <c r="G80" s="111"/>
      <c r="H80" s="81" t="b">
        <f t="shared" si="14"/>
        <v>0</v>
      </c>
      <c r="I80" s="81" t="b">
        <f t="shared" si="8"/>
        <v>0</v>
      </c>
      <c r="J80" s="108" t="str">
        <f t="shared" si="15"/>
        <v>NO FINE</v>
      </c>
      <c r="K80" s="84" t="str">
        <f t="shared" si="11"/>
        <v>0</v>
      </c>
      <c r="L80" s="110">
        <f t="shared" si="9"/>
        <v>0</v>
      </c>
    </row>
    <row r="81" spans="1:12" thickTop="1" thickBot="1" x14ac:dyDescent="0.3">
      <c r="A81" s="81"/>
      <c r="B81" s="80"/>
      <c r="C81" s="80"/>
      <c r="D81" s="99">
        <f t="shared" si="13"/>
        <v>0</v>
      </c>
      <c r="E81" s="100"/>
      <c r="F81" s="115" t="e">
        <f>INDEX('STUDENTS DETAILS'!$G$7:$G$1000,MATCH($E$8:$E$1013,'STUDENTS DETAILS'!$E$7:$E$1000,0))</f>
        <v>#N/A</v>
      </c>
      <c r="G81" s="111"/>
      <c r="H81" s="81" t="b">
        <f t="shared" si="14"/>
        <v>0</v>
      </c>
      <c r="I81" s="81" t="b">
        <f t="shared" si="8"/>
        <v>0</v>
      </c>
      <c r="J81" s="108" t="str">
        <f t="shared" si="15"/>
        <v>NO FINE</v>
      </c>
      <c r="K81" s="84" t="str">
        <f t="shared" si="11"/>
        <v>0</v>
      </c>
      <c r="L81" s="110">
        <f t="shared" si="9"/>
        <v>0</v>
      </c>
    </row>
    <row r="82" spans="1:12" thickTop="1" thickBot="1" x14ac:dyDescent="0.3">
      <c r="A82" s="81"/>
      <c r="B82" s="80"/>
      <c r="C82" s="80"/>
      <c r="D82" s="99">
        <f t="shared" si="13"/>
        <v>0</v>
      </c>
      <c r="E82" s="100"/>
      <c r="F82" s="115" t="e">
        <f>INDEX('STUDENTS DETAILS'!$G$7:$G$1000,MATCH($E$8:$E$1013,'STUDENTS DETAILS'!$E$7:$E$1000,0))</f>
        <v>#N/A</v>
      </c>
      <c r="G82" s="111"/>
      <c r="H82" s="81" t="b">
        <f t="shared" si="14"/>
        <v>0</v>
      </c>
      <c r="I82" s="81" t="b">
        <f t="shared" si="8"/>
        <v>0</v>
      </c>
      <c r="J82" s="108" t="str">
        <f t="shared" si="15"/>
        <v>NO FINE</v>
      </c>
      <c r="K82" s="84" t="str">
        <f t="shared" si="11"/>
        <v>0</v>
      </c>
      <c r="L82" s="110">
        <f t="shared" si="9"/>
        <v>0</v>
      </c>
    </row>
    <row r="83" spans="1:12" thickTop="1" thickBot="1" x14ac:dyDescent="0.3">
      <c r="D83" s="99">
        <f t="shared" si="13"/>
        <v>0</v>
      </c>
      <c r="E83" s="86"/>
      <c r="F83" s="115" t="e">
        <f>INDEX('STUDENTS DETAILS'!$G$7:$G$1000,MATCH($E$8:$E$1013,'STUDENTS DETAILS'!$E$7:$E$1000,0))</f>
        <v>#N/A</v>
      </c>
      <c r="G83" s="111"/>
      <c r="H83" s="111" t="b">
        <f>IF(G83=$O$9,$P$9,IF(G83=$O$10,$P$10,IF(G83=$O$11,$P$11,IF(G83=$O$12,$P$12,IF(G83=$O$13,$P$13,IF(G83=$O$14,$P$14))))))</f>
        <v>0</v>
      </c>
      <c r="I83" s="111"/>
      <c r="J83" s="108" t="str">
        <f t="shared" si="15"/>
        <v>NO FINE</v>
      </c>
      <c r="K83" s="84" t="str">
        <f t="shared" si="11"/>
        <v>0</v>
      </c>
      <c r="L83" s="110">
        <f t="shared" si="9"/>
        <v>0</v>
      </c>
    </row>
    <row r="84" spans="1:12" thickTop="1" thickBot="1" x14ac:dyDescent="0.3">
      <c r="D84" s="99">
        <f t="shared" si="13"/>
        <v>0</v>
      </c>
      <c r="E84" s="116"/>
      <c r="F84" s="115" t="e">
        <f>INDEX('STUDENTS DETAILS'!$G$7:$G$1000,MATCH($E$8:$E$1013,'STUDENTS DETAILS'!$E$7:$E$1000,0))</f>
        <v>#N/A</v>
      </c>
      <c r="G84" s="111"/>
      <c r="H84" s="111" t="b">
        <f t="shared" ref="H84:H96" si="16">IF(G84=$O$9,$P$9,IF(G84=$O$10,$P$10,IF(G84=$O$11,$P$11,IF(G84=$O$12,$P$12,IF(G84=$O$13,$P$13,IF(G84=$O$14,$P$14))))))</f>
        <v>0</v>
      </c>
      <c r="I84" s="111"/>
      <c r="J84" s="108" t="str">
        <f t="shared" si="15"/>
        <v>NO FINE</v>
      </c>
      <c r="K84" s="84" t="str">
        <f t="shared" si="11"/>
        <v>0</v>
      </c>
      <c r="L84" s="110">
        <f t="shared" ref="L84:L96" si="17">$I$5*K84</f>
        <v>0</v>
      </c>
    </row>
    <row r="85" spans="1:12" thickTop="1" thickBot="1" x14ac:dyDescent="0.3">
      <c r="D85" s="99">
        <f t="shared" si="13"/>
        <v>0</v>
      </c>
      <c r="E85" s="116"/>
      <c r="F85" s="115" t="e">
        <f>INDEX('STUDENTS DETAILS'!$G$7:$G$1000,MATCH($E$8:$E$1013,'STUDENTS DETAILS'!$E$7:$E$1000,0))</f>
        <v>#N/A</v>
      </c>
      <c r="G85" s="111"/>
      <c r="H85" s="111" t="b">
        <f t="shared" si="16"/>
        <v>0</v>
      </c>
      <c r="I85" s="111"/>
      <c r="J85" s="108" t="str">
        <f t="shared" si="15"/>
        <v>NO FINE</v>
      </c>
      <c r="K85" s="84" t="str">
        <f t="shared" si="11"/>
        <v>0</v>
      </c>
      <c r="L85" s="110">
        <f t="shared" si="17"/>
        <v>0</v>
      </c>
    </row>
    <row r="86" spans="1:12" thickTop="1" thickBot="1" x14ac:dyDescent="0.3">
      <c r="D86" s="99">
        <f t="shared" si="13"/>
        <v>0</v>
      </c>
      <c r="E86" s="116"/>
      <c r="F86" s="115" t="e">
        <f>INDEX('STUDENTS DETAILS'!$G$7:$G$1000,MATCH($E$8:$E$1013,'STUDENTS DETAILS'!$E$7:$E$1000,0))</f>
        <v>#N/A</v>
      </c>
      <c r="G86" s="111"/>
      <c r="H86" s="111" t="b">
        <f t="shared" si="16"/>
        <v>0</v>
      </c>
      <c r="I86" s="111"/>
      <c r="J86" s="108" t="str">
        <f t="shared" si="15"/>
        <v>NO FINE</v>
      </c>
      <c r="K86" s="84" t="str">
        <f t="shared" si="11"/>
        <v>0</v>
      </c>
      <c r="L86" s="110">
        <f t="shared" si="17"/>
        <v>0</v>
      </c>
    </row>
    <row r="87" spans="1:12" thickTop="1" thickBot="1" x14ac:dyDescent="0.3">
      <c r="D87" s="99">
        <f t="shared" si="13"/>
        <v>0</v>
      </c>
      <c r="E87" s="116"/>
      <c r="F87" s="115" t="e">
        <f>INDEX('STUDENTS DETAILS'!$G$7:$G$1000,MATCH($E$8:$E$1013,'STUDENTS DETAILS'!$E$7:$E$1000,0))</f>
        <v>#N/A</v>
      </c>
      <c r="G87" s="111"/>
      <c r="H87" s="111" t="b">
        <f t="shared" si="16"/>
        <v>0</v>
      </c>
      <c r="I87" s="111"/>
      <c r="J87" s="108" t="str">
        <f t="shared" si="15"/>
        <v>NO FINE</v>
      </c>
      <c r="K87" s="84" t="str">
        <f t="shared" si="11"/>
        <v>0</v>
      </c>
      <c r="L87" s="110">
        <f t="shared" si="17"/>
        <v>0</v>
      </c>
    </row>
    <row r="88" spans="1:12" thickTop="1" thickBot="1" x14ac:dyDescent="0.3">
      <c r="D88" s="99">
        <f t="shared" si="13"/>
        <v>0</v>
      </c>
      <c r="E88" s="116"/>
      <c r="F88" s="115" t="e">
        <f>INDEX('STUDENTS DETAILS'!$G$7:$G$1000,MATCH($E$8:$E$1013,'STUDENTS DETAILS'!$E$7:$E$1000,0))</f>
        <v>#N/A</v>
      </c>
      <c r="G88" s="111"/>
      <c r="H88" s="111" t="b">
        <f t="shared" si="16"/>
        <v>0</v>
      </c>
      <c r="I88" s="111"/>
      <c r="J88" s="108" t="str">
        <f t="shared" si="15"/>
        <v>NO FINE</v>
      </c>
      <c r="K88" s="84" t="str">
        <f t="shared" si="11"/>
        <v>0</v>
      </c>
      <c r="L88" s="110">
        <f t="shared" si="17"/>
        <v>0</v>
      </c>
    </row>
    <row r="89" spans="1:12" thickTop="1" thickBot="1" x14ac:dyDescent="0.3">
      <c r="D89" s="99">
        <f t="shared" si="13"/>
        <v>0</v>
      </c>
      <c r="E89" s="116"/>
      <c r="F89" s="115" t="e">
        <f>INDEX('STUDENTS DETAILS'!$G$7:$G$1000,MATCH($E$8:$E$1013,'STUDENTS DETAILS'!$E$7:$E$1000,0))</f>
        <v>#N/A</v>
      </c>
      <c r="G89" s="111"/>
      <c r="H89" s="111" t="b">
        <f t="shared" si="16"/>
        <v>0</v>
      </c>
      <c r="I89" s="111"/>
      <c r="J89" s="108" t="str">
        <f t="shared" si="15"/>
        <v>NO FINE</v>
      </c>
      <c r="K89" s="84" t="str">
        <f t="shared" si="11"/>
        <v>0</v>
      </c>
      <c r="L89" s="110">
        <f t="shared" si="17"/>
        <v>0</v>
      </c>
    </row>
    <row r="90" spans="1:12" thickTop="1" thickBot="1" x14ac:dyDescent="0.3">
      <c r="D90" s="99">
        <f t="shared" si="13"/>
        <v>0</v>
      </c>
      <c r="E90" s="116"/>
      <c r="F90" s="115" t="e">
        <f>INDEX('STUDENTS DETAILS'!$G$7:$G$1000,MATCH($E$8:$E$1013,'STUDENTS DETAILS'!$E$7:$E$1000,0))</f>
        <v>#N/A</v>
      </c>
      <c r="G90" s="111"/>
      <c r="H90" s="111" t="b">
        <f t="shared" si="16"/>
        <v>0</v>
      </c>
      <c r="I90" s="111"/>
      <c r="J90" s="108" t="str">
        <f t="shared" si="15"/>
        <v>NO FINE</v>
      </c>
      <c r="K90" s="84" t="str">
        <f t="shared" si="11"/>
        <v>0</v>
      </c>
      <c r="L90" s="110">
        <f t="shared" si="17"/>
        <v>0</v>
      </c>
    </row>
    <row r="91" spans="1:12" thickTop="1" thickBot="1" x14ac:dyDescent="0.3">
      <c r="D91" s="99">
        <f t="shared" si="13"/>
        <v>0</v>
      </c>
      <c r="E91" s="116"/>
      <c r="F91" s="115" t="e">
        <f>INDEX('STUDENTS DETAILS'!$G$7:$G$1000,MATCH($E$8:$E$1013,'STUDENTS DETAILS'!$E$7:$E$1000,0))</f>
        <v>#N/A</v>
      </c>
      <c r="G91" s="111"/>
      <c r="H91" s="111" t="b">
        <f t="shared" si="16"/>
        <v>0</v>
      </c>
      <c r="I91" s="111"/>
      <c r="J91" s="108" t="str">
        <f t="shared" si="15"/>
        <v>NO FINE</v>
      </c>
      <c r="K91" s="84" t="str">
        <f t="shared" si="11"/>
        <v>0</v>
      </c>
      <c r="L91" s="110">
        <f t="shared" si="17"/>
        <v>0</v>
      </c>
    </row>
    <row r="92" spans="1:12" thickTop="1" thickBot="1" x14ac:dyDescent="0.3">
      <c r="E92" s="116"/>
      <c r="F92" s="115" t="e">
        <f>INDEX('STUDENTS DETAILS'!$G$7:$G$1000,MATCH($E$8:$E$1013,'STUDENTS DETAILS'!$E$7:$E$1000,0))</f>
        <v>#N/A</v>
      </c>
      <c r="G92" s="111"/>
      <c r="H92" s="111" t="b">
        <f t="shared" si="16"/>
        <v>0</v>
      </c>
      <c r="I92" s="111"/>
      <c r="J92" s="108" t="str">
        <f t="shared" si="15"/>
        <v>NO FINE</v>
      </c>
      <c r="K92" s="84" t="str">
        <f t="shared" si="11"/>
        <v>0</v>
      </c>
      <c r="L92" s="110">
        <f t="shared" si="17"/>
        <v>0</v>
      </c>
    </row>
    <row r="93" spans="1:12" thickTop="1" thickBot="1" x14ac:dyDescent="0.3">
      <c r="E93" s="116"/>
      <c r="F93" s="115" t="e">
        <f>INDEX('STUDENTS DETAILS'!$G$7:$G$1000,MATCH($E$8:$E$1013,'STUDENTS DETAILS'!$E$7:$E$1000,0))</f>
        <v>#N/A</v>
      </c>
      <c r="G93" s="111"/>
      <c r="H93" s="111" t="b">
        <f t="shared" si="16"/>
        <v>0</v>
      </c>
      <c r="I93" s="111"/>
      <c r="J93" s="108" t="str">
        <f t="shared" si="15"/>
        <v>NO FINE</v>
      </c>
      <c r="K93" s="84" t="str">
        <f t="shared" si="11"/>
        <v>0</v>
      </c>
      <c r="L93" s="110">
        <f t="shared" si="17"/>
        <v>0</v>
      </c>
    </row>
    <row r="94" spans="1:12" thickTop="1" thickBot="1" x14ac:dyDescent="0.3">
      <c r="E94" s="116"/>
      <c r="F94" s="115" t="e">
        <f>INDEX('STUDENTS DETAILS'!$G$7:$G$1000,MATCH($E$8:$E$1013,'STUDENTS DETAILS'!$E$7:$E$1000,0))</f>
        <v>#N/A</v>
      </c>
      <c r="G94" s="111"/>
      <c r="H94" s="111" t="b">
        <f t="shared" si="16"/>
        <v>0</v>
      </c>
      <c r="I94" s="111"/>
      <c r="J94" s="108" t="str">
        <f t="shared" si="15"/>
        <v>NO FINE</v>
      </c>
      <c r="K94" s="84" t="str">
        <f t="shared" si="11"/>
        <v>0</v>
      </c>
      <c r="L94" s="110">
        <f t="shared" si="17"/>
        <v>0</v>
      </c>
    </row>
    <row r="95" spans="1:12" thickTop="1" thickBot="1" x14ac:dyDescent="0.3">
      <c r="E95" s="116"/>
      <c r="F95" s="115" t="e">
        <f>INDEX('STUDENTS DETAILS'!$G$7:$G$1000,MATCH($E$8:$E$1013,'STUDENTS DETAILS'!$E$7:$E$1000,0))</f>
        <v>#N/A</v>
      </c>
      <c r="G95" s="111"/>
      <c r="H95" s="111" t="b">
        <f t="shared" si="16"/>
        <v>0</v>
      </c>
      <c r="I95" s="111"/>
      <c r="J95" s="108" t="str">
        <f t="shared" si="15"/>
        <v>NO FINE</v>
      </c>
      <c r="K95" s="84" t="str">
        <f t="shared" si="11"/>
        <v>0</v>
      </c>
      <c r="L95" s="110">
        <f t="shared" si="17"/>
        <v>0</v>
      </c>
    </row>
    <row r="96" spans="1:12" thickTop="1" thickBot="1" x14ac:dyDescent="0.3">
      <c r="E96" s="116"/>
      <c r="F96" s="115" t="e">
        <f>INDEX('STUDENTS DETAILS'!$G$7:$G$1000,MATCH($E$8:$E$1013,'STUDENTS DETAILS'!$E$7:$E$1000,0))</f>
        <v>#N/A</v>
      </c>
      <c r="G96" s="111"/>
      <c r="H96" s="111" t="b">
        <f t="shared" si="16"/>
        <v>0</v>
      </c>
      <c r="I96" s="111"/>
      <c r="J96" s="108" t="str">
        <f t="shared" si="15"/>
        <v>NO FINE</v>
      </c>
      <c r="K96" s="84" t="str">
        <f t="shared" si="11"/>
        <v>0</v>
      </c>
      <c r="L96" s="110">
        <f t="shared" si="17"/>
        <v>0</v>
      </c>
    </row>
    <row r="97" spans="5:12" thickTop="1" thickBot="1" x14ac:dyDescent="0.3">
      <c r="E97" s="101"/>
      <c r="G97" s="103"/>
      <c r="H97" s="84"/>
      <c r="I97" s="84"/>
      <c r="J97" s="84"/>
      <c r="K97" s="84"/>
      <c r="L97" s="85"/>
    </row>
    <row r="98" spans="5:12" thickTop="1" thickBot="1" x14ac:dyDescent="0.3">
      <c r="E98" s="102"/>
      <c r="G98" s="104"/>
      <c r="H98" s="81"/>
      <c r="I98" s="81"/>
      <c r="J98" s="81"/>
      <c r="K98" s="81"/>
      <c r="L98" s="82"/>
    </row>
    <row r="99" spans="5:12" thickTop="1" thickBot="1" x14ac:dyDescent="0.3">
      <c r="E99" s="102"/>
      <c r="G99" s="104"/>
      <c r="H99" s="81"/>
      <c r="I99" s="81"/>
      <c r="J99" s="81"/>
      <c r="K99" s="81"/>
      <c r="L99" s="82"/>
    </row>
    <row r="100" spans="5:12" thickTop="1" thickBot="1" x14ac:dyDescent="0.3">
      <c r="E100" s="102"/>
      <c r="G100" s="104"/>
      <c r="H100" s="81"/>
      <c r="I100" s="81"/>
      <c r="J100" s="81"/>
      <c r="K100" s="81"/>
      <c r="L100" s="82"/>
    </row>
    <row r="101" spans="5:12" thickTop="1" thickBot="1" x14ac:dyDescent="0.3">
      <c r="E101" s="102"/>
      <c r="G101" s="104"/>
      <c r="H101" s="81"/>
      <c r="I101" s="81"/>
      <c r="J101" s="81"/>
      <c r="K101" s="81"/>
      <c r="L101" s="82"/>
    </row>
    <row r="102" spans="5:12" thickTop="1" thickBot="1" x14ac:dyDescent="0.3">
      <c r="E102" s="102"/>
      <c r="G102" s="104"/>
      <c r="H102" s="81"/>
      <c r="I102" s="81"/>
      <c r="J102" s="81"/>
      <c r="K102" s="81"/>
      <c r="L102" s="82"/>
    </row>
    <row r="103" spans="5:12" thickTop="1" thickBot="1" x14ac:dyDescent="0.3">
      <c r="E103" s="102"/>
      <c r="G103" s="104"/>
      <c r="H103" s="81"/>
      <c r="I103" s="81"/>
      <c r="J103" s="81"/>
      <c r="K103" s="81"/>
      <c r="L103" s="82"/>
    </row>
    <row r="104" spans="5:12" thickTop="1" thickBot="1" x14ac:dyDescent="0.3">
      <c r="E104" s="102"/>
      <c r="G104" s="104"/>
      <c r="H104" s="81"/>
      <c r="I104" s="81"/>
      <c r="J104" s="81"/>
      <c r="K104" s="81"/>
      <c r="L104" s="82"/>
    </row>
  </sheetData>
  <mergeCells count="4">
    <mergeCell ref="G5:H5"/>
    <mergeCell ref="G4:H4"/>
    <mergeCell ref="A1:L2"/>
    <mergeCell ref="A3:L3"/>
  </mergeCells>
  <phoneticPr fontId="2" type="noConversion"/>
  <conditionalFormatting sqref="O9:P14 O8">
    <cfRule type="iconSet" priority="35">
      <iconSet iconSet="4Arrows">
        <cfvo type="percent" val="0"/>
        <cfvo type="percent" val="25"/>
        <cfvo type="percent" val="50"/>
        <cfvo type="percent" val="75"/>
      </iconSet>
    </cfRule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{0200AAF8-6A24-4F72-8BB4-C5DDF4351B63}</x14:id>
        </ext>
      </extLst>
    </cfRule>
  </conditionalFormatting>
  <conditionalFormatting sqref="J1:J5 J7:J1048576">
    <cfRule type="uniqueValues" dxfId="63" priority="28"/>
    <cfRule type="containsText" dxfId="62" priority="29" operator="containsText" text="NO FINE">
      <formula>NOT(ISERROR(SEARCH("NO FINE",J1)))</formula>
    </cfRule>
  </conditionalFormatting>
  <conditionalFormatting sqref="J8:J96">
    <cfRule type="containsText" dxfId="61" priority="24" operator="containsText" text="NO FINE">
      <formula>NOT(ISERROR(SEARCH("NO FINE",J8)))</formula>
    </cfRule>
    <cfRule type="notContainsText" dxfId="60" priority="25" operator="notContains" text="NO">
      <formula>ISERROR(SEARCH("NO",J8))</formula>
    </cfRule>
    <cfRule type="beginsWith" dxfId="59" priority="26" operator="beginsWith" text="NO">
      <formula>LEFT(J8,LEN("NO"))="NO"</formula>
    </cfRule>
    <cfRule type="beginsWith" dxfId="58" priority="27" operator="beginsWith" text="FINE">
      <formula>LEFT(J8,LEN("FINE"))="FINE"</formula>
    </cfRule>
  </conditionalFormatting>
  <conditionalFormatting sqref="L8:L96">
    <cfRule type="cellIs" dxfId="57" priority="12" operator="equal">
      <formula>$L$12</formula>
    </cfRule>
    <cfRule type="cellIs" dxfId="56" priority="13" operator="greaterThan">
      <formula>$L$12</formula>
    </cfRule>
    <cfRule type="cellIs" dxfId="55" priority="14" operator="greaterThan">
      <formula>$L$9</formula>
    </cfRule>
    <cfRule type="cellIs" dxfId="54" priority="15" operator="equal">
      <formula>$L$13</formula>
    </cfRule>
    <cfRule type="cellIs" dxfId="53" priority="16" operator="greaterThan">
      <formula>$L$9</formula>
    </cfRule>
    <cfRule type="cellIs" dxfId="52" priority="18" operator="equal">
      <formula>$L$13</formula>
    </cfRule>
  </conditionalFormatting>
  <conditionalFormatting sqref="L11">
    <cfRule type="cellIs" dxfId="51" priority="17" operator="greaterThan">
      <formula>"Rs. 0.00"</formula>
    </cfRule>
  </conditionalFormatting>
  <conditionalFormatting sqref="K8:K96">
    <cfRule type="cellIs" dxfId="50" priority="8" operator="equal">
      <formula>$K$11</formula>
    </cfRule>
    <cfRule type="cellIs" dxfId="49" priority="9" operator="greaterThan">
      <formula>$K$10</formula>
    </cfRule>
    <cfRule type="cellIs" dxfId="48" priority="10" operator="equal">
      <formula>$K$8</formula>
    </cfRule>
    <cfRule type="cellIs" dxfId="47" priority="11" operator="greaterThan">
      <formula>$K$9</formula>
    </cfRule>
  </conditionalFormatting>
  <conditionalFormatting sqref="E11:E23">
    <cfRule type="duplicateValues" dxfId="46" priority="5"/>
    <cfRule type="containsText" dxfId="45" priority="6" operator="containsText" text="F">
      <formula>NOT(ISERROR(SEARCH("F",E11)))</formula>
    </cfRule>
  </conditionalFormatting>
  <conditionalFormatting sqref="E24:E31">
    <cfRule type="duplicateValues" dxfId="44" priority="3"/>
    <cfRule type="containsText" dxfId="43" priority="4" operator="containsText" text="F">
      <formula>NOT(ISERROR(SEARCH("F",E24)))</formula>
    </cfRule>
  </conditionalFormatting>
  <conditionalFormatting sqref="E8:E96">
    <cfRule type="duplicateValues" dxfId="42" priority="2"/>
  </conditionalFormatting>
  <conditionalFormatting sqref="F8:F96">
    <cfRule type="duplicateValues" dxfId="41" priority="1"/>
  </conditionalFormatting>
  <dataValidations count="1">
    <dataValidation type="list" allowBlank="1" showInputMessage="1" showErrorMessage="1" sqref="G8:G1048576">
      <formula1>$O$9:$O$14</formula1>
    </dataValidation>
  </dataValidations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00AAF8-6A24-4F72-8BB4-C5DDF4351B6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O9:P14 O8</xm:sqref>
        </x14:conditionalFormatting>
        <x14:conditionalFormatting xmlns:xm="http://schemas.microsoft.com/office/excel/2006/main">
          <x14:cfRule type="containsText" priority="19" operator="containsText" id="{8A30D175-B0B0-48A9-B314-6569949B242F}">
            <xm:f>NOT(ISERROR(SEARCH($L$13,L8)))</xm:f>
            <xm:f>$L$13</xm:f>
            <x14:dxf>
              <fill>
                <patternFill>
                  <bgColor theme="4" tint="0.59996337778862885"/>
                </patternFill>
              </fill>
            </x14:dxf>
          </x14:cfRule>
          <xm:sqref>L8:L96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14"/>
  <sheetViews>
    <sheetView workbookViewId="0">
      <selection activeCell="G7" sqref="G7:I7"/>
    </sheetView>
  </sheetViews>
  <sheetFormatPr defaultRowHeight="15" x14ac:dyDescent="0.25"/>
  <cols>
    <col min="4" max="4" width="0.28515625" customWidth="1"/>
    <col min="5" max="5" width="15.5703125" customWidth="1"/>
    <col min="6" max="6" width="2.28515625" customWidth="1"/>
    <col min="7" max="7" width="8" customWidth="1"/>
    <col min="8" max="8" width="3.85546875" customWidth="1"/>
    <col min="9" max="9" width="8.42578125" customWidth="1"/>
    <col min="10" max="10" width="6.140625" customWidth="1"/>
    <col min="11" max="11" width="4.42578125" customWidth="1"/>
    <col min="12" max="12" width="1.5703125" customWidth="1"/>
    <col min="13" max="13" width="2.140625" customWidth="1"/>
  </cols>
  <sheetData>
    <row r="1" spans="3:17" x14ac:dyDescent="0.25">
      <c r="C1" s="189" t="s">
        <v>143</v>
      </c>
      <c r="D1" s="190"/>
      <c r="E1" s="190"/>
      <c r="F1" s="190"/>
      <c r="G1" s="190"/>
      <c r="H1" s="190"/>
      <c r="I1" s="190"/>
      <c r="J1" s="190"/>
    </row>
    <row r="2" spans="3:17" x14ac:dyDescent="0.25">
      <c r="C2" s="190"/>
      <c r="D2" s="190"/>
      <c r="E2" s="190"/>
      <c r="F2" s="190"/>
      <c r="G2" s="190"/>
      <c r="H2" s="190"/>
      <c r="I2" s="190"/>
      <c r="J2" s="190"/>
    </row>
    <row r="3" spans="3:17" ht="15.75" thickBot="1" x14ac:dyDescent="0.3">
      <c r="D3" s="50"/>
      <c r="E3" s="50"/>
      <c r="F3" s="50"/>
      <c r="G3" s="50"/>
      <c r="H3" s="50"/>
      <c r="I3" s="144"/>
      <c r="J3" s="144"/>
      <c r="K3" s="144"/>
      <c r="L3" s="144"/>
      <c r="M3" s="144"/>
    </row>
    <row r="4" spans="3:17" ht="27" customHeight="1" thickTop="1" thickBot="1" x14ac:dyDescent="0.45">
      <c r="C4" s="50"/>
      <c r="D4" s="51"/>
      <c r="E4" s="191"/>
      <c r="F4" s="192"/>
      <c r="G4" s="188" t="s">
        <v>517</v>
      </c>
      <c r="H4" s="188"/>
      <c r="I4" s="188"/>
      <c r="J4" s="145"/>
      <c r="K4" s="145"/>
      <c r="L4" s="145"/>
      <c r="M4" s="146"/>
    </row>
    <row r="5" spans="3:17" ht="15" customHeight="1" thickTop="1" x14ac:dyDescent="0.25">
      <c r="C5" s="50"/>
      <c r="D5" s="52"/>
      <c r="E5" s="147"/>
      <c r="F5" s="148"/>
      <c r="G5" s="194" t="s">
        <v>10</v>
      </c>
      <c r="H5" s="195"/>
      <c r="I5" s="148"/>
      <c r="J5" s="179"/>
      <c r="K5" s="180"/>
      <c r="L5" s="181"/>
      <c r="M5" s="149"/>
    </row>
    <row r="6" spans="3:17" ht="15" customHeight="1" x14ac:dyDescent="0.25">
      <c r="C6" s="50"/>
      <c r="D6" s="52"/>
      <c r="E6" s="150" t="s">
        <v>1</v>
      </c>
      <c r="F6" s="151" t="s">
        <v>110</v>
      </c>
      <c r="G6" s="157" t="s">
        <v>144</v>
      </c>
      <c r="H6" s="157"/>
      <c r="I6" s="157"/>
      <c r="J6" s="182"/>
      <c r="K6" s="183"/>
      <c r="L6" s="184"/>
      <c r="M6" s="149"/>
    </row>
    <row r="7" spans="3:17" ht="15" customHeight="1" x14ac:dyDescent="0.25">
      <c r="C7" s="50"/>
      <c r="D7" s="52"/>
      <c r="E7" s="152" t="s">
        <v>518</v>
      </c>
      <c r="F7" s="151" t="s">
        <v>110</v>
      </c>
      <c r="G7" s="193" t="str">
        <f>INDEX('STUDENTS DETAILS'!$G$7:$G$1000,MATCH($G$6,'STUDENTS DETAILS'!$E$7:$E$1000))</f>
        <v>W.Dinithri Navanjana Abeysekara</v>
      </c>
      <c r="H7" s="193"/>
      <c r="I7" s="193"/>
      <c r="J7" s="182"/>
      <c r="K7" s="183"/>
      <c r="L7" s="184"/>
      <c r="M7" s="149"/>
      <c r="Q7" s="143"/>
    </row>
    <row r="8" spans="3:17" ht="15" customHeight="1" x14ac:dyDescent="0.25">
      <c r="C8" s="50"/>
      <c r="D8" s="52"/>
      <c r="E8" s="153" t="s">
        <v>9</v>
      </c>
      <c r="F8" s="151" t="s">
        <v>110</v>
      </c>
      <c r="G8" s="193" t="str">
        <f>INDEX('STUDENTS DETAILS'!$O$7:$O$1000,MATCH($G$6,'STUDENTS DETAILS'!$E$7:$E$1000))</f>
        <v>IT/2021/F/169</v>
      </c>
      <c r="H8" s="193"/>
      <c r="I8" s="193"/>
      <c r="J8" s="182"/>
      <c r="K8" s="183"/>
      <c r="L8" s="184"/>
      <c r="M8" s="149"/>
    </row>
    <row r="9" spans="3:17" ht="15.75" customHeight="1" x14ac:dyDescent="0.25">
      <c r="C9" s="50"/>
      <c r="D9" s="52"/>
      <c r="E9" s="152" t="s">
        <v>4</v>
      </c>
      <c r="F9" s="151" t="s">
        <v>110</v>
      </c>
      <c r="G9" s="193" t="str">
        <f>INDEX('STUDENTS DETAILS'!$K$7:$K$1000,MATCH($G$6,'STUDENTS DETAILS'!$E$7:$E$1000))</f>
        <v>2001.6.25</v>
      </c>
      <c r="H9" s="193"/>
      <c r="I9" s="193"/>
      <c r="J9" s="182"/>
      <c r="K9" s="183"/>
      <c r="L9" s="184"/>
      <c r="M9" s="149"/>
    </row>
    <row r="10" spans="3:17" ht="15.75" thickBot="1" x14ac:dyDescent="0.3">
      <c r="C10" s="50"/>
      <c r="D10" s="52"/>
      <c r="E10" s="148"/>
      <c r="F10" s="148"/>
      <c r="G10" s="154"/>
      <c r="H10" s="154"/>
      <c r="I10" s="148"/>
      <c r="J10" s="185"/>
      <c r="K10" s="186"/>
      <c r="L10" s="187"/>
      <c r="M10" s="149"/>
    </row>
    <row r="11" spans="3:17" ht="15.75" thickTop="1" x14ac:dyDescent="0.25">
      <c r="C11" s="50"/>
      <c r="D11" s="52"/>
      <c r="E11" s="148"/>
      <c r="F11" s="148"/>
      <c r="G11" s="154"/>
      <c r="H11" s="154"/>
      <c r="I11" s="148"/>
      <c r="J11" s="196">
        <f>INDEX('STUDENTS DETAILS'!$F$7:$F$1000,MATCH($G$6,'STUDENTS DETAILS'!$E$7:$E$1000))</f>
        <v>44477</v>
      </c>
      <c r="K11" s="196"/>
      <c r="L11" s="196"/>
      <c r="M11" s="149"/>
    </row>
    <row r="12" spans="3:17" ht="4.5" customHeight="1" x14ac:dyDescent="0.25">
      <c r="C12" s="50"/>
      <c r="D12" s="52"/>
      <c r="E12" s="148"/>
      <c r="F12" s="148"/>
      <c r="G12" s="148"/>
      <c r="H12" s="148"/>
      <c r="I12" s="148"/>
      <c r="J12" s="145"/>
      <c r="K12" s="145"/>
      <c r="L12" s="145"/>
      <c r="M12" s="149"/>
    </row>
    <row r="13" spans="3:17" ht="15.75" thickBot="1" x14ac:dyDescent="0.3">
      <c r="C13" s="50"/>
      <c r="D13" s="53"/>
      <c r="E13" s="155"/>
      <c r="F13" s="155"/>
      <c r="G13" s="155"/>
      <c r="H13" s="155"/>
      <c r="I13" s="155"/>
      <c r="J13" s="178" t="s">
        <v>519</v>
      </c>
      <c r="K13" s="178"/>
      <c r="L13" s="178"/>
      <c r="M13" s="156"/>
    </row>
    <row r="14" spans="3:17" ht="15.75" thickTop="1" x14ac:dyDescent="0.25"/>
  </sheetData>
  <mergeCells count="10">
    <mergeCell ref="J13:L13"/>
    <mergeCell ref="J5:L10"/>
    <mergeCell ref="G4:I4"/>
    <mergeCell ref="C1:J2"/>
    <mergeCell ref="E4:F4"/>
    <mergeCell ref="G7:I7"/>
    <mergeCell ref="G8:I8"/>
    <mergeCell ref="G9:I9"/>
    <mergeCell ref="G5:H5"/>
    <mergeCell ref="J11:L11"/>
  </mergeCells>
  <conditionalFormatting sqref="E8">
    <cfRule type="duplicateValues" dxfId="2" priority="1"/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2:P41"/>
  <sheetViews>
    <sheetView showGridLines="0" topLeftCell="A2" zoomScale="57" zoomScaleNormal="57" workbookViewId="0">
      <selection activeCell="G20" sqref="G20"/>
    </sheetView>
  </sheetViews>
  <sheetFormatPr defaultRowHeight="15" x14ac:dyDescent="0.25"/>
  <cols>
    <col min="2" max="2" width="6" customWidth="1"/>
    <col min="4" max="4" width="9.28515625" customWidth="1"/>
    <col min="6" max="6" width="4.85546875" customWidth="1"/>
    <col min="7" max="7" width="24.140625" customWidth="1"/>
    <col min="8" max="8" width="5.85546875" customWidth="1"/>
    <col min="9" max="9" width="0.5703125" customWidth="1"/>
    <col min="10" max="10" width="9" customWidth="1"/>
    <col min="11" max="11" width="9.5703125" customWidth="1"/>
    <col min="12" max="12" width="5.28515625" customWidth="1"/>
  </cols>
  <sheetData>
    <row r="2" spans="2:16" x14ac:dyDescent="0.25">
      <c r="M2" s="27"/>
      <c r="N2" s="27"/>
      <c r="O2" s="27"/>
      <c r="P2" s="27"/>
    </row>
    <row r="3" spans="2:16" x14ac:dyDescent="0.25">
      <c r="M3" s="27"/>
      <c r="N3" s="27"/>
      <c r="O3" s="27"/>
      <c r="P3" s="27"/>
    </row>
    <row r="4" spans="2:16" x14ac:dyDescent="0.25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27"/>
      <c r="N4" s="27"/>
      <c r="O4" s="27"/>
      <c r="P4" s="27"/>
    </row>
    <row r="5" spans="2:16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27"/>
      <c r="N5" s="27"/>
      <c r="O5" s="27"/>
      <c r="P5" s="27"/>
    </row>
    <row r="6" spans="2:16" x14ac:dyDescent="0.25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27"/>
      <c r="N6" s="27"/>
      <c r="O6" s="27"/>
      <c r="P6" s="27"/>
    </row>
    <row r="7" spans="2:16" x14ac:dyDescent="0.25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27"/>
      <c r="N7" s="27"/>
      <c r="O7" s="27"/>
      <c r="P7" s="27"/>
    </row>
    <row r="8" spans="2:16" x14ac:dyDescent="0.25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27"/>
      <c r="N8" s="27"/>
      <c r="O8" s="27"/>
      <c r="P8" s="27"/>
    </row>
    <row r="9" spans="2:16" x14ac:dyDescent="0.25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27"/>
      <c r="N9" s="27"/>
      <c r="O9" s="27"/>
      <c r="P9" s="27"/>
    </row>
    <row r="10" spans="2:16" x14ac:dyDescent="0.25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27"/>
      <c r="N10" s="27"/>
      <c r="O10" s="27"/>
      <c r="P10" s="27"/>
    </row>
    <row r="11" spans="2:16" x14ac:dyDescent="0.25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27"/>
      <c r="N11" s="27"/>
      <c r="O11" s="27"/>
      <c r="P11" s="27"/>
    </row>
    <row r="12" spans="2:16" x14ac:dyDescent="0.25"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27"/>
      <c r="N12" s="27"/>
      <c r="O12" s="27"/>
      <c r="P12" s="27"/>
    </row>
    <row r="13" spans="2:16" x14ac:dyDescent="0.25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27"/>
      <c r="N13" s="27"/>
      <c r="O13" s="27"/>
      <c r="P13" s="27"/>
    </row>
    <row r="14" spans="2:16" x14ac:dyDescent="0.25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27"/>
      <c r="N14" s="27"/>
      <c r="O14" s="27"/>
      <c r="P14" s="27"/>
    </row>
    <row r="15" spans="2:16" ht="15.75" thickBo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27"/>
      <c r="N15" s="27"/>
      <c r="O15" s="27"/>
      <c r="P15" s="27"/>
    </row>
    <row r="16" spans="2:16" ht="15.75" thickTop="1" x14ac:dyDescent="0.25">
      <c r="B16" s="11"/>
      <c r="C16" s="14"/>
      <c r="D16" s="12"/>
      <c r="E16" s="12"/>
      <c r="F16" s="12"/>
      <c r="G16" s="12"/>
      <c r="H16" s="12"/>
      <c r="I16" s="12"/>
      <c r="J16" s="12"/>
      <c r="K16" s="13"/>
      <c r="L16" s="11"/>
      <c r="M16" s="27"/>
      <c r="N16" s="27"/>
      <c r="O16" s="27"/>
      <c r="P16" s="27"/>
    </row>
    <row r="17" spans="2:16" ht="21.75" thickBot="1" x14ac:dyDescent="0.4">
      <c r="B17" s="11"/>
      <c r="C17" s="198" t="s">
        <v>107</v>
      </c>
      <c r="D17" s="199"/>
      <c r="E17" s="199"/>
      <c r="F17" s="20" t="s">
        <v>110</v>
      </c>
      <c r="G17" s="123" t="s">
        <v>157</v>
      </c>
      <c r="H17" s="126"/>
      <c r="I17" s="126"/>
      <c r="J17" s="126"/>
      <c r="K17" s="17"/>
      <c r="L17" s="11"/>
      <c r="M17" s="27"/>
      <c r="N17" s="27"/>
      <c r="O17" s="27"/>
      <c r="P17" s="27"/>
    </row>
    <row r="18" spans="2:16" ht="20.25" thickTop="1" thickBot="1" x14ac:dyDescent="0.35">
      <c r="B18" s="11"/>
      <c r="C18" s="31" t="s">
        <v>108</v>
      </c>
      <c r="D18" s="32"/>
      <c r="E18" s="32"/>
      <c r="F18" s="21" t="s">
        <v>110</v>
      </c>
      <c r="G18" s="49" t="str">
        <f>INDEX('STUDENTS DETAILS'!$G$7:$G$1000,MATCH($G$17,'STUDENTS DETAILS'!$E$7:$E$1000,0))</f>
        <v>I.H.K.S. jayawardhana</v>
      </c>
      <c r="H18" s="126"/>
      <c r="I18" s="126"/>
      <c r="J18" s="126"/>
      <c r="K18" s="18"/>
      <c r="L18" s="11"/>
      <c r="M18" s="27"/>
      <c r="N18" s="27"/>
      <c r="O18" s="27"/>
      <c r="P18" s="27"/>
    </row>
    <row r="19" spans="2:16" ht="20.25" thickTop="1" thickBot="1" x14ac:dyDescent="0.35">
      <c r="B19" s="11"/>
      <c r="C19" s="31" t="s">
        <v>85</v>
      </c>
      <c r="D19" s="32"/>
      <c r="E19" s="32"/>
      <c r="F19" s="21" t="s">
        <v>110</v>
      </c>
      <c r="G19" s="49">
        <f>INDEX('STUDENTS DETAILS'!$I$7:$I$1000,MATCH($G$17,'STUDENTS DETAILS'!$E$7:$E$1000,0))</f>
        <v>726593486</v>
      </c>
      <c r="H19" s="126"/>
      <c r="I19" s="126"/>
      <c r="J19" s="126"/>
      <c r="K19" s="18"/>
      <c r="L19" s="11"/>
      <c r="M19" s="27"/>
      <c r="N19" s="27"/>
      <c r="O19" s="27"/>
      <c r="P19" s="27"/>
    </row>
    <row r="20" spans="2:16" ht="20.25" thickTop="1" thickBot="1" x14ac:dyDescent="0.35">
      <c r="B20" s="11"/>
      <c r="C20" s="31" t="s">
        <v>9</v>
      </c>
      <c r="D20" s="32"/>
      <c r="E20" s="32"/>
      <c r="F20" s="21" t="s">
        <v>110</v>
      </c>
      <c r="G20" s="49" t="str">
        <f>INDEX('STUDENTS DETAILS'!$O$7:$O$1000,MATCH($G$17,'STUDENTS DETAILS'!$E$7:$E$1000,0))</f>
        <v>MAN/2021/F/1000</v>
      </c>
      <c r="H20" s="126"/>
      <c r="I20" s="126"/>
      <c r="J20" s="126"/>
      <c r="K20" s="18"/>
      <c r="L20" s="11"/>
      <c r="M20" s="27"/>
      <c r="N20" s="27"/>
      <c r="O20" s="27"/>
      <c r="P20" s="27"/>
    </row>
    <row r="21" spans="2:16" ht="20.25" thickTop="1" thickBot="1" x14ac:dyDescent="0.35">
      <c r="B21" s="11"/>
      <c r="C21" s="31" t="s">
        <v>109</v>
      </c>
      <c r="D21" s="32"/>
      <c r="E21" s="32"/>
      <c r="F21" s="21" t="s">
        <v>110</v>
      </c>
      <c r="G21" s="49" t="str">
        <f>INDEX('STUDENTS DETAILS'!$L$7:$L$1000,MATCH($G$17,'STUDENTS DETAILS'!$E$7:$E$1000,0))</f>
        <v>2000544562</v>
      </c>
      <c r="H21" s="126"/>
      <c r="I21" s="126"/>
      <c r="J21" s="126"/>
      <c r="K21" s="18"/>
      <c r="L21" s="11"/>
      <c r="M21" s="27"/>
      <c r="N21" s="27"/>
      <c r="O21" s="27"/>
      <c r="P21" s="27"/>
    </row>
    <row r="22" spans="2:16" ht="20.25" thickTop="1" thickBot="1" x14ac:dyDescent="0.35">
      <c r="B22" s="11"/>
      <c r="C22" s="217" t="s">
        <v>514</v>
      </c>
      <c r="D22" s="218"/>
      <c r="E22" s="218"/>
      <c r="F22" s="114" t="s">
        <v>110</v>
      </c>
      <c r="G22" s="197" t="str">
        <f>INDEX('STUDENTS DETAILS'!$J$7:$J$1000,MATCH($G$17,'STUDENTS DETAILS'!$E$7:$E$1000,0))</f>
        <v>kavindyajayawardhana913@gmail.com</v>
      </c>
      <c r="H22" s="197"/>
      <c r="I22" s="197"/>
      <c r="J22" s="15"/>
      <c r="K22" s="16"/>
      <c r="L22" s="11"/>
      <c r="M22" s="27"/>
      <c r="N22" s="27"/>
      <c r="O22" s="27"/>
      <c r="P22" s="27"/>
    </row>
    <row r="23" spans="2:16" ht="15.75" thickTop="1" x14ac:dyDescent="0.25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27"/>
      <c r="N23" s="27"/>
      <c r="O23" s="27"/>
      <c r="P23" s="27"/>
    </row>
    <row r="24" spans="2:16" ht="15.75" thickBot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27"/>
      <c r="N24" s="27"/>
      <c r="O24" s="27"/>
      <c r="P24" s="27"/>
    </row>
    <row r="25" spans="2:16" ht="16.5" thickTop="1" thickBot="1" x14ac:dyDescent="0.3">
      <c r="B25" s="11"/>
      <c r="C25" s="200" t="s">
        <v>86</v>
      </c>
      <c r="D25" s="202"/>
      <c r="E25" s="200" t="s">
        <v>87</v>
      </c>
      <c r="F25" s="202"/>
      <c r="G25" s="200" t="s">
        <v>88</v>
      </c>
      <c r="H25" s="201"/>
      <c r="I25" s="202"/>
      <c r="J25" s="200" t="s">
        <v>89</v>
      </c>
      <c r="K25" s="202"/>
      <c r="L25" s="124"/>
      <c r="M25" s="27"/>
      <c r="N25" s="27"/>
      <c r="O25" s="27"/>
      <c r="P25" s="27"/>
    </row>
    <row r="26" spans="2:16" ht="15.75" thickTop="1" x14ac:dyDescent="0.25">
      <c r="B26" s="11"/>
      <c r="C26" s="211"/>
      <c r="D26" s="212"/>
      <c r="E26" s="203"/>
      <c r="F26" s="204"/>
      <c r="G26" s="203"/>
      <c r="H26" s="204"/>
      <c r="I26" s="205"/>
      <c r="J26" s="203"/>
      <c r="K26" s="205"/>
      <c r="L26" s="11"/>
      <c r="M26" s="27"/>
      <c r="N26" s="27"/>
      <c r="O26" s="27"/>
      <c r="P26" s="27"/>
    </row>
    <row r="27" spans="2:16" ht="15.75" thickBot="1" x14ac:dyDescent="0.3">
      <c r="B27" s="11"/>
      <c r="C27" s="213"/>
      <c r="D27" s="214"/>
      <c r="E27" s="213"/>
      <c r="F27" s="215"/>
      <c r="G27" s="203"/>
      <c r="H27" s="206"/>
      <c r="I27" s="205"/>
      <c r="J27" s="213"/>
      <c r="K27" s="214"/>
      <c r="L27" s="11"/>
      <c r="M27" s="27"/>
      <c r="N27" s="27"/>
      <c r="O27" s="27"/>
      <c r="P27" s="27"/>
    </row>
    <row r="28" spans="2:16" ht="16.5" thickTop="1" thickBot="1" x14ac:dyDescent="0.3">
      <c r="B28" s="11"/>
      <c r="C28" s="11"/>
      <c r="D28" s="11"/>
      <c r="E28" s="11"/>
      <c r="F28" s="11"/>
      <c r="G28" s="216" t="s">
        <v>90</v>
      </c>
      <c r="H28" s="216"/>
      <c r="I28" s="216"/>
      <c r="J28" s="48"/>
      <c r="K28" s="33"/>
      <c r="L28" s="11"/>
      <c r="M28" s="27"/>
      <c r="N28" s="27"/>
      <c r="O28" s="27"/>
      <c r="P28" s="27"/>
    </row>
    <row r="29" spans="2:16" ht="15.75" thickTop="1" x14ac:dyDescent="0.25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27"/>
      <c r="N29" s="27"/>
      <c r="O29" s="27"/>
      <c r="P29" s="27"/>
    </row>
    <row r="30" spans="2:16" x14ac:dyDescent="0.25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27"/>
      <c r="N30" s="27"/>
      <c r="O30" s="27"/>
      <c r="P30" s="27"/>
    </row>
    <row r="31" spans="2:16" x14ac:dyDescent="0.25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27"/>
      <c r="N31" s="27"/>
      <c r="O31" s="27"/>
      <c r="P31" s="27"/>
    </row>
    <row r="32" spans="2:16" x14ac:dyDescent="0.25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27"/>
      <c r="N32" s="27"/>
      <c r="O32" s="27"/>
      <c r="P32" s="27"/>
    </row>
    <row r="33" spans="1:16" x14ac:dyDescent="0.25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27"/>
      <c r="N33" s="27"/>
      <c r="O33" s="27"/>
      <c r="P33" s="27"/>
    </row>
    <row r="34" spans="1:16" x14ac:dyDescent="0.25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27"/>
      <c r="N34" s="27"/>
      <c r="O34" s="27"/>
      <c r="P34" s="27"/>
    </row>
    <row r="35" spans="1:16" x14ac:dyDescent="0.25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27"/>
      <c r="N35" s="27"/>
      <c r="O35" s="27"/>
      <c r="P35" s="27"/>
    </row>
    <row r="36" spans="1:16" x14ac:dyDescent="0.25">
      <c r="B36" s="11"/>
      <c r="C36" s="209"/>
      <c r="D36" s="209"/>
      <c r="E36" s="209"/>
      <c r="F36" s="11"/>
      <c r="G36" s="11"/>
      <c r="H36" s="125"/>
      <c r="I36" s="125"/>
      <c r="J36" s="208"/>
      <c r="K36" s="208"/>
      <c r="L36" s="11"/>
      <c r="M36" s="27"/>
      <c r="N36" s="27"/>
      <c r="O36" s="27"/>
    </row>
    <row r="37" spans="1:16" ht="18.75" x14ac:dyDescent="0.3">
      <c r="B37" s="11"/>
      <c r="C37" s="210" t="s">
        <v>91</v>
      </c>
      <c r="D37" s="210"/>
      <c r="E37" s="210"/>
      <c r="F37" s="210"/>
      <c r="G37" s="11"/>
      <c r="H37" s="21"/>
      <c r="I37" s="21"/>
      <c r="J37" s="207" t="s">
        <v>113</v>
      </c>
      <c r="K37" s="207"/>
      <c r="L37" s="11"/>
      <c r="O37" s="27"/>
    </row>
    <row r="38" spans="1:16" x14ac:dyDescent="0.25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27"/>
      <c r="N38" s="27"/>
      <c r="O38" s="27"/>
      <c r="P38" s="28"/>
    </row>
    <row r="39" spans="1:16" x14ac:dyDescent="0.25"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27"/>
      <c r="N39" s="27"/>
      <c r="O39" s="27"/>
    </row>
    <row r="40" spans="1:16" ht="15.75" thickBot="1" x14ac:dyDescent="0.3">
      <c r="B40" s="11"/>
      <c r="C40" s="11"/>
      <c r="D40" s="11"/>
      <c r="E40" s="11"/>
      <c r="F40" s="11"/>
    </row>
    <row r="41" spans="1:16" ht="15.75" thickTop="1" x14ac:dyDescent="0.25">
      <c r="A41" s="7"/>
      <c r="B41" s="8"/>
      <c r="C41" s="9"/>
      <c r="D41" s="9"/>
      <c r="E41" s="9"/>
      <c r="F41" s="9"/>
      <c r="G41" s="19"/>
      <c r="H41" s="10"/>
      <c r="I41" s="10"/>
      <c r="J41" s="6"/>
    </row>
  </sheetData>
  <mergeCells count="16">
    <mergeCell ref="G22:I22"/>
    <mergeCell ref="C17:E17"/>
    <mergeCell ref="G25:I25"/>
    <mergeCell ref="G26:I27"/>
    <mergeCell ref="J37:K37"/>
    <mergeCell ref="J36:K36"/>
    <mergeCell ref="C36:E36"/>
    <mergeCell ref="C37:F37"/>
    <mergeCell ref="C25:D25"/>
    <mergeCell ref="J25:K25"/>
    <mergeCell ref="C26:D27"/>
    <mergeCell ref="J26:K27"/>
    <mergeCell ref="E25:F25"/>
    <mergeCell ref="E26:F27"/>
    <mergeCell ref="G28:I28"/>
    <mergeCell ref="C22:E22"/>
  </mergeCells>
  <conditionalFormatting sqref="G17">
    <cfRule type="duplicateValues" dxfId="1" priority="1"/>
    <cfRule type="containsText" dxfId="0" priority="2" operator="containsText" text="F">
      <formula>NOT(ISERROR(SEARCH("F",G17)))</formula>
    </cfRule>
  </conditionalFormatting>
  <pageMargins left="0.25" right="0.25" top="0.75" bottom="0.75" header="0.3" footer="0.3"/>
  <pageSetup paperSize="9" fitToWidth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STUDENTS DETAILS</vt:lpstr>
      <vt:lpstr> STUDENTS TOTAL DETAILS</vt:lpstr>
      <vt:lpstr>BOOKS DETAILS</vt:lpstr>
      <vt:lpstr>LIB ACCESSION</vt:lpstr>
      <vt:lpstr>STUDENTS LIBRARY ID</vt:lpstr>
      <vt:lpstr>REPORT 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RAJENDRAN ARULMOLY</dc:creator>
  <cp:lastModifiedBy>User</cp:lastModifiedBy>
  <cp:lastPrinted>2022-12-29T15:54:43Z</cp:lastPrinted>
  <dcterms:created xsi:type="dcterms:W3CDTF">2022-12-23T15:59:09Z</dcterms:created>
  <dcterms:modified xsi:type="dcterms:W3CDTF">2024-02-04T18:32:07Z</dcterms:modified>
</cp:coreProperties>
</file>