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E\work\epog\masters-thesis\data\"/>
    </mc:Choice>
  </mc:AlternateContent>
  <xr:revisionPtr revIDLastSave="0" documentId="13_ncr:1_{C193E169-85CC-4F06-B829-64ACFA082720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GDP" sheetId="3" r:id="rId1"/>
    <sheet name="Accounts" sheetId="4" r:id="rId2"/>
    <sheet name="Prices and indic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M64" i="4"/>
  <c r="G64" i="4"/>
  <c r="M61" i="4"/>
  <c r="G61" i="4"/>
  <c r="M58" i="4"/>
  <c r="G58" i="4"/>
  <c r="M55" i="4"/>
  <c r="G55" i="4"/>
  <c r="M52" i="4"/>
  <c r="G52" i="4"/>
  <c r="M49" i="4"/>
  <c r="G49" i="4"/>
  <c r="M46" i="4"/>
  <c r="G46" i="4"/>
  <c r="M43" i="4"/>
  <c r="G43" i="4"/>
  <c r="M40" i="4"/>
  <c r="G40" i="4"/>
  <c r="M37" i="4"/>
  <c r="G37" i="4"/>
  <c r="M34" i="4"/>
  <c r="G34" i="4"/>
  <c r="M31" i="4"/>
  <c r="G31" i="4"/>
  <c r="M28" i="4"/>
  <c r="G28" i="4"/>
  <c r="M25" i="4"/>
  <c r="G25" i="4"/>
  <c r="M22" i="4"/>
  <c r="G22" i="4"/>
  <c r="M19" i="4"/>
  <c r="G19" i="4"/>
  <c r="M16" i="4"/>
  <c r="G16" i="4"/>
  <c r="M13" i="4"/>
  <c r="G13" i="4"/>
  <c r="M10" i="4"/>
  <c r="G10" i="4"/>
  <c r="M7" i="4"/>
  <c r="G7" i="4"/>
  <c r="M4" i="4"/>
  <c r="G4" i="4"/>
  <c r="Z73" i="3"/>
  <c r="V73" i="3"/>
  <c r="N73" i="3"/>
  <c r="V70" i="3"/>
  <c r="Z70" i="3" s="1"/>
  <c r="U70" i="3"/>
  <c r="S70" i="3"/>
  <c r="N70" i="3"/>
  <c r="I70" i="3"/>
  <c r="E70" i="3"/>
  <c r="Z67" i="3"/>
  <c r="AA67" i="3" s="1"/>
  <c r="W67" i="3"/>
  <c r="V67" i="3"/>
  <c r="U67" i="3"/>
  <c r="S67" i="3"/>
  <c r="P67" i="3"/>
  <c r="Q67" i="3" s="1"/>
  <c r="N67" i="3"/>
  <c r="O67" i="3" s="1"/>
  <c r="I67" i="3"/>
  <c r="E67" i="3"/>
  <c r="Z64" i="3"/>
  <c r="V64" i="3"/>
  <c r="U64" i="3"/>
  <c r="S64" i="3"/>
  <c r="P64" i="3"/>
  <c r="N64" i="3"/>
  <c r="O64" i="3" s="1"/>
  <c r="I64" i="3"/>
  <c r="E64" i="3"/>
  <c r="AI61" i="3"/>
  <c r="AG61" i="3"/>
  <c r="AE61" i="3"/>
  <c r="AC61" i="3"/>
  <c r="V61" i="3"/>
  <c r="Z61" i="3" s="1"/>
  <c r="U61" i="3"/>
  <c r="S61" i="3"/>
  <c r="N61" i="3"/>
  <c r="I61" i="3"/>
  <c r="E61" i="3"/>
  <c r="AI58" i="3"/>
  <c r="AG58" i="3"/>
  <c r="AE58" i="3"/>
  <c r="AC58" i="3"/>
  <c r="V58" i="3"/>
  <c r="W58" i="3" s="1"/>
  <c r="U58" i="3"/>
  <c r="S58" i="3"/>
  <c r="N58" i="3"/>
  <c r="O61" i="3" s="1"/>
  <c r="I58" i="3"/>
  <c r="E58" i="3"/>
  <c r="AI55" i="3"/>
  <c r="AG55" i="3"/>
  <c r="AE55" i="3"/>
  <c r="AC55" i="3"/>
  <c r="Z55" i="3"/>
  <c r="X55" i="3" s="1"/>
  <c r="V55" i="3"/>
  <c r="W55" i="3" s="1"/>
  <c r="U55" i="3"/>
  <c r="S55" i="3"/>
  <c r="N55" i="3"/>
  <c r="O55" i="3" s="1"/>
  <c r="I55" i="3"/>
  <c r="E55" i="3"/>
  <c r="AI52" i="3"/>
  <c r="AG52" i="3"/>
  <c r="AE52" i="3"/>
  <c r="AC52" i="3"/>
  <c r="Z52" i="3"/>
  <c r="AA52" i="3" s="1"/>
  <c r="V52" i="3"/>
  <c r="U52" i="3"/>
  <c r="S52" i="3"/>
  <c r="P52" i="3"/>
  <c r="N52" i="3"/>
  <c r="O52" i="3" s="1"/>
  <c r="I52" i="3"/>
  <c r="E52" i="3"/>
  <c r="AI49" i="3"/>
  <c r="AG49" i="3"/>
  <c r="AE49" i="3"/>
  <c r="AC49" i="3"/>
  <c r="V49" i="3"/>
  <c r="W49" i="3" s="1"/>
  <c r="U49" i="3"/>
  <c r="S49" i="3"/>
  <c r="N49" i="3"/>
  <c r="Z49" i="3" s="1"/>
  <c r="I49" i="3"/>
  <c r="E49" i="3"/>
  <c r="AI46" i="3"/>
  <c r="AG46" i="3"/>
  <c r="AE46" i="3"/>
  <c r="AC46" i="3"/>
  <c r="Z46" i="3"/>
  <c r="AA46" i="3" s="1"/>
  <c r="V46" i="3"/>
  <c r="U46" i="3"/>
  <c r="S46" i="3"/>
  <c r="P46" i="3"/>
  <c r="N46" i="3"/>
  <c r="O46" i="3" s="1"/>
  <c r="I46" i="3"/>
  <c r="E46" i="3"/>
  <c r="AI43" i="3"/>
  <c r="AG43" i="3"/>
  <c r="AE43" i="3"/>
  <c r="AC43" i="3"/>
  <c r="V43" i="3"/>
  <c r="W43" i="3" s="1"/>
  <c r="U43" i="3"/>
  <c r="S43" i="3"/>
  <c r="N43" i="3"/>
  <c r="Z43" i="3" s="1"/>
  <c r="I43" i="3"/>
  <c r="E43" i="3"/>
  <c r="AI40" i="3"/>
  <c r="AG40" i="3"/>
  <c r="AE40" i="3"/>
  <c r="AC40" i="3"/>
  <c r="Z40" i="3"/>
  <c r="V40" i="3"/>
  <c r="U40" i="3"/>
  <c r="S40" i="3"/>
  <c r="P40" i="3"/>
  <c r="N40" i="3"/>
  <c r="O40" i="3" s="1"/>
  <c r="I40" i="3"/>
  <c r="E40" i="3"/>
  <c r="AI37" i="3"/>
  <c r="AG37" i="3"/>
  <c r="AE37" i="3"/>
  <c r="AC37" i="3"/>
  <c r="V37" i="3"/>
  <c r="W37" i="3" s="1"/>
  <c r="U37" i="3"/>
  <c r="S37" i="3"/>
  <c r="N37" i="3"/>
  <c r="Z37" i="3" s="1"/>
  <c r="I37" i="3"/>
  <c r="E37" i="3"/>
  <c r="AI34" i="3"/>
  <c r="AG34" i="3"/>
  <c r="AE34" i="3"/>
  <c r="AC34" i="3"/>
  <c r="Z34" i="3"/>
  <c r="V34" i="3"/>
  <c r="U34" i="3"/>
  <c r="S34" i="3"/>
  <c r="P34" i="3"/>
  <c r="N34" i="3"/>
  <c r="O34" i="3" s="1"/>
  <c r="I34" i="3"/>
  <c r="E34" i="3"/>
  <c r="AI31" i="3"/>
  <c r="AG31" i="3"/>
  <c r="AE31" i="3"/>
  <c r="AC31" i="3"/>
  <c r="V31" i="3"/>
  <c r="W31" i="3" s="1"/>
  <c r="U31" i="3"/>
  <c r="S31" i="3"/>
  <c r="N31" i="3"/>
  <c r="O31" i="3" s="1"/>
  <c r="I31" i="3"/>
  <c r="E31" i="3"/>
  <c r="AI28" i="3"/>
  <c r="AG28" i="3"/>
  <c r="AE28" i="3"/>
  <c r="AC28" i="3"/>
  <c r="Z28" i="3"/>
  <c r="AA28" i="3" s="1"/>
  <c r="V28" i="3"/>
  <c r="U28" i="3"/>
  <c r="S28" i="3"/>
  <c r="P28" i="3"/>
  <c r="N28" i="3"/>
  <c r="O28" i="3" s="1"/>
  <c r="I28" i="3"/>
  <c r="E28" i="3"/>
  <c r="AI25" i="3"/>
  <c r="AG25" i="3"/>
  <c r="AE25" i="3"/>
  <c r="AC25" i="3"/>
  <c r="V25" i="3"/>
  <c r="W25" i="3" s="1"/>
  <c r="U25" i="3"/>
  <c r="S25" i="3"/>
  <c r="N25" i="3"/>
  <c r="Z25" i="3" s="1"/>
  <c r="I25" i="3"/>
  <c r="E25" i="3"/>
  <c r="AI22" i="3"/>
  <c r="AG22" i="3"/>
  <c r="AE22" i="3"/>
  <c r="AC22" i="3"/>
  <c r="Z22" i="3"/>
  <c r="AA22" i="3" s="1"/>
  <c r="V22" i="3"/>
  <c r="U22" i="3"/>
  <c r="S22" i="3"/>
  <c r="P22" i="3"/>
  <c r="N22" i="3"/>
  <c r="O22" i="3" s="1"/>
  <c r="I22" i="3"/>
  <c r="E22" i="3"/>
  <c r="AI19" i="3"/>
  <c r="AG19" i="3"/>
  <c r="AE19" i="3"/>
  <c r="AC19" i="3"/>
  <c r="V19" i="3"/>
  <c r="W19" i="3" s="1"/>
  <c r="U19" i="3"/>
  <c r="S19" i="3"/>
  <c r="N19" i="3"/>
  <c r="Z19" i="3" s="1"/>
  <c r="I19" i="3"/>
  <c r="E19" i="3"/>
  <c r="AI16" i="3"/>
  <c r="AG16" i="3"/>
  <c r="AE16" i="3"/>
  <c r="AC16" i="3"/>
  <c r="Z16" i="3"/>
  <c r="V16" i="3"/>
  <c r="W16" i="3" s="1"/>
  <c r="U16" i="3"/>
  <c r="S16" i="3"/>
  <c r="P16" i="3"/>
  <c r="N16" i="3"/>
  <c r="O16" i="3" s="1"/>
  <c r="I16" i="3"/>
  <c r="E16" i="3"/>
  <c r="AI13" i="3"/>
  <c r="AG13" i="3"/>
  <c r="AE13" i="3"/>
  <c r="AC13" i="3"/>
  <c r="V13" i="3"/>
  <c r="W13" i="3" s="1"/>
  <c r="U13" i="3"/>
  <c r="S13" i="3"/>
  <c r="N13" i="3"/>
  <c r="O13" i="3" s="1"/>
  <c r="I13" i="3"/>
  <c r="E13" i="3"/>
  <c r="AI10" i="3"/>
  <c r="AG10" i="3"/>
  <c r="AE10" i="3"/>
  <c r="AC10" i="3"/>
  <c r="Z10" i="3"/>
  <c r="V10" i="3"/>
  <c r="U10" i="3"/>
  <c r="S10" i="3"/>
  <c r="P10" i="3"/>
  <c r="N10" i="3"/>
  <c r="O10" i="3" s="1"/>
  <c r="I10" i="3"/>
  <c r="E10" i="3"/>
  <c r="AI7" i="3"/>
  <c r="AG7" i="3"/>
  <c r="AE7" i="3"/>
  <c r="AC7" i="3"/>
  <c r="V7" i="3"/>
  <c r="W7" i="3" s="1"/>
  <c r="U7" i="3"/>
  <c r="S7" i="3"/>
  <c r="N7" i="3"/>
  <c r="Z7" i="3" s="1"/>
  <c r="I7" i="3"/>
  <c r="E7" i="3"/>
  <c r="V4" i="3"/>
  <c r="N4" i="3"/>
  <c r="Z4" i="3" s="1"/>
  <c r="F61" i="3" l="1"/>
  <c r="P61" i="3"/>
  <c r="J61" i="3"/>
  <c r="J37" i="3"/>
  <c r="K37" i="3" s="1"/>
  <c r="X37" i="3"/>
  <c r="AA37" i="3"/>
  <c r="F37" i="3"/>
  <c r="J19" i="3"/>
  <c r="AA19" i="3"/>
  <c r="F19" i="3"/>
  <c r="X19" i="3"/>
  <c r="Y19" i="3" s="1"/>
  <c r="J43" i="3"/>
  <c r="X43" i="3"/>
  <c r="AA43" i="3"/>
  <c r="F43" i="3"/>
  <c r="AA70" i="3"/>
  <c r="F70" i="3"/>
  <c r="P70" i="3"/>
  <c r="Q70" i="3" s="1"/>
  <c r="J70" i="3"/>
  <c r="K70" i="3" s="1"/>
  <c r="J7" i="3"/>
  <c r="K7" i="3" s="1"/>
  <c r="AA7" i="3"/>
  <c r="F7" i="3"/>
  <c r="X7" i="3"/>
  <c r="Q64" i="3"/>
  <c r="AA10" i="3"/>
  <c r="AA64" i="3"/>
  <c r="J25" i="3"/>
  <c r="AA25" i="3"/>
  <c r="F25" i="3"/>
  <c r="X25" i="3"/>
  <c r="J49" i="3"/>
  <c r="X49" i="3"/>
  <c r="AA49" i="3"/>
  <c r="F49" i="3"/>
  <c r="G49" i="3" s="1"/>
  <c r="J4" i="3"/>
  <c r="F4" i="3"/>
  <c r="X4" i="3"/>
  <c r="Q28" i="3"/>
  <c r="AA40" i="3"/>
  <c r="W70" i="3"/>
  <c r="P55" i="3"/>
  <c r="Q55" i="3" s="1"/>
  <c r="O7" i="3"/>
  <c r="O19" i="3"/>
  <c r="O25" i="3"/>
  <c r="O37" i="3"/>
  <c r="O43" i="3"/>
  <c r="O49" i="3"/>
  <c r="P7" i="3"/>
  <c r="Q10" i="3" s="1"/>
  <c r="J10" i="3"/>
  <c r="Z13" i="3"/>
  <c r="J16" i="3"/>
  <c r="P19" i="3"/>
  <c r="Q19" i="3" s="1"/>
  <c r="J22" i="3"/>
  <c r="K22" i="3" s="1"/>
  <c r="P25" i="3"/>
  <c r="Q25" i="3" s="1"/>
  <c r="J28" i="3"/>
  <c r="K28" i="3" s="1"/>
  <c r="Z31" i="3"/>
  <c r="J34" i="3"/>
  <c r="P37" i="3"/>
  <c r="Q37" i="3" s="1"/>
  <c r="J40" i="3"/>
  <c r="K40" i="3" s="1"/>
  <c r="P43" i="3"/>
  <c r="Q43" i="3" s="1"/>
  <c r="J46" i="3"/>
  <c r="P49" i="3"/>
  <c r="Q49" i="3" s="1"/>
  <c r="J52" i="3"/>
  <c r="K52" i="3" s="1"/>
  <c r="Z58" i="3"/>
  <c r="X61" i="3"/>
  <c r="J64" i="3"/>
  <c r="K64" i="3" s="1"/>
  <c r="J67" i="3"/>
  <c r="X70" i="3"/>
  <c r="F55" i="3"/>
  <c r="AA55" i="3"/>
  <c r="O58" i="3"/>
  <c r="W61" i="3"/>
  <c r="W10" i="3"/>
  <c r="W22" i="3"/>
  <c r="W28" i="3"/>
  <c r="W34" i="3"/>
  <c r="W40" i="3"/>
  <c r="W46" i="3"/>
  <c r="W52" i="3"/>
  <c r="W64" i="3"/>
  <c r="O70" i="3"/>
  <c r="P4" i="3"/>
  <c r="X16" i="3"/>
  <c r="X34" i="3"/>
  <c r="X40" i="3"/>
  <c r="Y40" i="3" s="1"/>
  <c r="X46" i="3"/>
  <c r="Y46" i="3" s="1"/>
  <c r="X52" i="3"/>
  <c r="Y52" i="3" s="1"/>
  <c r="J55" i="3"/>
  <c r="K55" i="3" s="1"/>
  <c r="X64" i="3"/>
  <c r="Y64" i="3" s="1"/>
  <c r="X67" i="3"/>
  <c r="Y67" i="3" s="1"/>
  <c r="X10" i="3"/>
  <c r="Y10" i="3" s="1"/>
  <c r="X22" i="3"/>
  <c r="X28" i="3"/>
  <c r="Y28" i="3" s="1"/>
  <c r="F10" i="3"/>
  <c r="G10" i="3" s="1"/>
  <c r="F16" i="3"/>
  <c r="F22" i="3"/>
  <c r="G22" i="3" s="1"/>
  <c r="F28" i="3"/>
  <c r="G28" i="3" s="1"/>
  <c r="F34" i="3"/>
  <c r="F40" i="3"/>
  <c r="G40" i="3" s="1"/>
  <c r="F46" i="3"/>
  <c r="G46" i="3" s="1"/>
  <c r="F52" i="3"/>
  <c r="F64" i="3"/>
  <c r="G64" i="3" s="1"/>
  <c r="F67" i="3"/>
  <c r="G67" i="3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J58" i="3" l="1"/>
  <c r="K58" i="3" s="1"/>
  <c r="AA58" i="3"/>
  <c r="F58" i="3"/>
  <c r="G58" i="3" s="1"/>
  <c r="X58" i="3"/>
  <c r="Y58" i="3" s="1"/>
  <c r="K34" i="3"/>
  <c r="J13" i="3"/>
  <c r="K13" i="3" s="1"/>
  <c r="AA13" i="3"/>
  <c r="F13" i="3"/>
  <c r="G13" i="3" s="1"/>
  <c r="X13" i="3"/>
  <c r="Y13" i="3" s="1"/>
  <c r="AA16" i="3"/>
  <c r="Y49" i="3"/>
  <c r="G19" i="3"/>
  <c r="G16" i="3"/>
  <c r="P58" i="3"/>
  <c r="Q58" i="3" s="1"/>
  <c r="J31" i="3"/>
  <c r="K31" i="3" s="1"/>
  <c r="X31" i="3"/>
  <c r="Y31" i="3" s="1"/>
  <c r="AA31" i="3"/>
  <c r="F31" i="3"/>
  <c r="G31" i="3" s="1"/>
  <c r="P13" i="3"/>
  <c r="K49" i="3"/>
  <c r="G70" i="3"/>
  <c r="K61" i="3"/>
  <c r="P31" i="3"/>
  <c r="K10" i="3"/>
  <c r="Y25" i="3"/>
  <c r="K19" i="3"/>
  <c r="Y61" i="3"/>
  <c r="G52" i="3"/>
  <c r="G55" i="3"/>
  <c r="Q7" i="3"/>
  <c r="G25" i="3"/>
  <c r="Y7" i="3"/>
  <c r="G43" i="3"/>
  <c r="G37" i="3"/>
  <c r="G61" i="3"/>
  <c r="K43" i="3"/>
  <c r="Q22" i="3"/>
  <c r="Y22" i="3"/>
  <c r="Y34" i="3"/>
  <c r="Y70" i="3"/>
  <c r="K46" i="3"/>
  <c r="Y55" i="3"/>
  <c r="Q46" i="3"/>
  <c r="G7" i="3"/>
  <c r="AA61" i="3"/>
  <c r="Q40" i="3"/>
  <c r="Y16" i="3"/>
  <c r="K67" i="3"/>
  <c r="Q52" i="3"/>
  <c r="AA34" i="3"/>
  <c r="K25" i="3"/>
  <c r="Y43" i="3"/>
  <c r="Y37" i="3"/>
  <c r="Q61" i="3" l="1"/>
  <c r="Q13" i="3"/>
  <c r="Q16" i="3"/>
  <c r="K16" i="3"/>
  <c r="Q31" i="3"/>
  <c r="Q34" i="3"/>
  <c r="G34" i="3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52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4" i="4"/>
</calcChain>
</file>

<file path=xl/sharedStrings.xml><?xml version="1.0" encoding="utf-8"?>
<sst xmlns="http://schemas.openxmlformats.org/spreadsheetml/2006/main" count="441" uniqueCount="129">
  <si>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</si>
  <si>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</si>
  <si>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</si>
  <si>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</si>
  <si>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</si>
  <si>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</si>
  <si>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</si>
  <si>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</si>
  <si>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</si>
  <si>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</si>
  <si>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</si>
  <si>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</si>
  <si>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</t>
  </si>
  <si>
    <t>Q2</t>
  </si>
  <si>
    <t>Q3</t>
  </si>
  <si>
    <t>Q4</t>
  </si>
  <si>
    <t>Household consumption (C)</t>
  </si>
  <si>
    <t>Foreign sector</t>
  </si>
  <si>
    <t>Month end</t>
  </si>
  <si>
    <t>Nominal effective</t>
  </si>
  <si>
    <t>Real effective</t>
  </si>
  <si>
    <t>Exchange rates</t>
  </si>
  <si>
    <t>Exchange rate indices</t>
  </si>
  <si>
    <t>USD (millions)</t>
  </si>
  <si>
    <t>LKR (millions)</t>
  </si>
  <si>
    <t xml:space="preserve">Terms of trade USD (2010 = 100) </t>
  </si>
  <si>
    <t>Trade balance</t>
  </si>
  <si>
    <t>Lending</t>
  </si>
  <si>
    <t>Deposit</t>
  </si>
  <si>
    <t>Interest rate</t>
  </si>
  <si>
    <t>Reserve money</t>
  </si>
  <si>
    <t>M1</t>
  </si>
  <si>
    <t>M2</t>
  </si>
  <si>
    <t>Total GDP</t>
  </si>
  <si>
    <t>Govt expenditure</t>
  </si>
  <si>
    <t xml:space="preserve">Household consumption </t>
  </si>
  <si>
    <t>Investment</t>
  </si>
  <si>
    <t>M2, real, base Jan 2018</t>
  </si>
  <si>
    <t>M2, real, base Jan 2022</t>
  </si>
  <si>
    <t>Foreign currency / M2</t>
  </si>
  <si>
    <t>Year</t>
  </si>
  <si>
    <t>Month</t>
  </si>
  <si>
    <t>Quarter</t>
  </si>
  <si>
    <t xml:space="preserve">Current accounts </t>
  </si>
  <si>
    <t xml:space="preserve">Net errors and omissions </t>
  </si>
  <si>
    <t xml:space="preserve">Gross external debt </t>
  </si>
  <si>
    <t>Public debt</t>
  </si>
  <si>
    <t>Tax</t>
  </si>
  <si>
    <t>Revenue</t>
  </si>
  <si>
    <t>Total</t>
  </si>
  <si>
    <t>Expenditure</t>
  </si>
  <si>
    <t>Deficit</t>
  </si>
  <si>
    <r>
      <t xml:space="preserve">GDP - aggregate demand, base year 2015, LKR millions - </t>
    </r>
    <r>
      <rPr>
        <b/>
        <i/>
        <sz val="11"/>
        <color theme="0"/>
        <rFont val="Calibri"/>
        <family val="2"/>
        <scheme val="minor"/>
      </rPr>
      <t>flow</t>
    </r>
  </si>
  <si>
    <t>Agriculture</t>
  </si>
  <si>
    <t>Industry</t>
  </si>
  <si>
    <t>Services</t>
  </si>
  <si>
    <t>Growth (%) of C</t>
  </si>
  <si>
    <t>Growth (%) of G</t>
  </si>
  <si>
    <t xml:space="preserve">Growth (%) of (G / AD) </t>
  </si>
  <si>
    <t>Gross fixed cap formation (FC)</t>
  </si>
  <si>
    <t>Changes in inventory (del_Inv)</t>
  </si>
  <si>
    <t>Growth (%) of I</t>
  </si>
  <si>
    <t>Growth (%) of (I / AD)</t>
  </si>
  <si>
    <t>Growth (%) of X</t>
  </si>
  <si>
    <t>Growth (%) of M</t>
  </si>
  <si>
    <t>Contribution to aggregate demand ([X-M] / AD)</t>
  </si>
  <si>
    <t xml:space="preserve">Growth (%) of ([X-M] / AD) </t>
  </si>
  <si>
    <t>Growth (%) of AD</t>
  </si>
  <si>
    <t xml:space="preserve">Growth (%) of (C / AD) </t>
  </si>
  <si>
    <t xml:space="preserve">Govt expenditure (G) </t>
  </si>
  <si>
    <t>Exports (X)</t>
  </si>
  <si>
    <t>Imports (M)</t>
  </si>
  <si>
    <t>Net exports (X - M)</t>
  </si>
  <si>
    <t>Contribution to aggregate demand (C / AD)</t>
  </si>
  <si>
    <t>Contribution to aggregate demand (G / AD)</t>
  </si>
  <si>
    <t>Net investment (I = FC + del_Inv)</t>
  </si>
  <si>
    <t>Contribution to aggregate demand (I / AD)</t>
  </si>
  <si>
    <t>growth (%) of (X - M)</t>
  </si>
  <si>
    <t>Aggregate demand (AD = C + G + I + [X - M])</t>
  </si>
  <si>
    <t>Value</t>
  </si>
  <si>
    <t>Growth (%)</t>
  </si>
  <si>
    <r>
      <t xml:space="preserve">GDP - sectoral - base year 2015, LKR, millions - </t>
    </r>
    <r>
      <rPr>
        <b/>
        <i/>
        <sz val="11"/>
        <color theme="0"/>
        <rFont val="Calibri"/>
        <family val="2"/>
        <scheme val="minor"/>
      </rPr>
      <t>flow</t>
    </r>
  </si>
  <si>
    <t xml:space="preserve">Capital accounts </t>
  </si>
  <si>
    <t xml:space="preserve">Financial accounts </t>
  </si>
  <si>
    <r>
      <t xml:space="preserve">Balance of payments (USD, millions) - </t>
    </r>
    <r>
      <rPr>
        <b/>
        <i/>
        <sz val="11"/>
        <color theme="0"/>
        <rFont val="Calibri"/>
        <family val="2"/>
        <scheme val="minor"/>
      </rPr>
      <t>flow</t>
    </r>
  </si>
  <si>
    <r>
      <t xml:space="preserve">External debt (USD, millions) - </t>
    </r>
    <r>
      <rPr>
        <b/>
        <i/>
        <sz val="11"/>
        <color theme="0"/>
        <rFont val="Calibri"/>
        <family val="2"/>
        <scheme val="minor"/>
      </rPr>
      <t>stock</t>
    </r>
  </si>
  <si>
    <r>
      <t xml:space="preserve">Govt finances (LKR, millions) - </t>
    </r>
    <r>
      <rPr>
        <b/>
        <i/>
        <sz val="11"/>
        <color theme="0"/>
        <rFont val="Calibri"/>
        <family val="2"/>
        <scheme val="minor"/>
      </rPr>
      <t xml:space="preserve">flow </t>
    </r>
  </si>
  <si>
    <t xml:space="preserve">Official foreign currency assets </t>
  </si>
  <si>
    <r>
      <t xml:space="preserve">Current accounts - </t>
    </r>
    <r>
      <rPr>
        <b/>
        <i/>
        <sz val="11"/>
        <color theme="0"/>
        <rFont val="Calibri"/>
        <family val="2"/>
        <scheme val="minor"/>
      </rPr>
      <t>flow</t>
    </r>
  </si>
  <si>
    <r>
      <t xml:space="preserve">Foreign currencies - </t>
    </r>
    <r>
      <rPr>
        <b/>
        <i/>
        <sz val="11"/>
        <color theme="0"/>
        <rFont val="Calibri"/>
        <family val="2"/>
        <scheme val="minor"/>
      </rPr>
      <t>stock</t>
    </r>
    <r>
      <rPr>
        <b/>
        <sz val="11"/>
        <color theme="0"/>
        <rFont val="Calibri"/>
        <family val="2"/>
        <scheme val="minor"/>
      </rPr>
      <t xml:space="preserve"> </t>
    </r>
  </si>
  <si>
    <r>
      <t xml:space="preserve">Money supply (LKR, millions) - </t>
    </r>
    <r>
      <rPr>
        <b/>
        <i/>
        <sz val="11"/>
        <color theme="0"/>
        <rFont val="Calibri"/>
        <family val="2"/>
        <scheme val="minor"/>
      </rPr>
      <t>stock</t>
    </r>
  </si>
  <si>
    <t>Average weigted rate</t>
  </si>
  <si>
    <t>Monthly average</t>
  </si>
  <si>
    <t>Price indices</t>
  </si>
  <si>
    <t>National consumer price index (NCPI) - base year 2013</t>
  </si>
  <si>
    <t>Headline</t>
  </si>
  <si>
    <t>Headline, annual average</t>
  </si>
  <si>
    <t>Headline, year-over-year inflation %</t>
  </si>
  <si>
    <t>Headline, monthly % inflation</t>
  </si>
  <si>
    <t>Real effective, monthly % change</t>
  </si>
  <si>
    <t>Core</t>
  </si>
  <si>
    <t>Core, year-over-year inflation %</t>
  </si>
  <si>
    <t>Core, monthly % inflation</t>
  </si>
  <si>
    <t>Core, annual average</t>
  </si>
  <si>
    <t>National consumer price index (NCPI) - base year 2021</t>
  </si>
  <si>
    <t>Colombo consumer price index (CCPI) - base year 2013</t>
  </si>
  <si>
    <t>Colombo consumer price index (CCPI) - base year 2021</t>
  </si>
  <si>
    <t>Formal private sector</t>
  </si>
  <si>
    <t>Public sector</t>
  </si>
  <si>
    <t>Informal private sector</t>
  </si>
  <si>
    <t>Nominal, base 2012</t>
  </si>
  <si>
    <t>Real, base 2012</t>
  </si>
  <si>
    <t>Nominal, base 2016</t>
  </si>
  <si>
    <t>Real, base 2016</t>
  </si>
  <si>
    <t>Nominal, base 2016,  year-over-year % change</t>
  </si>
  <si>
    <t>Nominal, base December 1978</t>
  </si>
  <si>
    <t>Real, base December 1978</t>
  </si>
  <si>
    <t>Agriculture sector, nominal, base 2012</t>
  </si>
  <si>
    <t>Service sector, nominal, base 2012</t>
  </si>
  <si>
    <t>Industry sector, nominal, base 2012</t>
  </si>
  <si>
    <t>Nominal, base 2018</t>
  </si>
  <si>
    <t>Nominal, base 2018, year-over-year % change</t>
  </si>
  <si>
    <t>Agriculture sector, nominal, base 2018</t>
  </si>
  <si>
    <t>Agriculture sector, nominal, base 2018, year-ver-year % change</t>
  </si>
  <si>
    <t>Industry sector, nominal, base 2018</t>
  </si>
  <si>
    <t>Industry sector, nominal, base 2018, year-ver-year % change</t>
  </si>
  <si>
    <t>Service sector, nominal, base 2018</t>
  </si>
  <si>
    <t>Service sector, nominal, base 2018, year-ver-year % change</t>
  </si>
  <si>
    <t>Wage indices (LKR)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</si>
</sst>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A4D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A552"/>
        <bgColor indexed="64"/>
      </patternFill>
    </fill>
    <fill>
      <patternFill patternType="solid">
        <fgColor rgb="FFFCD9B6"/>
        <bgColor indexed="64"/>
      </patternFill>
    </fill>
    <fill>
      <patternFill patternType="solid">
        <fgColor rgb="FFD97109"/>
        <bgColor indexed="64"/>
      </patternFill>
    </fill>
    <fill>
      <patternFill patternType="solid">
        <fgColor rgb="FFF32D95"/>
        <bgColor indexed="64"/>
      </patternFill>
    </fill>
    <fill>
      <patternFill patternType="solid">
        <fgColor rgb="FFFCD0E7"/>
        <bgColor indexed="64"/>
      </patternFill>
    </fill>
    <fill>
      <patternFill patternType="solid">
        <fgColor rgb="FFFEE8F4"/>
        <bgColor indexed="64"/>
      </patternFill>
    </fill>
    <fill>
      <patternFill patternType="solid">
        <fgColor rgb="FFF672E0"/>
        <bgColor indexed="64"/>
      </patternFill>
    </fill>
    <fill>
      <patternFill patternType="solid">
        <fgColor rgb="FFFBC5F2"/>
        <bgColor indexed="64"/>
      </patternFill>
    </fill>
    <fill>
      <patternFill patternType="solid">
        <fgColor rgb="FFFDDFF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35">
    <xf numFmtId="0" fontId="0" fillId="0" borderId="0" xfId="0"/>
    <xf numFmtId="0" fontId="0" fillId="0" borderId="1" xfId="0" applyBorder="1"/>
    <xf numFmtId="0" fontId="0" fillId="0" borderId="6" xfId="0" applyBorder="1"/>
    <xf numFmtId="0" fontId="1" fillId="15" borderId="1" xfId="4" applyFill="1" applyBorder="1"/>
    <xf numFmtId="0" fontId="1" fillId="15" borderId="1" xfId="5" applyFill="1" applyBorder="1"/>
    <xf numFmtId="0" fontId="1" fillId="12" borderId="1" xfId="4" applyFill="1" applyBorder="1"/>
    <xf numFmtId="0" fontId="1" fillId="12" borderId="1" xfId="5" applyFill="1" applyBorder="1"/>
    <xf numFmtId="0" fontId="0" fillId="0" borderId="8" xfId="0" applyBorder="1"/>
    <xf numFmtId="0" fontId="0" fillId="0" borderId="2" xfId="0" applyBorder="1"/>
    <xf numFmtId="0" fontId="3" fillId="0" borderId="0" xfId="0" applyFont="1" applyAlignment="1">
      <alignment horizontal="center" vertical="center" wrapText="1"/>
    </xf>
    <xf numFmtId="17" fontId="3" fillId="0" borderId="0" xfId="0" applyNumberFormat="1" applyFont="1" applyAlignment="1">
      <alignment horizontal="center" vertical="center" wrapText="1"/>
    </xf>
    <xf numFmtId="0" fontId="1" fillId="0" borderId="0" xfId="4" applyFill="1" applyBorder="1"/>
    <xf numFmtId="2" fontId="5" fillId="0" borderId="0" xfId="0" applyNumberFormat="1" applyFont="1" applyAlignment="1">
      <alignment horizontal="right" vertical="center"/>
    </xf>
    <xf numFmtId="0" fontId="1" fillId="0" borderId="0" xfId="5" applyFill="1" applyBorder="1"/>
    <xf numFmtId="0" fontId="6" fillId="0" borderId="0" xfId="6" applyFont="1" applyFill="1" applyBorder="1" applyAlignment="1">
      <alignment horizontal="center" vertical="center"/>
    </xf>
    <xf numFmtId="0" fontId="6" fillId="0" borderId="0" xfId="6" applyFont="1" applyFill="1" applyBorder="1" applyAlignment="1">
      <alignment vertical="center"/>
    </xf>
    <xf numFmtId="0" fontId="1" fillId="0" borderId="0" xfId="4" applyFill="1" applyBorder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13" borderId="1" xfId="8" applyFont="1" applyFill="1" applyBorder="1" applyAlignment="1">
      <alignment horizontal="center" vertical="center" wrapText="1"/>
    </xf>
    <xf numFmtId="0" fontId="1" fillId="12" borderId="5" xfId="4" applyFill="1" applyBorder="1" applyAlignment="1">
      <alignment horizontal="center"/>
    </xf>
    <xf numFmtId="0" fontId="1" fillId="12" borderId="7" xfId="4" applyFill="1" applyBorder="1" applyAlignment="1">
      <alignment horizontal="center"/>
    </xf>
    <xf numFmtId="0" fontId="1" fillId="12" borderId="6" xfId="4" applyFill="1" applyBorder="1" applyAlignment="1">
      <alignment horizontal="center"/>
    </xf>
    <xf numFmtId="0" fontId="3" fillId="22" borderId="1" xfId="8" applyFont="1" applyFill="1" applyBorder="1" applyAlignment="1">
      <alignment horizontal="center" vertical="center" wrapText="1"/>
    </xf>
    <xf numFmtId="0" fontId="3" fillId="23" borderId="1" xfId="8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/>
    </xf>
    <xf numFmtId="2" fontId="5" fillId="24" borderId="1" xfId="0" applyNumberFormat="1" applyFont="1" applyFill="1" applyBorder="1" applyAlignment="1">
      <alignment horizontal="right" vertical="center"/>
    </xf>
    <xf numFmtId="0" fontId="0" fillId="24" borderId="1" xfId="0" applyFill="1" applyBorder="1"/>
    <xf numFmtId="0" fontId="3" fillId="2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1" fillId="10" borderId="1" xfId="4" applyFill="1" applyBorder="1"/>
    <xf numFmtId="0" fontId="1" fillId="21" borderId="1" xfId="5" applyFill="1" applyBorder="1"/>
    <xf numFmtId="0" fontId="3" fillId="23" borderId="1" xfId="7" applyFont="1" applyFill="1" applyBorder="1" applyAlignment="1">
      <alignment horizontal="center" vertical="center" wrapText="1"/>
    </xf>
    <xf numFmtId="0" fontId="1" fillId="24" borderId="5" xfId="5" applyFill="1" applyBorder="1" applyAlignment="1">
      <alignment horizontal="center"/>
    </xf>
    <xf numFmtId="0" fontId="1" fillId="24" borderId="7" xfId="5" applyFill="1" applyBorder="1" applyAlignment="1">
      <alignment horizontal="center"/>
    </xf>
    <xf numFmtId="0" fontId="1" fillId="24" borderId="6" xfId="5" applyFill="1" applyBorder="1" applyAlignment="1">
      <alignment horizontal="center"/>
    </xf>
    <xf numFmtId="0" fontId="3" fillId="14" borderId="1" xfId="7" applyFont="1" applyFill="1" applyBorder="1" applyAlignment="1">
      <alignment horizontal="center" vertical="center" wrapText="1"/>
    </xf>
    <xf numFmtId="0" fontId="3" fillId="14" borderId="5" xfId="7" applyFont="1" applyFill="1" applyBorder="1" applyAlignment="1">
      <alignment horizontal="center" vertical="center" wrapText="1"/>
    </xf>
    <xf numFmtId="0" fontId="3" fillId="14" borderId="1" xfId="8" applyFont="1" applyFill="1" applyBorder="1" applyAlignment="1">
      <alignment horizontal="center" vertical="center" wrapText="1"/>
    </xf>
    <xf numFmtId="0" fontId="3" fillId="11" borderId="1" xfId="8" applyFont="1" applyFill="1" applyBorder="1" applyAlignment="1">
      <alignment horizontal="center" vertical="center" wrapText="1"/>
    </xf>
    <xf numFmtId="0" fontId="3" fillId="28" borderId="1" xfId="8" applyFont="1" applyFill="1" applyBorder="1" applyAlignment="1">
      <alignment horizontal="center" vertical="center" wrapText="1"/>
    </xf>
    <xf numFmtId="0" fontId="1" fillId="29" borderId="5" xfId="4" applyFill="1" applyBorder="1" applyAlignment="1">
      <alignment horizontal="center"/>
    </xf>
    <xf numFmtId="0" fontId="1" fillId="29" borderId="7" xfId="4" applyFill="1" applyBorder="1" applyAlignment="1">
      <alignment horizontal="center"/>
    </xf>
    <xf numFmtId="0" fontId="1" fillId="29" borderId="6" xfId="4" applyFill="1" applyBorder="1" applyAlignment="1">
      <alignment horizontal="center"/>
    </xf>
    <xf numFmtId="0" fontId="1" fillId="29" borderId="1" xfId="4" applyFill="1" applyBorder="1" applyAlignment="1"/>
    <xf numFmtId="0" fontId="1" fillId="12" borderId="1" xfId="4" applyFill="1" applyBorder="1" applyAlignment="1"/>
    <xf numFmtId="0" fontId="1" fillId="24" borderId="1" xfId="4" applyFill="1" applyBorder="1"/>
    <xf numFmtId="0" fontId="1" fillId="24" borderId="1" xfId="5" applyFill="1" applyBorder="1"/>
    <xf numFmtId="0" fontId="3" fillId="32" borderId="1" xfId="2" applyFont="1" applyFill="1" applyBorder="1" applyAlignment="1">
      <alignment horizontal="center" vertical="center" wrapText="1"/>
    </xf>
    <xf numFmtId="0" fontId="1" fillId="33" borderId="1" xfId="4" applyFill="1" applyBorder="1"/>
    <xf numFmtId="0" fontId="1" fillId="33" borderId="1" xfId="5" applyFill="1" applyBorder="1"/>
    <xf numFmtId="0" fontId="3" fillId="34" borderId="1" xfId="2" applyFont="1" applyFill="1" applyBorder="1" applyAlignment="1">
      <alignment horizontal="center" vertical="center" wrapText="1"/>
    </xf>
    <xf numFmtId="0" fontId="1" fillId="35" borderId="1" xfId="4" applyFill="1" applyBorder="1"/>
    <xf numFmtId="0" fontId="1" fillId="35" borderId="1" xfId="5" applyFill="1" applyBorder="1"/>
    <xf numFmtId="0" fontId="3" fillId="38" borderId="1" xfId="0" applyFont="1" applyFill="1" applyBorder="1" applyAlignment="1">
      <alignment horizontal="center" vertical="center" wrapText="1"/>
    </xf>
    <xf numFmtId="0" fontId="0" fillId="39" borderId="1" xfId="0" applyFill="1" applyBorder="1"/>
    <xf numFmtId="17" fontId="3" fillId="41" borderId="1" xfId="0" applyNumberFormat="1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/>
    </xf>
    <xf numFmtId="0" fontId="0" fillId="42" borderId="1" xfId="0" applyFill="1" applyBorder="1"/>
    <xf numFmtId="0" fontId="1" fillId="12" borderId="5" xfId="4" applyFill="1" applyBorder="1" applyAlignment="1">
      <alignment horizontal="center"/>
    </xf>
    <xf numFmtId="0" fontId="1" fillId="12" borderId="7" xfId="4" applyFill="1" applyBorder="1" applyAlignment="1">
      <alignment horizontal="center"/>
    </xf>
    <xf numFmtId="0" fontId="1" fillId="12" borderId="6" xfId="4" applyFill="1" applyBorder="1" applyAlignment="1">
      <alignment horizontal="center"/>
    </xf>
    <xf numFmtId="0" fontId="1" fillId="18" borderId="5" xfId="5" applyFill="1" applyBorder="1" applyAlignment="1">
      <alignment horizontal="center"/>
    </xf>
    <xf numFmtId="0" fontId="1" fillId="18" borderId="7" xfId="5" applyFill="1" applyBorder="1" applyAlignment="1">
      <alignment horizontal="center"/>
    </xf>
    <xf numFmtId="0" fontId="1" fillId="18" borderId="6" xfId="5" applyFill="1" applyBorder="1" applyAlignment="1">
      <alignment horizontal="center"/>
    </xf>
    <xf numFmtId="0" fontId="1" fillId="18" borderId="5" xfId="4" applyFill="1" applyBorder="1" applyAlignment="1">
      <alignment horizontal="center"/>
    </xf>
    <xf numFmtId="0" fontId="1" fillId="18" borderId="7" xfId="4" applyFill="1" applyBorder="1" applyAlignment="1">
      <alignment horizontal="center"/>
    </xf>
    <xf numFmtId="0" fontId="1" fillId="18" borderId="6" xfId="4" applyFill="1" applyBorder="1" applyAlignment="1">
      <alignment horizontal="center"/>
    </xf>
    <xf numFmtId="0" fontId="1" fillId="29" borderId="5" xfId="4" applyFill="1" applyBorder="1" applyAlignment="1">
      <alignment horizontal="center"/>
    </xf>
    <xf numFmtId="0" fontId="1" fillId="29" borderId="7" xfId="4" applyFill="1" applyBorder="1" applyAlignment="1">
      <alignment horizontal="center"/>
    </xf>
    <xf numFmtId="0" fontId="1" fillId="29" borderId="6" xfId="4" applyFill="1" applyBorder="1" applyAlignment="1">
      <alignment horizontal="center"/>
    </xf>
    <xf numFmtId="0" fontId="1" fillId="24" borderId="5" xfId="4" applyFill="1" applyBorder="1" applyAlignment="1">
      <alignment horizontal="center"/>
    </xf>
    <xf numFmtId="0" fontId="1" fillId="24" borderId="7" xfId="4" applyFill="1" applyBorder="1" applyAlignment="1">
      <alignment horizontal="center"/>
    </xf>
    <xf numFmtId="0" fontId="1" fillId="24" borderId="6" xfId="4" applyFill="1" applyBorder="1" applyAlignment="1">
      <alignment horizontal="center"/>
    </xf>
    <xf numFmtId="0" fontId="1" fillId="24" borderId="5" xfId="5" applyFill="1" applyBorder="1" applyAlignment="1">
      <alignment horizontal="center"/>
    </xf>
    <xf numFmtId="0" fontId="1" fillId="24" borderId="7" xfId="5" applyFill="1" applyBorder="1" applyAlignment="1">
      <alignment horizontal="center"/>
    </xf>
    <xf numFmtId="0" fontId="1" fillId="24" borderId="6" xfId="5" applyFill="1" applyBorder="1" applyAlignment="1">
      <alignment horizontal="center"/>
    </xf>
    <xf numFmtId="0" fontId="1" fillId="21" borderId="1" xfId="5" applyFill="1" applyBorder="1" applyAlignment="1">
      <alignment horizontal="center" vertical="center"/>
    </xf>
    <xf numFmtId="0" fontId="1" fillId="10" borderId="1" xfId="4" applyFill="1" applyBorder="1" applyAlignment="1">
      <alignment horizontal="center" vertical="center"/>
    </xf>
    <xf numFmtId="0" fontId="1" fillId="18" borderId="14" xfId="4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16" borderId="1" xfId="7" applyFont="1" applyFill="1" applyBorder="1" applyAlignment="1">
      <alignment horizontal="center" vertical="center"/>
    </xf>
    <xf numFmtId="0" fontId="3" fillId="22" borderId="2" xfId="8" applyFont="1" applyFill="1" applyBorder="1" applyAlignment="1">
      <alignment horizontal="center" vertical="center"/>
    </xf>
    <xf numFmtId="0" fontId="3" fillId="22" borderId="3" xfId="8" applyFont="1" applyFill="1" applyBorder="1" applyAlignment="1">
      <alignment horizontal="center" vertical="center"/>
    </xf>
    <xf numFmtId="0" fontId="3" fillId="22" borderId="4" xfId="8" applyFont="1" applyFill="1" applyBorder="1" applyAlignment="1">
      <alignment horizontal="center" vertical="center"/>
    </xf>
    <xf numFmtId="0" fontId="3" fillId="16" borderId="2" xfId="7" applyFont="1" applyFill="1" applyBorder="1" applyAlignment="1">
      <alignment horizontal="center" vertical="center"/>
    </xf>
    <xf numFmtId="0" fontId="3" fillId="16" borderId="3" xfId="7" applyFont="1" applyFill="1" applyBorder="1" applyAlignment="1">
      <alignment horizontal="center" vertical="center"/>
    </xf>
    <xf numFmtId="0" fontId="3" fillId="16" borderId="4" xfId="7" applyFont="1" applyFill="1" applyBorder="1" applyAlignment="1">
      <alignment horizontal="center" vertical="center"/>
    </xf>
    <xf numFmtId="0" fontId="3" fillId="19" borderId="8" xfId="7" applyFont="1" applyFill="1" applyBorder="1" applyAlignment="1">
      <alignment horizontal="center" vertical="center"/>
    </xf>
    <xf numFmtId="0" fontId="3" fillId="19" borderId="13" xfId="7" applyFont="1" applyFill="1" applyBorder="1" applyAlignment="1">
      <alignment horizontal="center" vertical="center"/>
    </xf>
    <xf numFmtId="0" fontId="3" fillId="17" borderId="8" xfId="7" applyFont="1" applyFill="1" applyBorder="1" applyAlignment="1">
      <alignment horizontal="center" vertical="center"/>
    </xf>
    <xf numFmtId="0" fontId="3" fillId="17" borderId="13" xfId="7" applyFont="1" applyFill="1" applyBorder="1" applyAlignment="1">
      <alignment horizontal="center" vertical="center"/>
    </xf>
    <xf numFmtId="0" fontId="3" fillId="26" borderId="5" xfId="0" applyFont="1" applyFill="1" applyBorder="1" applyAlignment="1">
      <alignment horizontal="center" vertical="center"/>
    </xf>
    <xf numFmtId="0" fontId="3" fillId="26" borderId="7" xfId="0" applyFont="1" applyFill="1" applyBorder="1" applyAlignment="1">
      <alignment horizontal="center" vertical="center"/>
    </xf>
    <xf numFmtId="0" fontId="3" fillId="26" borderId="6" xfId="0" applyFont="1" applyFill="1" applyBorder="1" applyAlignment="1">
      <alignment horizontal="center" vertical="center"/>
    </xf>
    <xf numFmtId="0" fontId="2" fillId="25" borderId="2" xfId="6" applyFont="1" applyFill="1" applyBorder="1" applyAlignment="1">
      <alignment horizontal="center" vertical="center"/>
    </xf>
    <xf numFmtId="0" fontId="2" fillId="25" borderId="3" xfId="6" applyFont="1" applyFill="1" applyBorder="1" applyAlignment="1">
      <alignment horizontal="center" vertical="center"/>
    </xf>
    <xf numFmtId="0" fontId="2" fillId="25" borderId="4" xfId="6" applyFont="1" applyFill="1" applyBorder="1" applyAlignment="1">
      <alignment horizontal="center" vertical="center"/>
    </xf>
    <xf numFmtId="0" fontId="2" fillId="27" borderId="10" xfId="6" applyFont="1" applyFill="1" applyBorder="1" applyAlignment="1">
      <alignment horizontal="center" vertical="center"/>
    </xf>
    <xf numFmtId="0" fontId="2" fillId="27" borderId="11" xfId="6" applyFont="1" applyFill="1" applyBorder="1" applyAlignment="1">
      <alignment horizontal="center" vertical="center"/>
    </xf>
    <xf numFmtId="0" fontId="6" fillId="22" borderId="1" xfId="6" applyFont="1" applyFill="1" applyBorder="1" applyAlignment="1">
      <alignment horizontal="center" vertical="center" wrapText="1"/>
    </xf>
    <xf numFmtId="0" fontId="3" fillId="22" borderId="1" xfId="8" applyFont="1" applyFill="1" applyBorder="1" applyAlignment="1">
      <alignment horizontal="center" vertical="center" wrapText="1"/>
    </xf>
    <xf numFmtId="0" fontId="3" fillId="22" borderId="5" xfId="8" applyFont="1" applyFill="1" applyBorder="1" applyAlignment="1">
      <alignment horizontal="center" vertical="center" wrapText="1"/>
    </xf>
    <xf numFmtId="0" fontId="3" fillId="22" borderId="6" xfId="8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 wrapText="1"/>
    </xf>
    <xf numFmtId="0" fontId="2" fillId="25" borderId="10" xfId="6" applyFont="1" applyFill="1" applyBorder="1" applyAlignment="1">
      <alignment horizontal="center" vertical="center"/>
    </xf>
    <xf numFmtId="0" fontId="2" fillId="25" borderId="11" xfId="6" applyFont="1" applyFill="1" applyBorder="1" applyAlignment="1">
      <alignment horizontal="center" vertical="center"/>
    </xf>
    <xf numFmtId="0" fontId="2" fillId="25" borderId="12" xfId="6" applyFont="1" applyFill="1" applyBorder="1" applyAlignment="1">
      <alignment horizontal="center" vertical="center"/>
    </xf>
    <xf numFmtId="0" fontId="2" fillId="25" borderId="8" xfId="6" applyFont="1" applyFill="1" applyBorder="1" applyAlignment="1">
      <alignment horizontal="center" vertical="center"/>
    </xf>
    <xf numFmtId="0" fontId="2" fillId="25" borderId="9" xfId="6" applyFont="1" applyFill="1" applyBorder="1" applyAlignment="1">
      <alignment horizontal="center" vertical="center"/>
    </xf>
    <xf numFmtId="0" fontId="2" fillId="25" borderId="13" xfId="6" applyFont="1" applyFill="1" applyBorder="1" applyAlignment="1">
      <alignment horizontal="center" vertical="center"/>
    </xf>
    <xf numFmtId="0" fontId="2" fillId="19" borderId="10" xfId="6" applyFont="1" applyFill="1" applyBorder="1" applyAlignment="1">
      <alignment horizontal="center" vertical="center" wrapText="1"/>
    </xf>
    <xf numFmtId="0" fontId="2" fillId="19" borderId="12" xfId="6" applyFont="1" applyFill="1" applyBorder="1" applyAlignment="1">
      <alignment horizontal="center" vertical="center" wrapText="1"/>
    </xf>
    <xf numFmtId="0" fontId="2" fillId="19" borderId="8" xfId="6" applyFont="1" applyFill="1" applyBorder="1" applyAlignment="1">
      <alignment horizontal="center" vertical="center" wrapText="1"/>
    </xf>
    <xf numFmtId="0" fontId="2" fillId="19" borderId="13" xfId="6" applyFont="1" applyFill="1" applyBorder="1" applyAlignment="1">
      <alignment horizontal="center" vertical="center" wrapText="1"/>
    </xf>
    <xf numFmtId="0" fontId="2" fillId="25" borderId="2" xfId="6" applyFont="1" applyFill="1" applyBorder="1" applyAlignment="1">
      <alignment horizontal="center" vertical="center" wrapText="1"/>
    </xf>
    <xf numFmtId="0" fontId="2" fillId="25" borderId="3" xfId="6" applyFont="1" applyFill="1" applyBorder="1" applyAlignment="1">
      <alignment horizontal="center" vertical="center" wrapText="1"/>
    </xf>
    <xf numFmtId="0" fontId="2" fillId="25" borderId="4" xfId="6" applyFont="1" applyFill="1" applyBorder="1" applyAlignment="1">
      <alignment horizontal="center" vertical="center" wrapText="1"/>
    </xf>
    <xf numFmtId="0" fontId="3" fillId="17" borderId="9" xfId="7" applyFont="1" applyFill="1" applyBorder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3" fillId="31" borderId="2" xfId="3" applyFont="1" applyFill="1" applyBorder="1" applyAlignment="1">
      <alignment horizontal="center" vertical="center"/>
    </xf>
    <xf numFmtId="0" fontId="3" fillId="31" borderId="3" xfId="3" applyFont="1" applyFill="1" applyBorder="1" applyAlignment="1">
      <alignment horizontal="center" vertical="center"/>
    </xf>
    <xf numFmtId="0" fontId="3" fillId="36" borderId="2" xfId="3" applyFont="1" applyFill="1" applyBorder="1" applyAlignment="1">
      <alignment horizontal="center" vertical="center"/>
    </xf>
    <xf numFmtId="0" fontId="3" fillId="36" borderId="3" xfId="3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3" fillId="22" borderId="8" xfId="7" applyFont="1" applyFill="1" applyBorder="1" applyAlignment="1">
      <alignment horizontal="center" vertical="center"/>
    </xf>
    <xf numFmtId="0" fontId="3" fillId="22" borderId="13" xfId="7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40" borderId="1" xfId="0" applyFont="1" applyFill="1" applyBorder="1" applyAlignment="1">
      <alignment horizontal="center" vertical="center"/>
    </xf>
    <xf numFmtId="0" fontId="2" fillId="30" borderId="2" xfId="1" applyFont="1" applyFill="1" applyBorder="1" applyAlignment="1">
      <alignment horizontal="center" vertical="center"/>
    </xf>
    <xf numFmtId="0" fontId="2" fillId="30" borderId="3" xfId="1" applyFont="1" applyFill="1" applyBorder="1" applyAlignment="1">
      <alignment horizontal="center" vertical="center"/>
    </xf>
    <xf numFmtId="0" fontId="2" fillId="30" borderId="4" xfId="1" applyFont="1" applyFill="1" applyBorder="1" applyAlignment="1">
      <alignment horizontal="center" vertical="center"/>
    </xf>
  </cellXfs>
  <cellStyles count="9">
    <cellStyle name="20% - Accent1" xfId="2" builtinId="30"/>
    <cellStyle name="20% - Accent4" xfId="4" builtinId="42"/>
    <cellStyle name="20% - Accent6" xfId="7" builtinId="50"/>
    <cellStyle name="40% - Accent1" xfId="3" builtinId="31"/>
    <cellStyle name="40% - Accent4" xfId="5" builtinId="43"/>
    <cellStyle name="40% - Accent6" xfId="8" builtinId="51"/>
    <cellStyle name="Accent1" xfId="1" builtinId="29"/>
    <cellStyle name="Accent6" xfId="6" builtinId="49"/>
    <cellStyle name="Normal" xfId="0" builtinId="0"/>
  </cellStyles>
  <dxfs count="0"/>
  <tableStyles count="0" defaultTableStyle="TableStyleMedium2" defaultPivotStyle="PivotStyleLight16"/>
  <colors>
    <mruColors>
      <color rgb="FFFDDFF8"/>
      <color rgb="FFFDE7F9"/>
      <color rgb="FFFBC5F2"/>
      <color rgb="FFF672E0"/>
      <color rgb="FFF890E7"/>
      <color rgb="FFF660AF"/>
      <color rgb="FFFEE8F4"/>
      <color rgb="FFFCD0E7"/>
      <color rgb="FFFAA4D1"/>
      <color rgb="FFF32D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6FEC-8CCE-47F2-8F65-5A2D14BABEE4}">
  <dimension ref="A1:DN76"/>
  <sheetViews>
    <sheetView workbookViewId="0">
      <pane xSplit="3" ySplit="3" topLeftCell="Z7" activePane="bottomRight" state="frozen"/>
      <selection pane="topRight" activeCell="D1" sqref="D1"/>
      <selection pane="bottomLeft" activeCell="A4" sqref="A4"/>
      <selection pane="bottomRight" activeCell="AD7" sqref="AD7:AD9"/>
    </sheetView>
  </sheetViews>
  <sheetFormatPr defaultRowHeight="14.4" x14ac:dyDescent="0.3"/>
  <cols>
    <col min="1" max="27" width="14.77734375" style="1" customWidth="1"/>
    <col min="28" max="34" width="10.77734375" style="1" customWidth="1"/>
    <col min="35" max="35" width="10.77734375" style="8" customWidth="1"/>
    <col min="36" max="39" width="10.77734375" customWidth="1"/>
    <col min="40" max="43" width="9.88671875" customWidth="1"/>
    <col min="44" max="45" width="10.88671875" customWidth="1"/>
  </cols>
  <sheetData>
    <row r="1" spans="1:118" ht="14.4" customHeight="1" x14ac:dyDescent="0.3">
      <c r="A1" s="92" t="s">
        <v>40</v>
      </c>
      <c r="B1" s="92" t="s">
        <v>41</v>
      </c>
      <c r="C1" s="92" t="s">
        <v>42</v>
      </c>
      <c r="D1" s="95" t="s">
        <v>52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7"/>
      <c r="AB1" s="98" t="s">
        <v>81</v>
      </c>
      <c r="AC1" s="99"/>
      <c r="AD1" s="99"/>
      <c r="AE1" s="99"/>
      <c r="AF1" s="99"/>
      <c r="AG1" s="99"/>
      <c r="AH1" s="99"/>
      <c r="AI1" s="99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18"/>
      <c r="DN1" s="18"/>
    </row>
    <row r="2" spans="1:118" ht="14.4" customHeight="1" x14ac:dyDescent="0.3">
      <c r="A2" s="93"/>
      <c r="B2" s="93"/>
      <c r="C2" s="93"/>
      <c r="D2" s="81" t="s">
        <v>35</v>
      </c>
      <c r="E2" s="81"/>
      <c r="F2" s="81"/>
      <c r="G2" s="81"/>
      <c r="H2" s="82" t="s">
        <v>34</v>
      </c>
      <c r="I2" s="83"/>
      <c r="J2" s="83"/>
      <c r="K2" s="84"/>
      <c r="L2" s="85" t="s">
        <v>36</v>
      </c>
      <c r="M2" s="86"/>
      <c r="N2" s="86"/>
      <c r="O2" s="86"/>
      <c r="P2" s="86"/>
      <c r="Q2" s="87"/>
      <c r="R2" s="82" t="s">
        <v>17</v>
      </c>
      <c r="S2" s="83"/>
      <c r="T2" s="83"/>
      <c r="U2" s="83"/>
      <c r="V2" s="83"/>
      <c r="W2" s="83"/>
      <c r="X2" s="83"/>
      <c r="Y2" s="84"/>
      <c r="Z2" s="85" t="s">
        <v>33</v>
      </c>
      <c r="AA2" s="87"/>
      <c r="AB2" s="88" t="s">
        <v>53</v>
      </c>
      <c r="AC2" s="89"/>
      <c r="AD2" s="90" t="s">
        <v>54</v>
      </c>
      <c r="AE2" s="91"/>
      <c r="AF2" s="88" t="s">
        <v>55</v>
      </c>
      <c r="AG2" s="89"/>
      <c r="AH2" s="90" t="s">
        <v>49</v>
      </c>
      <c r="AI2" s="91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8"/>
      <c r="DN2" s="18"/>
    </row>
    <row r="3" spans="1:118" ht="57.6" x14ac:dyDescent="0.3">
      <c r="A3" s="94"/>
      <c r="B3" s="94"/>
      <c r="C3" s="94"/>
      <c r="D3" s="37" t="s">
        <v>16</v>
      </c>
      <c r="E3" s="36" t="s">
        <v>56</v>
      </c>
      <c r="F3" s="36" t="s">
        <v>73</v>
      </c>
      <c r="G3" s="36" t="s">
        <v>68</v>
      </c>
      <c r="H3" s="24" t="s">
        <v>69</v>
      </c>
      <c r="I3" s="24" t="s">
        <v>57</v>
      </c>
      <c r="J3" s="32" t="s">
        <v>74</v>
      </c>
      <c r="K3" s="32" t="s">
        <v>58</v>
      </c>
      <c r="L3" s="36" t="s">
        <v>59</v>
      </c>
      <c r="M3" s="36" t="s">
        <v>60</v>
      </c>
      <c r="N3" s="36" t="s">
        <v>75</v>
      </c>
      <c r="O3" s="36" t="s">
        <v>61</v>
      </c>
      <c r="P3" s="36" t="s">
        <v>76</v>
      </c>
      <c r="Q3" s="36" t="s">
        <v>62</v>
      </c>
      <c r="R3" s="24" t="s">
        <v>70</v>
      </c>
      <c r="S3" s="24" t="s">
        <v>63</v>
      </c>
      <c r="T3" s="24" t="s">
        <v>71</v>
      </c>
      <c r="U3" s="24" t="s">
        <v>64</v>
      </c>
      <c r="V3" s="24" t="s">
        <v>72</v>
      </c>
      <c r="W3" s="24" t="s">
        <v>77</v>
      </c>
      <c r="X3" s="32" t="s">
        <v>65</v>
      </c>
      <c r="Y3" s="32" t="s">
        <v>66</v>
      </c>
      <c r="Z3" s="36" t="s">
        <v>78</v>
      </c>
      <c r="AA3" s="38" t="s">
        <v>67</v>
      </c>
      <c r="AB3" s="40" t="s">
        <v>79</v>
      </c>
      <c r="AC3" s="40" t="s">
        <v>80</v>
      </c>
      <c r="AD3" s="39" t="s">
        <v>79</v>
      </c>
      <c r="AE3" s="39" t="s">
        <v>80</v>
      </c>
      <c r="AF3" s="40" t="s">
        <v>79</v>
      </c>
      <c r="AG3" s="40" t="s">
        <v>80</v>
      </c>
      <c r="AH3" s="39" t="s">
        <v>79</v>
      </c>
      <c r="AI3" s="39" t="s">
        <v>80</v>
      </c>
      <c r="AJ3" s="14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9"/>
      <c r="CT3" s="9"/>
      <c r="CU3" s="9"/>
      <c r="CV3" s="9"/>
      <c r="CW3" s="9"/>
      <c r="CX3" s="10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</row>
    <row r="4" spans="1:118" x14ac:dyDescent="0.3">
      <c r="A4" s="78">
        <v>2018</v>
      </c>
      <c r="B4" s="30" t="s">
        <v>0</v>
      </c>
      <c r="C4" s="78" t="s">
        <v>12</v>
      </c>
      <c r="D4" s="79">
        <v>2147090.3113129698</v>
      </c>
      <c r="E4" s="65"/>
      <c r="F4" s="65">
        <f>D4/Z4</f>
        <v>0.62892829256604277</v>
      </c>
      <c r="G4" s="65"/>
      <c r="H4" s="71">
        <v>308426.96778575802</v>
      </c>
      <c r="I4" s="71"/>
      <c r="J4" s="71">
        <f>H4/Z4</f>
        <v>9.0344800686189441E-2</v>
      </c>
      <c r="K4" s="71"/>
      <c r="L4" s="65">
        <v>1103712.30498297</v>
      </c>
      <c r="M4" s="65">
        <v>104784.62319563801</v>
      </c>
      <c r="N4" s="65">
        <f>M4+L4</f>
        <v>1208496.928178608</v>
      </c>
      <c r="O4" s="65"/>
      <c r="P4" s="65">
        <f>N4/Z4</f>
        <v>0.35399438281936807</v>
      </c>
      <c r="Q4" s="65"/>
      <c r="R4" s="71">
        <v>724530.40006079397</v>
      </c>
      <c r="S4" s="71"/>
      <c r="T4" s="71">
        <v>974657.306207521</v>
      </c>
      <c r="U4" s="71"/>
      <c r="V4" s="71">
        <f>R4-T4</f>
        <v>-250126.90614672704</v>
      </c>
      <c r="W4" s="71"/>
      <c r="X4" s="71">
        <f>V4/Z4</f>
        <v>-7.3267476071600307E-2</v>
      </c>
      <c r="Y4" s="71"/>
      <c r="Z4" s="65">
        <f>D4+H4+N4+V4</f>
        <v>3413887.3011306087</v>
      </c>
      <c r="AA4" s="65"/>
      <c r="AB4" s="59">
        <v>222246.28</v>
      </c>
      <c r="AC4" s="59"/>
      <c r="AD4" s="68">
        <v>1778319.28</v>
      </c>
      <c r="AE4" s="68"/>
      <c r="AF4" s="59">
        <v>1154942.2</v>
      </c>
      <c r="AG4" s="59"/>
      <c r="AH4" s="68">
        <v>3421635.32</v>
      </c>
      <c r="AI4" s="68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DM4" s="12"/>
    </row>
    <row r="5" spans="1:118" x14ac:dyDescent="0.3">
      <c r="A5" s="78"/>
      <c r="B5" s="30" t="s">
        <v>1</v>
      </c>
      <c r="C5" s="78"/>
      <c r="D5" s="66"/>
      <c r="E5" s="66"/>
      <c r="F5" s="66"/>
      <c r="G5" s="66"/>
      <c r="H5" s="72"/>
      <c r="I5" s="72"/>
      <c r="J5" s="72"/>
      <c r="K5" s="72"/>
      <c r="L5" s="66"/>
      <c r="M5" s="66"/>
      <c r="N5" s="66"/>
      <c r="O5" s="66"/>
      <c r="P5" s="66"/>
      <c r="Q5" s="66"/>
      <c r="R5" s="72"/>
      <c r="S5" s="72"/>
      <c r="T5" s="72"/>
      <c r="U5" s="72"/>
      <c r="V5" s="72"/>
      <c r="W5" s="72"/>
      <c r="X5" s="72"/>
      <c r="Y5" s="72"/>
      <c r="Z5" s="66"/>
      <c r="AA5" s="66"/>
      <c r="AB5" s="60"/>
      <c r="AC5" s="60"/>
      <c r="AD5" s="69"/>
      <c r="AE5" s="69"/>
      <c r="AF5" s="60"/>
      <c r="AG5" s="60"/>
      <c r="AH5" s="69"/>
      <c r="AI5" s="69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</row>
    <row r="6" spans="1:118" x14ac:dyDescent="0.3">
      <c r="A6" s="78"/>
      <c r="B6" s="30" t="s">
        <v>2</v>
      </c>
      <c r="C6" s="78"/>
      <c r="D6" s="67"/>
      <c r="E6" s="67"/>
      <c r="F6" s="67"/>
      <c r="G6" s="67"/>
      <c r="H6" s="73"/>
      <c r="I6" s="73"/>
      <c r="J6" s="73"/>
      <c r="K6" s="73"/>
      <c r="L6" s="67"/>
      <c r="M6" s="67"/>
      <c r="N6" s="67"/>
      <c r="O6" s="67"/>
      <c r="P6" s="67"/>
      <c r="Q6" s="67"/>
      <c r="R6" s="73"/>
      <c r="S6" s="73"/>
      <c r="T6" s="73"/>
      <c r="U6" s="73"/>
      <c r="V6" s="73"/>
      <c r="W6" s="73"/>
      <c r="X6" s="73"/>
      <c r="Y6" s="73"/>
      <c r="Z6" s="67"/>
      <c r="AA6" s="67"/>
      <c r="AB6" s="61"/>
      <c r="AC6" s="61"/>
      <c r="AD6" s="70"/>
      <c r="AE6" s="70"/>
      <c r="AF6" s="61"/>
      <c r="AG6" s="61"/>
      <c r="AH6" s="70"/>
      <c r="AI6" s="70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</row>
    <row r="7" spans="1:118" x14ac:dyDescent="0.3">
      <c r="A7" s="78"/>
      <c r="B7" s="30" t="s">
        <v>3</v>
      </c>
      <c r="C7" s="78" t="s">
        <v>13</v>
      </c>
      <c r="D7" s="65">
        <v>1929881.82952782</v>
      </c>
      <c r="E7" s="65">
        <f>(D7-D4)*100/D4</f>
        <v>-10.116411062947995</v>
      </c>
      <c r="F7" s="65">
        <f t="shared" ref="F7" si="0">D7/Z7</f>
        <v>0.619415111050856</v>
      </c>
      <c r="G7" s="65">
        <f>(F7-F4)*100/F4</f>
        <v>-1.5126019337391789</v>
      </c>
      <c r="H7" s="71">
        <v>316238.18333046196</v>
      </c>
      <c r="I7" s="71">
        <f>(H7-H4)*100/H4</f>
        <v>2.5325981060546652</v>
      </c>
      <c r="J7" s="71">
        <f t="shared" ref="J7" si="1">H7/Z7</f>
        <v>0.10149984649271776</v>
      </c>
      <c r="K7" s="71">
        <f>(J7-J4)*100/J4</f>
        <v>12.347191782817818</v>
      </c>
      <c r="L7" s="65">
        <v>1057632.2545113901</v>
      </c>
      <c r="M7" s="65">
        <v>92289.989505141901</v>
      </c>
      <c r="N7" s="65">
        <f>M7+L7</f>
        <v>1149922.2440165321</v>
      </c>
      <c r="O7" s="65">
        <f>(N7-N4)*100/N4</f>
        <v>-4.846903851907757</v>
      </c>
      <c r="P7" s="65">
        <f t="shared" ref="P7" si="2">N7/Z7</f>
        <v>0.36907918587513805</v>
      </c>
      <c r="Q7" s="65">
        <f>(P7-P4)*100/P4</f>
        <v>4.2613114184547012</v>
      </c>
      <c r="R7" s="71">
        <v>610201.51854950096</v>
      </c>
      <c r="S7" s="71">
        <f>(R7-R4)*100/R4</f>
        <v>-15.779721803488146</v>
      </c>
      <c r="T7" s="71">
        <v>890591.93694443197</v>
      </c>
      <c r="U7" s="71">
        <f>(T7-T4)*100/T4</f>
        <v>-8.6251207196296438</v>
      </c>
      <c r="V7" s="71">
        <f>R7-T7</f>
        <v>-280390.41839493101</v>
      </c>
      <c r="W7" s="71">
        <f>(V7-V4)*100/V4</f>
        <v>12.099263015891255</v>
      </c>
      <c r="X7" s="71">
        <f t="shared" ref="X7" si="3">V7/Z7</f>
        <v>-8.9994143418711592E-2</v>
      </c>
      <c r="Y7" s="71">
        <f>(X7-X4)*100/X4</f>
        <v>22.8295940353742</v>
      </c>
      <c r="Z7" s="65">
        <f>D7+H7+N7+V7</f>
        <v>3115651.8384798826</v>
      </c>
      <c r="AA7" s="65">
        <f>(Z7-Z4)*100/Z4</f>
        <v>-8.7359492667481042</v>
      </c>
      <c r="AB7" s="59">
        <v>217521.7</v>
      </c>
      <c r="AC7" s="59">
        <f>(AB7-AB4)*100/AB4</f>
        <v>-2.1258308575513558</v>
      </c>
      <c r="AD7" s="68">
        <v>1675436.41</v>
      </c>
      <c r="AE7" s="68">
        <f>(AD7-AD4)*100/AD4</f>
        <v>-5.7853992338203808</v>
      </c>
      <c r="AF7" s="59">
        <v>960582.85</v>
      </c>
      <c r="AG7" s="59">
        <f>(AF7-AF4)*100/AF4</f>
        <v>-16.82849150373066</v>
      </c>
      <c r="AH7" s="68">
        <v>3121491.46</v>
      </c>
      <c r="AI7" s="68">
        <f>(AH7-AH4)*100/AH4</f>
        <v>-8.7719418327725194</v>
      </c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</row>
    <row r="8" spans="1:118" x14ac:dyDescent="0.3">
      <c r="A8" s="78"/>
      <c r="B8" s="30" t="s">
        <v>4</v>
      </c>
      <c r="C8" s="78"/>
      <c r="D8" s="66"/>
      <c r="E8" s="66"/>
      <c r="F8" s="66"/>
      <c r="G8" s="66"/>
      <c r="H8" s="72"/>
      <c r="I8" s="72"/>
      <c r="J8" s="72"/>
      <c r="K8" s="72"/>
      <c r="L8" s="66"/>
      <c r="M8" s="66"/>
      <c r="N8" s="66"/>
      <c r="O8" s="66"/>
      <c r="P8" s="66"/>
      <c r="Q8" s="66"/>
      <c r="R8" s="72"/>
      <c r="S8" s="72"/>
      <c r="T8" s="72"/>
      <c r="U8" s="72"/>
      <c r="V8" s="72"/>
      <c r="W8" s="72"/>
      <c r="X8" s="72"/>
      <c r="Y8" s="72"/>
      <c r="Z8" s="66"/>
      <c r="AA8" s="66"/>
      <c r="AB8" s="60"/>
      <c r="AC8" s="60"/>
      <c r="AD8" s="69"/>
      <c r="AE8" s="69"/>
      <c r="AF8" s="60"/>
      <c r="AG8" s="60"/>
      <c r="AH8" s="69"/>
      <c r="AI8" s="69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</row>
    <row r="9" spans="1:118" x14ac:dyDescent="0.3">
      <c r="A9" s="78"/>
      <c r="B9" s="30" t="s">
        <v>5</v>
      </c>
      <c r="C9" s="78"/>
      <c r="D9" s="67"/>
      <c r="E9" s="67"/>
      <c r="F9" s="67"/>
      <c r="G9" s="67"/>
      <c r="H9" s="73"/>
      <c r="I9" s="73"/>
      <c r="J9" s="73"/>
      <c r="K9" s="73"/>
      <c r="L9" s="67"/>
      <c r="M9" s="67"/>
      <c r="N9" s="67"/>
      <c r="O9" s="67"/>
      <c r="P9" s="67"/>
      <c r="Q9" s="67"/>
      <c r="R9" s="73"/>
      <c r="S9" s="73"/>
      <c r="T9" s="73"/>
      <c r="U9" s="73"/>
      <c r="V9" s="73"/>
      <c r="W9" s="73"/>
      <c r="X9" s="73"/>
      <c r="Y9" s="73"/>
      <c r="Z9" s="67"/>
      <c r="AA9" s="67"/>
      <c r="AB9" s="61"/>
      <c r="AC9" s="61"/>
      <c r="AD9" s="70"/>
      <c r="AE9" s="70"/>
      <c r="AF9" s="61"/>
      <c r="AG9" s="61"/>
      <c r="AH9" s="70"/>
      <c r="AI9" s="70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</row>
    <row r="10" spans="1:118" x14ac:dyDescent="0.3">
      <c r="A10" s="78"/>
      <c r="B10" s="30" t="s">
        <v>6</v>
      </c>
      <c r="C10" s="78" t="s">
        <v>14</v>
      </c>
      <c r="D10" s="65">
        <v>2042985.8598659099</v>
      </c>
      <c r="E10" s="65">
        <f t="shared" ref="E10" si="4">(D10-D7)*100/D7</f>
        <v>5.8606712912449579</v>
      </c>
      <c r="F10" s="65">
        <f t="shared" ref="F10" si="5">D10/Z10</f>
        <v>0.60524682164026433</v>
      </c>
      <c r="G10" s="65">
        <f t="shared" ref="G10" si="6">(F10-F7)*100/F7</f>
        <v>-2.287365800061731</v>
      </c>
      <c r="H10" s="71">
        <v>308340.35427600704</v>
      </c>
      <c r="I10" s="71">
        <f t="shared" ref="I10" si="7">(H10-H7)*100/H7</f>
        <v>-2.4974305668211692</v>
      </c>
      <c r="J10" s="71">
        <f>H10/Z10</f>
        <v>9.134768040990511E-2</v>
      </c>
      <c r="K10" s="71">
        <f>(J10-J7)*100/J7</f>
        <v>-10.002149198857193</v>
      </c>
      <c r="L10" s="65">
        <v>1045472.0924943599</v>
      </c>
      <c r="M10" s="65">
        <v>171011.48057546202</v>
      </c>
      <c r="N10" s="65">
        <f>M10+L10</f>
        <v>1216483.573069822</v>
      </c>
      <c r="O10" s="65">
        <f t="shared" ref="O10" si="8">(N10-N7)*100/N7</f>
        <v>5.7883330285706709</v>
      </c>
      <c r="P10" s="65">
        <f t="shared" ref="P10" si="9">N10/Z10</f>
        <v>0.36039055905478795</v>
      </c>
      <c r="Q10" s="65">
        <f>(P10-P7)*100/P7</f>
        <v>-2.3541362268230208</v>
      </c>
      <c r="R10" s="71">
        <v>692137.84417244606</v>
      </c>
      <c r="S10" s="71">
        <f t="shared" ref="S10" si="10">(R10-R7)*100/R7</f>
        <v>13.427748560461543</v>
      </c>
      <c r="T10" s="71">
        <v>884488.58423171111</v>
      </c>
      <c r="U10" s="71">
        <f t="shared" ref="U10" si="11">(T10-T7)*100/T7</f>
        <v>-0.6853141668518925</v>
      </c>
      <c r="V10" s="71">
        <f>R10-T10</f>
        <v>-192350.74005926505</v>
      </c>
      <c r="W10" s="71">
        <f t="shared" ref="W10" si="12">(V10-V7)*100/V7</f>
        <v>-31.398961077072794</v>
      </c>
      <c r="X10" s="71">
        <f t="shared" ref="X10" si="13">V10/Z10</f>
        <v>-5.6985061104957407E-2</v>
      </c>
      <c r="Y10" s="71">
        <f>(X10-X7)*100/X7</f>
        <v>-36.67914495299361</v>
      </c>
      <c r="Z10" s="65">
        <f>D10+H10+N10+V10</f>
        <v>3375459.0471524741</v>
      </c>
      <c r="AA10" s="65">
        <f>(Z10-Z7)*100/Z7</f>
        <v>8.3387753876681767</v>
      </c>
      <c r="AB10" s="59">
        <v>226546.67</v>
      </c>
      <c r="AC10" s="59">
        <f t="shared" ref="AC10" si="14">(AB10-AB7)*100/AB7</f>
        <v>4.148997548290585</v>
      </c>
      <c r="AD10" s="68">
        <v>1812046.18</v>
      </c>
      <c r="AE10" s="68">
        <f t="shared" ref="AE10" si="15">(AD10-AD7)*100/AD7</f>
        <v>8.1536827768951277</v>
      </c>
      <c r="AF10" s="59">
        <v>1076924.9099999999</v>
      </c>
      <c r="AG10" s="59">
        <f t="shared" ref="AG10" si="16">(AF10-AF7)*100/AF7</f>
        <v>12.11161119522381</v>
      </c>
      <c r="AH10" s="68">
        <v>3381562.18</v>
      </c>
      <c r="AI10" s="68">
        <f t="shared" ref="AI10" si="17">(AH10-AH7)*100/AH7</f>
        <v>8.3316172199298677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</row>
    <row r="11" spans="1:118" x14ac:dyDescent="0.3">
      <c r="A11" s="78"/>
      <c r="B11" s="30" t="s">
        <v>7</v>
      </c>
      <c r="C11" s="78"/>
      <c r="D11" s="66"/>
      <c r="E11" s="66"/>
      <c r="F11" s="66"/>
      <c r="G11" s="66"/>
      <c r="H11" s="72"/>
      <c r="I11" s="72"/>
      <c r="J11" s="72"/>
      <c r="K11" s="72"/>
      <c r="L11" s="66"/>
      <c r="M11" s="66"/>
      <c r="N11" s="66"/>
      <c r="O11" s="66"/>
      <c r="P11" s="66"/>
      <c r="Q11" s="66"/>
      <c r="R11" s="72"/>
      <c r="S11" s="72"/>
      <c r="T11" s="72"/>
      <c r="U11" s="72"/>
      <c r="V11" s="72"/>
      <c r="W11" s="72"/>
      <c r="X11" s="72"/>
      <c r="Y11" s="72"/>
      <c r="Z11" s="66"/>
      <c r="AA11" s="66"/>
      <c r="AB11" s="60"/>
      <c r="AC11" s="60"/>
      <c r="AD11" s="69"/>
      <c r="AE11" s="69"/>
      <c r="AF11" s="60"/>
      <c r="AG11" s="60"/>
      <c r="AH11" s="69"/>
      <c r="AI11" s="69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</row>
    <row r="12" spans="1:118" x14ac:dyDescent="0.3">
      <c r="A12" s="78"/>
      <c r="B12" s="30" t="s">
        <v>8</v>
      </c>
      <c r="C12" s="78"/>
      <c r="D12" s="67"/>
      <c r="E12" s="67"/>
      <c r="F12" s="67"/>
      <c r="G12" s="67"/>
      <c r="H12" s="73"/>
      <c r="I12" s="73"/>
      <c r="J12" s="73"/>
      <c r="K12" s="73"/>
      <c r="L12" s="67"/>
      <c r="M12" s="67"/>
      <c r="N12" s="67"/>
      <c r="O12" s="67"/>
      <c r="P12" s="67"/>
      <c r="Q12" s="67"/>
      <c r="R12" s="73"/>
      <c r="S12" s="73"/>
      <c r="T12" s="73"/>
      <c r="U12" s="73"/>
      <c r="V12" s="73"/>
      <c r="W12" s="73"/>
      <c r="X12" s="73"/>
      <c r="Y12" s="73"/>
      <c r="Z12" s="67"/>
      <c r="AA12" s="67"/>
      <c r="AB12" s="61"/>
      <c r="AC12" s="61"/>
      <c r="AD12" s="70"/>
      <c r="AE12" s="70"/>
      <c r="AF12" s="61"/>
      <c r="AG12" s="61"/>
      <c r="AH12" s="70"/>
      <c r="AI12" s="70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</row>
    <row r="13" spans="1:118" x14ac:dyDescent="0.3">
      <c r="A13" s="78"/>
      <c r="B13" s="30" t="s">
        <v>9</v>
      </c>
      <c r="C13" s="78" t="s">
        <v>15</v>
      </c>
      <c r="D13" s="65">
        <v>1801513.0024696102</v>
      </c>
      <c r="E13" s="65">
        <f t="shared" ref="E13" si="18">(D13-D10)*100/D10</f>
        <v>-11.819604929235714</v>
      </c>
      <c r="F13" s="65">
        <f t="shared" ref="F13" si="19">D13/Z13</f>
        <v>0.54495278694975291</v>
      </c>
      <c r="G13" s="65">
        <f t="shared" ref="G13" si="20">(F13-F10)*100/F10</f>
        <v>-9.9618919975672178</v>
      </c>
      <c r="H13" s="71">
        <v>359307.445345296</v>
      </c>
      <c r="I13" s="71">
        <f t="shared" ref="I13" si="21">(H13-H10)*100/H10</f>
        <v>16.529490986984598</v>
      </c>
      <c r="J13" s="71">
        <f>H13/Z13</f>
        <v>0.10868952566220412</v>
      </c>
      <c r="K13" s="71">
        <f t="shared" ref="K13" si="22">(J13-J10)*100/J10</f>
        <v>18.984439642562155</v>
      </c>
      <c r="L13" s="65">
        <v>940748.59658413311</v>
      </c>
      <c r="M13" s="65">
        <v>423206.23248247302</v>
      </c>
      <c r="N13" s="65">
        <f>M13+L13</f>
        <v>1363954.8290666062</v>
      </c>
      <c r="O13" s="65">
        <f t="shared" ref="O13" si="23">(N13-N10)*100/N10</f>
        <v>12.12274947738401</v>
      </c>
      <c r="P13" s="65">
        <f t="shared" ref="P13" si="24">N13/Z13</f>
        <v>0.41259262872623065</v>
      </c>
      <c r="Q13" s="65">
        <f t="shared" ref="Q13" si="25">(P13-P10)*100/P10</f>
        <v>14.484860482570726</v>
      </c>
      <c r="R13" s="71">
        <v>710840.27019270707</v>
      </c>
      <c r="S13" s="71">
        <f t="shared" ref="S13" si="26">(R13-R10)*100/R10</f>
        <v>2.7021244651955931</v>
      </c>
      <c r="T13" s="71">
        <v>929800.72125570709</v>
      </c>
      <c r="U13" s="71">
        <f t="shared" ref="U13" si="27">(T13-T10)*100/T10</f>
        <v>5.1229759017585552</v>
      </c>
      <c r="V13" s="71">
        <f>R13-T13</f>
        <v>-218960.45106300001</v>
      </c>
      <c r="W13" s="71">
        <f t="shared" ref="W13" si="28">(V13-V10)*100/V10</f>
        <v>13.833953014964363</v>
      </c>
      <c r="X13" s="71">
        <f t="shared" ref="X13" si="29">V13/Z13</f>
        <v>-6.6234941338187608E-2</v>
      </c>
      <c r="Y13" s="71">
        <f t="shared" ref="Y13" si="30">(X13-X10)*100/X10</f>
        <v>16.232114266216886</v>
      </c>
      <c r="Z13" s="65">
        <f>D13+H13+N13+V13</f>
        <v>3305814.8258185121</v>
      </c>
      <c r="AA13" s="65">
        <f>(Z13-Z10)*100/Z10</f>
        <v>-2.0632518528913444</v>
      </c>
      <c r="AB13" s="59">
        <v>278977.28999999998</v>
      </c>
      <c r="AC13" s="59">
        <f t="shared" ref="AC13" si="31">(AB13-AB10)*100/AB10</f>
        <v>23.143407934444571</v>
      </c>
      <c r="AD13" s="68">
        <v>1833281.68</v>
      </c>
      <c r="AE13" s="68">
        <f t="shared" ref="AE13" si="32">(AD13-AD10)*100/AD10</f>
        <v>1.1719072192740696</v>
      </c>
      <c r="AF13" s="59">
        <v>909016.99</v>
      </c>
      <c r="AG13" s="59">
        <f t="shared" ref="AG13" si="33">(AF13-AF10)*100/AF10</f>
        <v>-15.591423175456118</v>
      </c>
      <c r="AH13" s="68">
        <v>3310769.36</v>
      </c>
      <c r="AI13" s="68">
        <f t="shared" ref="AI13" si="34">(AH13-AH10)*100/AH10</f>
        <v>-2.0934945516808536</v>
      </c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</row>
    <row r="14" spans="1:118" x14ac:dyDescent="0.3">
      <c r="A14" s="78"/>
      <c r="B14" s="30" t="s">
        <v>10</v>
      </c>
      <c r="C14" s="78"/>
      <c r="D14" s="66"/>
      <c r="E14" s="66"/>
      <c r="F14" s="66"/>
      <c r="G14" s="66"/>
      <c r="H14" s="72"/>
      <c r="I14" s="72"/>
      <c r="J14" s="72"/>
      <c r="K14" s="72"/>
      <c r="L14" s="66"/>
      <c r="M14" s="66"/>
      <c r="N14" s="66"/>
      <c r="O14" s="66"/>
      <c r="P14" s="66"/>
      <c r="Q14" s="66"/>
      <c r="R14" s="72"/>
      <c r="S14" s="72"/>
      <c r="T14" s="72"/>
      <c r="U14" s="72"/>
      <c r="V14" s="72"/>
      <c r="W14" s="72"/>
      <c r="X14" s="72"/>
      <c r="Y14" s="72"/>
      <c r="Z14" s="66"/>
      <c r="AA14" s="66"/>
      <c r="AB14" s="60"/>
      <c r="AC14" s="60"/>
      <c r="AD14" s="69"/>
      <c r="AE14" s="69"/>
      <c r="AF14" s="60"/>
      <c r="AG14" s="60"/>
      <c r="AH14" s="69"/>
      <c r="AI14" s="69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</row>
    <row r="15" spans="1:118" x14ac:dyDescent="0.3">
      <c r="A15" s="78"/>
      <c r="B15" s="30" t="s">
        <v>11</v>
      </c>
      <c r="C15" s="78"/>
      <c r="D15" s="67"/>
      <c r="E15" s="67"/>
      <c r="F15" s="67"/>
      <c r="G15" s="67"/>
      <c r="H15" s="73"/>
      <c r="I15" s="73"/>
      <c r="J15" s="73"/>
      <c r="K15" s="73"/>
      <c r="L15" s="67"/>
      <c r="M15" s="67"/>
      <c r="N15" s="67"/>
      <c r="O15" s="67"/>
      <c r="P15" s="67"/>
      <c r="Q15" s="67"/>
      <c r="R15" s="73"/>
      <c r="S15" s="73"/>
      <c r="T15" s="73"/>
      <c r="U15" s="73"/>
      <c r="V15" s="73"/>
      <c r="W15" s="73"/>
      <c r="X15" s="73"/>
      <c r="Y15" s="73"/>
      <c r="Z15" s="67"/>
      <c r="AA15" s="67"/>
      <c r="AB15" s="61"/>
      <c r="AC15" s="61"/>
      <c r="AD15" s="70"/>
      <c r="AE15" s="70"/>
      <c r="AF15" s="61"/>
      <c r="AG15" s="61"/>
      <c r="AH15" s="70"/>
      <c r="AI15" s="70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</row>
    <row r="16" spans="1:118" x14ac:dyDescent="0.3">
      <c r="A16" s="77">
        <v>2019</v>
      </c>
      <c r="B16" s="31" t="s">
        <v>0</v>
      </c>
      <c r="C16" s="77" t="s">
        <v>12</v>
      </c>
      <c r="D16" s="62">
        <v>2135764.85502243</v>
      </c>
      <c r="E16" s="65">
        <f t="shared" ref="E16" si="35">(D16-D13)*100/D13</f>
        <v>18.553951711400888</v>
      </c>
      <c r="F16" s="65">
        <f t="shared" ref="F16" si="36">D16/Z16</f>
        <v>0.62615373761008219</v>
      </c>
      <c r="G16" s="65">
        <f t="shared" ref="G16" si="37">(F16-F13)*100/F13</f>
        <v>14.900547828158253</v>
      </c>
      <c r="H16" s="74">
        <v>321445.89144935698</v>
      </c>
      <c r="I16" s="71">
        <f t="shared" ref="I16" si="38">(H16-H13)*100/H13</f>
        <v>-10.537369705644121</v>
      </c>
      <c r="J16" s="71">
        <f t="shared" ref="J16" si="39">H16/Z16</f>
        <v>9.4240031105065555E-2</v>
      </c>
      <c r="K16" s="71">
        <f t="shared" ref="K16" si="40">(J16-J13)*100/J13</f>
        <v>-13.294284310381581</v>
      </c>
      <c r="L16" s="62">
        <v>970509.69467051909</v>
      </c>
      <c r="M16" s="62">
        <v>32941.979799778099</v>
      </c>
      <c r="N16" s="62">
        <f>M16+L16</f>
        <v>1003451.6744702972</v>
      </c>
      <c r="O16" s="65">
        <f t="shared" ref="O16" si="41">(N16-N13)*100/N13</f>
        <v>-26.430725337364127</v>
      </c>
      <c r="P16" s="65">
        <f t="shared" ref="P16" si="42">N16/Z16</f>
        <v>0.29418735634830617</v>
      </c>
      <c r="Q16" s="65">
        <f t="shared" ref="Q16" si="43">(P16-P13)*100/P13</f>
        <v>-28.697864221052388</v>
      </c>
      <c r="R16" s="74">
        <v>826422.54905979102</v>
      </c>
      <c r="S16" s="71">
        <f t="shared" ref="S16" si="44">(R16-R13)*100/R13</f>
        <v>16.259950893855503</v>
      </c>
      <c r="T16" s="74">
        <v>876157.70607741794</v>
      </c>
      <c r="U16" s="71">
        <f t="shared" ref="U16" si="45">(T16-T13)*100/T13</f>
        <v>-5.7693023840467248</v>
      </c>
      <c r="V16" s="74">
        <f>R16-T16</f>
        <v>-49735.157017626916</v>
      </c>
      <c r="W16" s="71">
        <f t="shared" ref="W16" si="46">(V16-V13)*100/V13</f>
        <v>-77.285780707806012</v>
      </c>
      <c r="X16" s="71">
        <f t="shared" ref="X16" si="47">V16/Z16</f>
        <v>-1.4581125063453835E-2</v>
      </c>
      <c r="Y16" s="71">
        <f t="shared" ref="Y16" si="48">(X16-X13)*100/X13</f>
        <v>-77.985750770119395</v>
      </c>
      <c r="Z16" s="62">
        <f>D16+H16+N16+V16</f>
        <v>3410927.2639244571</v>
      </c>
      <c r="AA16" s="65">
        <f>(Z16-Z13)*100/Z13</f>
        <v>3.179622684398828</v>
      </c>
      <c r="AB16" s="59">
        <v>233807.02</v>
      </c>
      <c r="AC16" s="59">
        <f t="shared" ref="AC16" si="49">(AB16-AB13)*100/AB13</f>
        <v>-16.19137887531992</v>
      </c>
      <c r="AD16" s="68">
        <v>1863872.1</v>
      </c>
      <c r="AE16" s="68">
        <f t="shared" ref="AE16" si="50">(AD16-AD13)*100/AD13</f>
        <v>1.6686153761161329</v>
      </c>
      <c r="AF16" s="59">
        <v>1078402.08</v>
      </c>
      <c r="AG16" s="59">
        <f t="shared" ref="AG16" si="51">(AF16-AF13)*100/AF13</f>
        <v>18.633875039013304</v>
      </c>
      <c r="AH16" s="68">
        <v>3416840.99</v>
      </c>
      <c r="AI16" s="68">
        <f t="shared" ref="AI16" si="52">(AH16-AH13)*100/AH13</f>
        <v>3.2038362829357694</v>
      </c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3"/>
      <c r="AU16" s="13"/>
      <c r="AV16" s="13"/>
      <c r="AW16" s="13"/>
      <c r="AX16" s="13"/>
      <c r="AY16" s="13"/>
      <c r="AZ16" s="13"/>
      <c r="BA16" s="13"/>
      <c r="BB16" s="11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1"/>
      <c r="CG16" s="13"/>
      <c r="CH16" s="13"/>
      <c r="CI16" s="13"/>
      <c r="CJ16" s="13"/>
      <c r="CK16" s="13"/>
      <c r="CL16" s="13"/>
      <c r="CM16" s="13"/>
      <c r="CN16" s="13"/>
      <c r="CO16" s="11"/>
      <c r="CP16" s="13"/>
      <c r="CQ16" s="13"/>
      <c r="CR16" s="13"/>
    </row>
    <row r="17" spans="1:96" x14ac:dyDescent="0.3">
      <c r="A17" s="77"/>
      <c r="B17" s="31" t="s">
        <v>1</v>
      </c>
      <c r="C17" s="77"/>
      <c r="D17" s="63"/>
      <c r="E17" s="66"/>
      <c r="F17" s="66"/>
      <c r="G17" s="66"/>
      <c r="H17" s="75"/>
      <c r="I17" s="72"/>
      <c r="J17" s="72"/>
      <c r="K17" s="72"/>
      <c r="L17" s="63"/>
      <c r="M17" s="63"/>
      <c r="N17" s="63"/>
      <c r="O17" s="66"/>
      <c r="P17" s="66"/>
      <c r="Q17" s="66"/>
      <c r="R17" s="75"/>
      <c r="S17" s="72"/>
      <c r="T17" s="75"/>
      <c r="U17" s="72"/>
      <c r="V17" s="75"/>
      <c r="W17" s="72"/>
      <c r="X17" s="72"/>
      <c r="Y17" s="72"/>
      <c r="Z17" s="63"/>
      <c r="AA17" s="66"/>
      <c r="AB17" s="60"/>
      <c r="AC17" s="60"/>
      <c r="AD17" s="69"/>
      <c r="AE17" s="69"/>
      <c r="AF17" s="60"/>
      <c r="AG17" s="60"/>
      <c r="AH17" s="69"/>
      <c r="AI17" s="69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3"/>
      <c r="AU17" s="13"/>
      <c r="AV17" s="13"/>
      <c r="AW17" s="13"/>
      <c r="AX17" s="13"/>
      <c r="AY17" s="13"/>
      <c r="AZ17" s="13"/>
      <c r="BA17" s="13"/>
      <c r="BB17" s="11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1"/>
      <c r="CG17" s="13"/>
      <c r="CH17" s="13"/>
      <c r="CI17" s="13"/>
      <c r="CJ17" s="13"/>
      <c r="CK17" s="13"/>
      <c r="CL17" s="13"/>
      <c r="CM17" s="13"/>
      <c r="CN17" s="13"/>
      <c r="CO17" s="11"/>
      <c r="CP17" s="13"/>
      <c r="CQ17" s="13"/>
      <c r="CR17" s="13"/>
    </row>
    <row r="18" spans="1:96" x14ac:dyDescent="0.3">
      <c r="A18" s="77"/>
      <c r="B18" s="31" t="s">
        <v>2</v>
      </c>
      <c r="C18" s="77"/>
      <c r="D18" s="64"/>
      <c r="E18" s="67"/>
      <c r="F18" s="67"/>
      <c r="G18" s="67"/>
      <c r="H18" s="76"/>
      <c r="I18" s="73"/>
      <c r="J18" s="73"/>
      <c r="K18" s="73"/>
      <c r="L18" s="64"/>
      <c r="M18" s="64"/>
      <c r="N18" s="64"/>
      <c r="O18" s="67"/>
      <c r="P18" s="67"/>
      <c r="Q18" s="67"/>
      <c r="R18" s="76"/>
      <c r="S18" s="73"/>
      <c r="T18" s="76"/>
      <c r="U18" s="73"/>
      <c r="V18" s="76"/>
      <c r="W18" s="73"/>
      <c r="X18" s="73"/>
      <c r="Y18" s="73"/>
      <c r="Z18" s="64"/>
      <c r="AA18" s="67"/>
      <c r="AB18" s="61"/>
      <c r="AC18" s="61"/>
      <c r="AD18" s="70"/>
      <c r="AE18" s="70"/>
      <c r="AF18" s="61"/>
      <c r="AG18" s="61"/>
      <c r="AH18" s="70"/>
      <c r="AI18" s="70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3"/>
      <c r="AU18" s="13"/>
      <c r="AV18" s="13"/>
      <c r="AW18" s="13"/>
      <c r="AX18" s="13"/>
      <c r="AY18" s="13"/>
      <c r="AZ18" s="13"/>
      <c r="BA18" s="13"/>
      <c r="BB18" s="11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1"/>
      <c r="CG18" s="13"/>
      <c r="CH18" s="13"/>
      <c r="CI18" s="13"/>
      <c r="CJ18" s="13"/>
      <c r="CK18" s="13"/>
      <c r="CL18" s="13"/>
      <c r="CM18" s="13"/>
      <c r="CN18" s="13"/>
      <c r="CO18" s="11"/>
      <c r="CP18" s="13"/>
      <c r="CQ18" s="13"/>
      <c r="CR18" s="13"/>
    </row>
    <row r="19" spans="1:96" x14ac:dyDescent="0.3">
      <c r="A19" s="77"/>
      <c r="B19" s="31" t="s">
        <v>3</v>
      </c>
      <c r="C19" s="77" t="s">
        <v>13</v>
      </c>
      <c r="D19" s="62">
        <v>1998587.94391103</v>
      </c>
      <c r="E19" s="65">
        <f t="shared" ref="E19" si="53">(D19-D16)*100/D16</f>
        <v>-6.4228471027050098</v>
      </c>
      <c r="F19" s="65">
        <f t="shared" ref="F19" si="54">D19/Z19</f>
        <v>0.65296495317550773</v>
      </c>
      <c r="G19" s="65">
        <f t="shared" ref="G19" si="55">(F19-F16)*100/F16</f>
        <v>4.281890206031381</v>
      </c>
      <c r="H19" s="74">
        <v>366993.475709847</v>
      </c>
      <c r="I19" s="71">
        <f t="shared" ref="I19" si="56">(H19-H16)*100/H16</f>
        <v>14.169596025981852</v>
      </c>
      <c r="J19" s="71">
        <f t="shared" ref="J19" si="57">H19/Z19</f>
        <v>0.11990159272834318</v>
      </c>
      <c r="K19" s="71">
        <f t="shared" ref="K19" si="58">(J19-J16)*100/J16</f>
        <v>27.230001223862363</v>
      </c>
      <c r="L19" s="62">
        <v>882581.34107528604</v>
      </c>
      <c r="M19" s="62">
        <v>50673.427334665401</v>
      </c>
      <c r="N19" s="62">
        <f>M19+L19</f>
        <v>933254.76840995147</v>
      </c>
      <c r="O19" s="65">
        <f t="shared" ref="O19" si="59">(N19-N16)*100/N16</f>
        <v>-6.9955442644909933</v>
      </c>
      <c r="P19" s="65">
        <f t="shared" ref="P19" si="60">N19/Z19</f>
        <v>0.30490660068884656</v>
      </c>
      <c r="Q19" s="65">
        <f t="shared" ref="Q19" si="61">(P19-P16)*100/P16</f>
        <v>3.643679481537347</v>
      </c>
      <c r="R19" s="74">
        <v>600503.40217080899</v>
      </c>
      <c r="S19" s="71">
        <f t="shared" ref="S19" si="62">(R19-R16)*100/R16</f>
        <v>-27.337001773004257</v>
      </c>
      <c r="T19" s="74">
        <v>838550.59350055794</v>
      </c>
      <c r="U19" s="71">
        <f t="shared" ref="U19" si="63">(T19-T16)*100/T16</f>
        <v>-4.2922766433486128</v>
      </c>
      <c r="V19" s="74">
        <f>R19-T19</f>
        <v>-238047.19132974895</v>
      </c>
      <c r="W19" s="71">
        <f t="shared" ref="W19" si="64">(V19-V16)*100/V16</f>
        <v>378.62961656154278</v>
      </c>
      <c r="X19" s="71">
        <f t="shared" ref="X19" si="65">V19/Z19</f>
        <v>-7.7773146592697615E-2</v>
      </c>
      <c r="Y19" s="71">
        <f t="shared" ref="Y19" si="66">(X19-X16)*100/X16</f>
        <v>433.38234364115294</v>
      </c>
      <c r="Z19" s="62">
        <f>D19+H19+N19+V19</f>
        <v>3060788.9967010799</v>
      </c>
      <c r="AA19" s="65">
        <f>(Z19-Z16)*100/Z16</f>
        <v>-10.26519301442166</v>
      </c>
      <c r="AB19" s="59">
        <v>223726.54</v>
      </c>
      <c r="AC19" s="59">
        <f t="shared" ref="AC19" si="67">(AB19-AB16)*100/AB16</f>
        <v>-4.3114530949498358</v>
      </c>
      <c r="AD19" s="68">
        <v>1696792.75</v>
      </c>
      <c r="AE19" s="68">
        <f t="shared" ref="AE19" si="68">(AD19-AD16)*100/AD16</f>
        <v>-8.9640995216356369</v>
      </c>
      <c r="AF19" s="59">
        <v>890397.5</v>
      </c>
      <c r="AG19" s="59">
        <f t="shared" ref="AG19" si="69">(AF19-AF16)*100/AF16</f>
        <v>-17.433625498941922</v>
      </c>
      <c r="AH19" s="68">
        <v>3066814.08</v>
      </c>
      <c r="AI19" s="68">
        <f t="shared" ref="AI19" si="70">(AH19-AH16)*100/AH16</f>
        <v>-10.244167376369484</v>
      </c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3"/>
      <c r="AU19" s="13"/>
      <c r="AV19" s="13"/>
      <c r="AW19" s="13"/>
      <c r="AX19" s="13"/>
      <c r="AY19" s="13"/>
      <c r="AZ19" s="13"/>
      <c r="BA19" s="13"/>
      <c r="BB19" s="11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1"/>
      <c r="CG19" s="13"/>
      <c r="CH19" s="13"/>
      <c r="CI19" s="13"/>
      <c r="CJ19" s="13"/>
      <c r="CK19" s="13"/>
      <c r="CL19" s="13"/>
      <c r="CM19" s="13"/>
      <c r="CN19" s="13"/>
      <c r="CO19" s="11"/>
      <c r="CP19" s="13"/>
      <c r="CQ19" s="13"/>
      <c r="CR19" s="13"/>
    </row>
    <row r="20" spans="1:96" x14ac:dyDescent="0.3">
      <c r="A20" s="77"/>
      <c r="B20" s="31" t="s">
        <v>4</v>
      </c>
      <c r="C20" s="77"/>
      <c r="D20" s="63"/>
      <c r="E20" s="66"/>
      <c r="F20" s="66"/>
      <c r="G20" s="66"/>
      <c r="H20" s="75"/>
      <c r="I20" s="72"/>
      <c r="J20" s="72"/>
      <c r="K20" s="72"/>
      <c r="L20" s="63"/>
      <c r="M20" s="63"/>
      <c r="N20" s="63"/>
      <c r="O20" s="66"/>
      <c r="P20" s="66"/>
      <c r="Q20" s="66"/>
      <c r="R20" s="75"/>
      <c r="S20" s="72"/>
      <c r="T20" s="75"/>
      <c r="U20" s="72"/>
      <c r="V20" s="75"/>
      <c r="W20" s="72"/>
      <c r="X20" s="72"/>
      <c r="Y20" s="72"/>
      <c r="Z20" s="63"/>
      <c r="AA20" s="66"/>
      <c r="AB20" s="60"/>
      <c r="AC20" s="60"/>
      <c r="AD20" s="69"/>
      <c r="AE20" s="69"/>
      <c r="AF20" s="60"/>
      <c r="AG20" s="60"/>
      <c r="AH20" s="69"/>
      <c r="AI20" s="69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3"/>
      <c r="AU20" s="13"/>
      <c r="AV20" s="13"/>
      <c r="AW20" s="13"/>
      <c r="AX20" s="13"/>
      <c r="AY20" s="13"/>
      <c r="AZ20" s="13"/>
      <c r="BA20" s="13"/>
      <c r="BB20" s="11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1"/>
      <c r="CG20" s="13"/>
      <c r="CH20" s="13"/>
      <c r="CI20" s="13"/>
      <c r="CJ20" s="13"/>
      <c r="CK20" s="13"/>
      <c r="CL20" s="13"/>
      <c r="CM20" s="13"/>
      <c r="CN20" s="13"/>
      <c r="CO20" s="11"/>
      <c r="CP20" s="13"/>
      <c r="CQ20" s="13"/>
      <c r="CR20" s="13"/>
    </row>
    <row r="21" spans="1:96" x14ac:dyDescent="0.3">
      <c r="A21" s="77"/>
      <c r="B21" s="31" t="s">
        <v>5</v>
      </c>
      <c r="C21" s="77"/>
      <c r="D21" s="64"/>
      <c r="E21" s="67"/>
      <c r="F21" s="67"/>
      <c r="G21" s="67"/>
      <c r="H21" s="76"/>
      <c r="I21" s="73"/>
      <c r="J21" s="73"/>
      <c r="K21" s="73"/>
      <c r="L21" s="64"/>
      <c r="M21" s="64"/>
      <c r="N21" s="64"/>
      <c r="O21" s="67"/>
      <c r="P21" s="67"/>
      <c r="Q21" s="67"/>
      <c r="R21" s="76"/>
      <c r="S21" s="73"/>
      <c r="T21" s="76"/>
      <c r="U21" s="73"/>
      <c r="V21" s="76"/>
      <c r="W21" s="73"/>
      <c r="X21" s="73"/>
      <c r="Y21" s="73"/>
      <c r="Z21" s="64"/>
      <c r="AA21" s="67"/>
      <c r="AB21" s="61"/>
      <c r="AC21" s="61"/>
      <c r="AD21" s="70"/>
      <c r="AE21" s="70"/>
      <c r="AF21" s="61"/>
      <c r="AG21" s="61"/>
      <c r="AH21" s="70"/>
      <c r="AI21" s="70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3"/>
      <c r="AU21" s="13"/>
      <c r="AV21" s="13"/>
      <c r="AW21" s="13"/>
      <c r="AX21" s="13"/>
      <c r="AY21" s="13"/>
      <c r="AZ21" s="13"/>
      <c r="BA21" s="13"/>
      <c r="BB21" s="11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1"/>
      <c r="CG21" s="13"/>
      <c r="CH21" s="13"/>
      <c r="CI21" s="13"/>
      <c r="CJ21" s="13"/>
      <c r="CK21" s="13"/>
      <c r="CL21" s="13"/>
      <c r="CM21" s="13"/>
      <c r="CN21" s="13"/>
      <c r="CO21" s="11"/>
      <c r="CP21" s="13"/>
      <c r="CQ21" s="13"/>
      <c r="CR21" s="13"/>
    </row>
    <row r="22" spans="1:96" x14ac:dyDescent="0.3">
      <c r="A22" s="77"/>
      <c r="B22" s="31" t="s">
        <v>6</v>
      </c>
      <c r="C22" s="77" t="s">
        <v>14</v>
      </c>
      <c r="D22" s="62">
        <v>2164592.0085815699</v>
      </c>
      <c r="E22" s="65">
        <f t="shared" ref="E22" si="71">(D22-D19)*100/D19</f>
        <v>8.3060675501567935</v>
      </c>
      <c r="F22" s="65">
        <f t="shared" ref="F22" si="72">D22/Z22</f>
        <v>0.6339548061305601</v>
      </c>
      <c r="G22" s="65">
        <f t="shared" ref="G22" si="73">(F22-F19)*100/F19</f>
        <v>-2.9113579453992497</v>
      </c>
      <c r="H22" s="74">
        <v>333738.71673038596</v>
      </c>
      <c r="I22" s="71">
        <f t="shared" ref="I22" si="74">(H22-H19)*100/H19</f>
        <v>-9.0614033165409662</v>
      </c>
      <c r="J22" s="71">
        <f t="shared" ref="J22" si="75">H22/Z22</f>
        <v>9.7743714577287186E-2</v>
      </c>
      <c r="K22" s="71">
        <f t="shared" ref="K22" si="76">(J22-J19)*100/J19</f>
        <v>-18.480053222694313</v>
      </c>
      <c r="L22" s="62">
        <v>963664.9720431529</v>
      </c>
      <c r="M22" s="62">
        <v>185620.34226915101</v>
      </c>
      <c r="N22" s="62">
        <f>M22+L22</f>
        <v>1149285.3143123039</v>
      </c>
      <c r="O22" s="65">
        <f t="shared" ref="O22" si="77">(N22-N19)*100/N19</f>
        <v>23.148078447048078</v>
      </c>
      <c r="P22" s="65">
        <f t="shared" ref="P22" si="78">N22/Z22</f>
        <v>0.33659689481206007</v>
      </c>
      <c r="Q22" s="65">
        <f t="shared" ref="Q22" si="79">(P22-P19)*100/P19</f>
        <v>10.393443123769256</v>
      </c>
      <c r="R22" s="74">
        <v>647379.96810765506</v>
      </c>
      <c r="S22" s="71">
        <f t="shared" ref="S22" si="80">(R22-R19)*100/R19</f>
        <v>7.806211549741124</v>
      </c>
      <c r="T22" s="74">
        <v>880569.63593186904</v>
      </c>
      <c r="U22" s="71">
        <f t="shared" ref="U22" si="81">(T22-T19)*100/T19</f>
        <v>5.0109132063100912</v>
      </c>
      <c r="V22" s="74">
        <f>R22-T22</f>
        <v>-233189.66782421398</v>
      </c>
      <c r="W22" s="71">
        <f t="shared" ref="W22" si="82">(V22-V19)*100/V19</f>
        <v>-2.0405716523687998</v>
      </c>
      <c r="X22" s="71">
        <f t="shared" ref="X22" si="83">V22/Z22</f>
        <v>-6.8295415519907407E-2</v>
      </c>
      <c r="Y22" s="71">
        <f t="shared" ref="Y22" si="84">(X22-X19)*100/X19</f>
        <v>-12.186379859909261</v>
      </c>
      <c r="Z22" s="62">
        <f>D22+H22+N22+V22</f>
        <v>3414426.3718000459</v>
      </c>
      <c r="AA22" s="65">
        <f>(Z22-Z19)*100/Z19</f>
        <v>11.553797908974341</v>
      </c>
      <c r="AB22" s="59">
        <v>234333.86</v>
      </c>
      <c r="AC22" s="59">
        <f t="shared" ref="AC22" si="85">(AB22-AB19)*100/AB19</f>
        <v>4.7411987866973568</v>
      </c>
      <c r="AD22" s="68">
        <v>1866631.56</v>
      </c>
      <c r="AE22" s="68">
        <f t="shared" ref="AE22" si="86">(AD22-AD19)*100/AD19</f>
        <v>10.009402150026871</v>
      </c>
      <c r="AF22" s="59">
        <v>1065394.42</v>
      </c>
      <c r="AG22" s="59">
        <f t="shared" ref="AG22" si="87">(AF22-AF19)*100/AF19</f>
        <v>19.653797320859496</v>
      </c>
      <c r="AH22" s="68">
        <v>3421976.66</v>
      </c>
      <c r="AI22" s="68">
        <f t="shared" ref="AI22" si="88">(AH22-AH19)*100/AH19</f>
        <v>11.58083179271174</v>
      </c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3"/>
      <c r="AU22" s="13"/>
      <c r="AV22" s="13"/>
      <c r="AW22" s="13"/>
      <c r="AX22" s="13"/>
      <c r="AY22" s="13"/>
      <c r="AZ22" s="13"/>
      <c r="BA22" s="13"/>
      <c r="BB22" s="11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1"/>
      <c r="CG22" s="13"/>
      <c r="CH22" s="13"/>
      <c r="CI22" s="13"/>
      <c r="CJ22" s="13"/>
      <c r="CK22" s="13"/>
      <c r="CL22" s="13"/>
      <c r="CM22" s="13"/>
      <c r="CN22" s="13"/>
      <c r="CO22" s="11"/>
      <c r="CP22" s="13"/>
      <c r="CQ22" s="13"/>
      <c r="CR22" s="13"/>
    </row>
    <row r="23" spans="1:96" x14ac:dyDescent="0.3">
      <c r="A23" s="77"/>
      <c r="B23" s="31" t="s">
        <v>7</v>
      </c>
      <c r="C23" s="77"/>
      <c r="D23" s="63"/>
      <c r="E23" s="66"/>
      <c r="F23" s="66"/>
      <c r="G23" s="66"/>
      <c r="H23" s="75"/>
      <c r="I23" s="72"/>
      <c r="J23" s="72"/>
      <c r="K23" s="72"/>
      <c r="L23" s="63"/>
      <c r="M23" s="63"/>
      <c r="N23" s="63"/>
      <c r="O23" s="66"/>
      <c r="P23" s="66"/>
      <c r="Q23" s="66"/>
      <c r="R23" s="75"/>
      <c r="S23" s="72"/>
      <c r="T23" s="75"/>
      <c r="U23" s="72"/>
      <c r="V23" s="75"/>
      <c r="W23" s="72"/>
      <c r="X23" s="72"/>
      <c r="Y23" s="72"/>
      <c r="Z23" s="63"/>
      <c r="AA23" s="66"/>
      <c r="AB23" s="60"/>
      <c r="AC23" s="60"/>
      <c r="AD23" s="69"/>
      <c r="AE23" s="69"/>
      <c r="AF23" s="60"/>
      <c r="AG23" s="60"/>
      <c r="AH23" s="69"/>
      <c r="AI23" s="69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3"/>
      <c r="AU23" s="13"/>
      <c r="AV23" s="13"/>
      <c r="AW23" s="13"/>
      <c r="AX23" s="13"/>
      <c r="AY23" s="13"/>
      <c r="AZ23" s="13"/>
      <c r="BA23" s="13"/>
      <c r="BB23" s="11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1"/>
      <c r="CG23" s="13"/>
      <c r="CH23" s="13"/>
      <c r="CI23" s="13"/>
      <c r="CJ23" s="13"/>
      <c r="CK23" s="13"/>
      <c r="CL23" s="13"/>
      <c r="CM23" s="13"/>
      <c r="CN23" s="13"/>
      <c r="CO23" s="11"/>
      <c r="CP23" s="13"/>
      <c r="CQ23" s="13"/>
      <c r="CR23" s="13"/>
    </row>
    <row r="24" spans="1:96" x14ac:dyDescent="0.3">
      <c r="A24" s="77"/>
      <c r="B24" s="31" t="s">
        <v>8</v>
      </c>
      <c r="C24" s="77"/>
      <c r="D24" s="64"/>
      <c r="E24" s="67"/>
      <c r="F24" s="67"/>
      <c r="G24" s="67"/>
      <c r="H24" s="76"/>
      <c r="I24" s="73"/>
      <c r="J24" s="73"/>
      <c r="K24" s="73"/>
      <c r="L24" s="64"/>
      <c r="M24" s="64"/>
      <c r="N24" s="64"/>
      <c r="O24" s="67"/>
      <c r="P24" s="67"/>
      <c r="Q24" s="67"/>
      <c r="R24" s="76"/>
      <c r="S24" s="73"/>
      <c r="T24" s="76"/>
      <c r="U24" s="73"/>
      <c r="V24" s="76"/>
      <c r="W24" s="73"/>
      <c r="X24" s="73"/>
      <c r="Y24" s="73"/>
      <c r="Z24" s="64"/>
      <c r="AA24" s="67"/>
      <c r="AB24" s="61"/>
      <c r="AC24" s="61"/>
      <c r="AD24" s="70"/>
      <c r="AE24" s="70"/>
      <c r="AF24" s="61"/>
      <c r="AG24" s="61"/>
      <c r="AH24" s="70"/>
      <c r="AI24" s="70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3"/>
      <c r="AU24" s="13"/>
      <c r="AV24" s="13"/>
      <c r="AW24" s="13"/>
      <c r="AX24" s="13"/>
      <c r="AY24" s="13"/>
      <c r="AZ24" s="13"/>
      <c r="BA24" s="13"/>
      <c r="BB24" s="11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1"/>
      <c r="CG24" s="13"/>
      <c r="CH24" s="13"/>
      <c r="CI24" s="13"/>
      <c r="CJ24" s="13"/>
      <c r="CK24" s="13"/>
      <c r="CL24" s="13"/>
      <c r="CM24" s="13"/>
      <c r="CN24" s="13"/>
      <c r="CO24" s="11"/>
      <c r="CP24" s="13"/>
      <c r="CQ24" s="13"/>
      <c r="CR24" s="13"/>
    </row>
    <row r="25" spans="1:96" x14ac:dyDescent="0.3">
      <c r="A25" s="77"/>
      <c r="B25" s="31" t="s">
        <v>9</v>
      </c>
      <c r="C25" s="77" t="s">
        <v>15</v>
      </c>
      <c r="D25" s="62">
        <v>1925524.9092990099</v>
      </c>
      <c r="E25" s="65">
        <f t="shared" ref="E25" si="89">(D25-D22)*100/D22</f>
        <v>-11.044441554564253</v>
      </c>
      <c r="F25" s="65">
        <f t="shared" ref="F25" si="90">D25/Z25</f>
        <v>0.5845928484891777</v>
      </c>
      <c r="G25" s="65">
        <f t="shared" ref="G25" si="91">(F25-F22)*100/F22</f>
        <v>-7.7863527753138504</v>
      </c>
      <c r="H25" s="74">
        <v>354877.81586980703</v>
      </c>
      <c r="I25" s="71">
        <f t="shared" ref="I25" si="92">(H25-H22)*100/H22</f>
        <v>6.3340266141487245</v>
      </c>
      <c r="J25" s="71">
        <f t="shared" ref="J25" si="93">H25/Z25</f>
        <v>0.10774154737913734</v>
      </c>
      <c r="K25" s="71">
        <f t="shared" ref="K25" si="94">(J25-J22)*100/J22</f>
        <v>10.228619656095372</v>
      </c>
      <c r="L25" s="62">
        <v>886588.10247767705</v>
      </c>
      <c r="M25" s="62">
        <v>370164.29986028303</v>
      </c>
      <c r="N25" s="62">
        <f>M25+L25</f>
        <v>1256752.40233796</v>
      </c>
      <c r="O25" s="65">
        <f t="shared" ref="O25" si="95">(N25-N22)*100/N22</f>
        <v>9.3507753633797179</v>
      </c>
      <c r="P25" s="65">
        <f t="shared" ref="P25" si="96">N25/Z25</f>
        <v>0.38155230461070977</v>
      </c>
      <c r="Q25" s="65">
        <f t="shared" ref="Q25" si="97">(P25-P22)*100/P22</f>
        <v>13.355859929649887</v>
      </c>
      <c r="R25" s="74">
        <v>710059.61726316297</v>
      </c>
      <c r="S25" s="71">
        <f t="shared" ref="S25" si="98">(R25-R22)*100/R22</f>
        <v>9.6820495293862248</v>
      </c>
      <c r="T25" s="74">
        <v>953426.74466809398</v>
      </c>
      <c r="U25" s="71">
        <f t="shared" ref="U25" si="99">(T25-T22)*100/T22</f>
        <v>8.2738611193563791</v>
      </c>
      <c r="V25" s="74">
        <f>R25-T25</f>
        <v>-243367.127404931</v>
      </c>
      <c r="W25" s="71">
        <f t="shared" ref="W25" si="100">(V25-V22)*100/V22</f>
        <v>4.3644556277635465</v>
      </c>
      <c r="X25" s="71">
        <f t="shared" ref="X25" si="101">V25/Z25</f>
        <v>-7.388670047902475E-2</v>
      </c>
      <c r="Y25" s="71">
        <f t="shared" ref="Y25" si="102">(X25-X22)*100/X22</f>
        <v>8.186911107506976</v>
      </c>
      <c r="Z25" s="62">
        <f>D25+H25+N25+V25</f>
        <v>3293788.0001018457</v>
      </c>
      <c r="AA25" s="65">
        <f>(Z25-Z22)*100/Z22</f>
        <v>-3.5331958742633858</v>
      </c>
      <c r="AB25" s="59">
        <v>257714.09</v>
      </c>
      <c r="AC25" s="59">
        <f t="shared" ref="AC25" si="103">(AB25-AB22)*100/AB22</f>
        <v>9.9773161249509617</v>
      </c>
      <c r="AD25" s="68">
        <v>1879739.49</v>
      </c>
      <c r="AE25" s="68">
        <f t="shared" ref="AE25" si="104">(AD25-AD22)*100/AD22</f>
        <v>0.70222374253652575</v>
      </c>
      <c r="AF25" s="59">
        <v>899534.02</v>
      </c>
      <c r="AG25" s="59">
        <f t="shared" ref="AG25" si="105">(AF25-AF22)*100/AF22</f>
        <v>-15.567980917339506</v>
      </c>
      <c r="AH25" s="68">
        <v>3300644.2</v>
      </c>
      <c r="AI25" s="68">
        <f t="shared" ref="AI25" si="106">(AH25-AH22)*100/AH22</f>
        <v>-3.5456834471804948</v>
      </c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3"/>
      <c r="AU25" s="13"/>
      <c r="AV25" s="13"/>
      <c r="AW25" s="13"/>
      <c r="AX25" s="13"/>
      <c r="AY25" s="13"/>
      <c r="AZ25" s="13"/>
      <c r="BA25" s="13"/>
      <c r="BB25" s="11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1"/>
      <c r="CG25" s="13"/>
      <c r="CH25" s="13"/>
      <c r="CI25" s="13"/>
      <c r="CJ25" s="13"/>
      <c r="CK25" s="13"/>
      <c r="CL25" s="13"/>
      <c r="CM25" s="13"/>
      <c r="CN25" s="13"/>
      <c r="CO25" s="11"/>
      <c r="CP25" s="13"/>
      <c r="CQ25" s="13"/>
      <c r="CR25" s="13"/>
    </row>
    <row r="26" spans="1:96" x14ac:dyDescent="0.3">
      <c r="A26" s="77"/>
      <c r="B26" s="31" t="s">
        <v>10</v>
      </c>
      <c r="C26" s="77"/>
      <c r="D26" s="63"/>
      <c r="E26" s="66"/>
      <c r="F26" s="66"/>
      <c r="G26" s="66"/>
      <c r="H26" s="75"/>
      <c r="I26" s="72"/>
      <c r="J26" s="72"/>
      <c r="K26" s="72"/>
      <c r="L26" s="63"/>
      <c r="M26" s="63"/>
      <c r="N26" s="63"/>
      <c r="O26" s="66"/>
      <c r="P26" s="66"/>
      <c r="Q26" s="66"/>
      <c r="R26" s="75"/>
      <c r="S26" s="72"/>
      <c r="T26" s="75"/>
      <c r="U26" s="72"/>
      <c r="V26" s="75"/>
      <c r="W26" s="72"/>
      <c r="X26" s="72"/>
      <c r="Y26" s="72"/>
      <c r="Z26" s="63"/>
      <c r="AA26" s="66"/>
      <c r="AB26" s="60"/>
      <c r="AC26" s="60"/>
      <c r="AD26" s="69"/>
      <c r="AE26" s="69"/>
      <c r="AF26" s="60"/>
      <c r="AG26" s="60"/>
      <c r="AH26" s="69"/>
      <c r="AI26" s="69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3"/>
      <c r="AU26" s="13"/>
      <c r="AV26" s="13"/>
      <c r="AW26" s="13"/>
      <c r="AX26" s="13"/>
      <c r="AY26" s="13"/>
      <c r="AZ26" s="13"/>
      <c r="BA26" s="13"/>
      <c r="BB26" s="11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1"/>
      <c r="CG26" s="13"/>
      <c r="CH26" s="13"/>
      <c r="CI26" s="13"/>
      <c r="CJ26" s="13"/>
      <c r="CK26" s="13"/>
      <c r="CL26" s="13"/>
      <c r="CM26" s="13"/>
      <c r="CN26" s="13"/>
      <c r="CO26" s="11"/>
      <c r="CP26" s="13"/>
      <c r="CQ26" s="13"/>
      <c r="CR26" s="13"/>
    </row>
    <row r="27" spans="1:96" x14ac:dyDescent="0.3">
      <c r="A27" s="77"/>
      <c r="B27" s="31" t="s">
        <v>11</v>
      </c>
      <c r="C27" s="77"/>
      <c r="D27" s="64"/>
      <c r="E27" s="67"/>
      <c r="F27" s="67"/>
      <c r="G27" s="67"/>
      <c r="H27" s="76"/>
      <c r="I27" s="73"/>
      <c r="J27" s="73"/>
      <c r="K27" s="73"/>
      <c r="L27" s="64"/>
      <c r="M27" s="64"/>
      <c r="N27" s="64"/>
      <c r="O27" s="67"/>
      <c r="P27" s="67"/>
      <c r="Q27" s="67"/>
      <c r="R27" s="76"/>
      <c r="S27" s="73"/>
      <c r="T27" s="76"/>
      <c r="U27" s="73"/>
      <c r="V27" s="76"/>
      <c r="W27" s="73"/>
      <c r="X27" s="73"/>
      <c r="Y27" s="73"/>
      <c r="Z27" s="64"/>
      <c r="AA27" s="67"/>
      <c r="AB27" s="61"/>
      <c r="AC27" s="61"/>
      <c r="AD27" s="70"/>
      <c r="AE27" s="70"/>
      <c r="AF27" s="61"/>
      <c r="AG27" s="61"/>
      <c r="AH27" s="70"/>
      <c r="AI27" s="70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3"/>
      <c r="AU27" s="13"/>
      <c r="AV27" s="13"/>
      <c r="AW27" s="13"/>
      <c r="AX27" s="13"/>
      <c r="AY27" s="13"/>
      <c r="AZ27" s="13"/>
      <c r="BA27" s="13"/>
      <c r="BB27" s="11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1"/>
      <c r="CG27" s="13"/>
      <c r="CH27" s="13"/>
      <c r="CI27" s="13"/>
      <c r="CJ27" s="13"/>
      <c r="CK27" s="13"/>
      <c r="CL27" s="13"/>
      <c r="CM27" s="13"/>
      <c r="CN27" s="13"/>
      <c r="CO27" s="11"/>
      <c r="CP27" s="13"/>
      <c r="CQ27" s="13"/>
      <c r="CR27" s="13"/>
    </row>
    <row r="28" spans="1:96" x14ac:dyDescent="0.3">
      <c r="A28" s="78">
        <v>2020</v>
      </c>
      <c r="B28" s="30" t="s">
        <v>0</v>
      </c>
      <c r="C28" s="78" t="s">
        <v>12</v>
      </c>
      <c r="D28" s="65">
        <v>2167894.6197069902</v>
      </c>
      <c r="E28" s="65">
        <f t="shared" ref="E28" si="107">(D28-D25)*100/D25</f>
        <v>12.587202026704254</v>
      </c>
      <c r="F28" s="65">
        <f t="shared" ref="F28" si="108">D28/Z28</f>
        <v>0.64013763457383555</v>
      </c>
      <c r="G28" s="65">
        <f t="shared" ref="G28" si="109">(F28-F25)*100/F25</f>
        <v>9.5014480981434932</v>
      </c>
      <c r="H28" s="71">
        <v>309618.16117375297</v>
      </c>
      <c r="I28" s="71">
        <f t="shared" ref="I28" si="110">(H28-H25)*100/H25</f>
        <v>-12.75358804413357</v>
      </c>
      <c r="J28" s="71">
        <f t="shared" ref="J28" si="111">H28/Z28</f>
        <v>9.1424295034070902E-2</v>
      </c>
      <c r="K28" s="71">
        <f t="shared" ref="K28" si="112">(J28-J25)*100/J25</f>
        <v>-15.144809724745096</v>
      </c>
      <c r="L28" s="65">
        <v>922566.02309383103</v>
      </c>
      <c r="M28" s="65">
        <v>189480.555950098</v>
      </c>
      <c r="N28" s="65">
        <f>M28+L28</f>
        <v>1112046.579043929</v>
      </c>
      <c r="O28" s="65">
        <f t="shared" ref="O28" si="113">(N28-N25)*100/N25</f>
        <v>-11.514266694444508</v>
      </c>
      <c r="P28" s="65">
        <f t="shared" ref="P28" si="114">N28/Z28</f>
        <v>0.32836599167413449</v>
      </c>
      <c r="Q28" s="65">
        <f t="shared" ref="Q28" si="115">(P28-P25)*100/P25</f>
        <v>-13.939455297181395</v>
      </c>
      <c r="R28" s="71">
        <v>606497.39944992797</v>
      </c>
      <c r="S28" s="71">
        <f t="shared" ref="S28" si="116">(R28-R25)*100/R25</f>
        <v>-14.585003187817209</v>
      </c>
      <c r="T28" s="71">
        <v>809449.71954598301</v>
      </c>
      <c r="U28" s="71">
        <f t="shared" ref="U28" si="117">(T28-T25)*100/T25</f>
        <v>-15.101005496990972</v>
      </c>
      <c r="V28" s="71">
        <f>R28-T28</f>
        <v>-202952.32009605505</v>
      </c>
      <c r="W28" s="71">
        <f t="shared" ref="W28" si="118">(V28-V25)*100/V25</f>
        <v>-16.606518612364198</v>
      </c>
      <c r="X28" s="71">
        <f t="shared" ref="X28" si="119">V28/Z28</f>
        <v>-5.9927921282040934E-2</v>
      </c>
      <c r="Y28" s="71">
        <f t="shared" ref="Y28" si="120">(X28-X25)*100/X25</f>
        <v>-18.892140407523662</v>
      </c>
      <c r="Z28" s="65">
        <f>D28+H28+N28+V28</f>
        <v>3386607.0398286171</v>
      </c>
      <c r="AA28" s="65">
        <f>(Z28-Z25)*100/Z25</f>
        <v>2.8180028503322436</v>
      </c>
      <c r="AB28" s="59">
        <v>224001.35</v>
      </c>
      <c r="AC28" s="59">
        <f t="shared" ref="AC28" si="121">(AB28-AB25)*100/AB25</f>
        <v>-13.081450067398329</v>
      </c>
      <c r="AD28" s="68">
        <v>1917377.68</v>
      </c>
      <c r="AE28" s="68">
        <f t="shared" ref="AE28" si="122">(AD28-AD25)*100/AD25</f>
        <v>2.0023088412107546</v>
      </c>
      <c r="AF28" s="59">
        <v>1030038.13</v>
      </c>
      <c r="AG28" s="59">
        <f t="shared" ref="AG28" si="123">(AF28-AF25)*100/AF25</f>
        <v>14.507968247826801</v>
      </c>
      <c r="AH28" s="68">
        <v>3386606.94</v>
      </c>
      <c r="AI28" s="68">
        <f t="shared" ref="AI28" si="124">(AH28-AH25)*100/AH25</f>
        <v>2.6044231001935851</v>
      </c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</row>
    <row r="29" spans="1:96" x14ac:dyDescent="0.3">
      <c r="A29" s="78"/>
      <c r="B29" s="30" t="s">
        <v>1</v>
      </c>
      <c r="C29" s="78"/>
      <c r="D29" s="66"/>
      <c r="E29" s="66"/>
      <c r="F29" s="66"/>
      <c r="G29" s="66"/>
      <c r="H29" s="72"/>
      <c r="I29" s="72"/>
      <c r="J29" s="72"/>
      <c r="K29" s="72"/>
      <c r="L29" s="66"/>
      <c r="M29" s="66"/>
      <c r="N29" s="66"/>
      <c r="O29" s="66"/>
      <c r="P29" s="66"/>
      <c r="Q29" s="66"/>
      <c r="R29" s="72"/>
      <c r="S29" s="72"/>
      <c r="T29" s="72"/>
      <c r="U29" s="72"/>
      <c r="V29" s="72"/>
      <c r="W29" s="72"/>
      <c r="X29" s="72"/>
      <c r="Y29" s="72"/>
      <c r="Z29" s="66"/>
      <c r="AA29" s="66"/>
      <c r="AB29" s="60"/>
      <c r="AC29" s="60"/>
      <c r="AD29" s="69"/>
      <c r="AE29" s="69"/>
      <c r="AF29" s="60"/>
      <c r="AG29" s="60"/>
      <c r="AH29" s="69"/>
      <c r="AI29" s="69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</row>
    <row r="30" spans="1:96" x14ac:dyDescent="0.3">
      <c r="A30" s="78"/>
      <c r="B30" s="30" t="s">
        <v>2</v>
      </c>
      <c r="C30" s="78"/>
      <c r="D30" s="67"/>
      <c r="E30" s="67"/>
      <c r="F30" s="67"/>
      <c r="G30" s="67"/>
      <c r="H30" s="73"/>
      <c r="I30" s="73"/>
      <c r="J30" s="73"/>
      <c r="K30" s="73"/>
      <c r="L30" s="67"/>
      <c r="M30" s="67"/>
      <c r="N30" s="67"/>
      <c r="O30" s="67"/>
      <c r="P30" s="67"/>
      <c r="Q30" s="67"/>
      <c r="R30" s="73"/>
      <c r="S30" s="73"/>
      <c r="T30" s="73"/>
      <c r="U30" s="73"/>
      <c r="V30" s="73"/>
      <c r="W30" s="73"/>
      <c r="X30" s="73"/>
      <c r="Y30" s="73"/>
      <c r="Z30" s="67"/>
      <c r="AA30" s="67"/>
      <c r="AB30" s="61"/>
      <c r="AC30" s="61"/>
      <c r="AD30" s="70"/>
      <c r="AE30" s="70"/>
      <c r="AF30" s="61"/>
      <c r="AG30" s="61"/>
      <c r="AH30" s="70"/>
      <c r="AI30" s="70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</row>
    <row r="31" spans="1:96" x14ac:dyDescent="0.3">
      <c r="A31" s="78"/>
      <c r="B31" s="30" t="s">
        <v>3</v>
      </c>
      <c r="C31" s="78" t="s">
        <v>13</v>
      </c>
      <c r="D31" s="65">
        <v>1613198.50410713</v>
      </c>
      <c r="E31" s="65">
        <f t="shared" ref="E31" si="125">(D31-D28)*100/D28</f>
        <v>-25.586857892328371</v>
      </c>
      <c r="F31" s="65">
        <f t="shared" ref="F31" si="126">D31/Z31</f>
        <v>0.63481242372882851</v>
      </c>
      <c r="G31" s="65">
        <f t="shared" ref="G31" si="127">(F31-F28)*100/F28</f>
        <v>-0.83188529425429469</v>
      </c>
      <c r="H31" s="71">
        <v>358479.20242804999</v>
      </c>
      <c r="I31" s="71">
        <f t="shared" ref="I31" si="128">(H31-H28)*100/H28</f>
        <v>15.781064350058246</v>
      </c>
      <c r="J31" s="71">
        <f t="shared" ref="J31" si="129">H31/Z31</f>
        <v>0.14106574657139365</v>
      </c>
      <c r="K31" s="71">
        <f t="shared" ref="K31" si="130">(J31-J28)*100/J28</f>
        <v>54.297877297082756</v>
      </c>
      <c r="L31" s="65">
        <v>702791.46117404301</v>
      </c>
      <c r="M31" s="65">
        <v>87567.916553148898</v>
      </c>
      <c r="N31" s="65">
        <f>M31+L31</f>
        <v>790359.3777271919</v>
      </c>
      <c r="O31" s="65">
        <f t="shared" ref="O31" si="131">(N31-N28)*100/N28</f>
        <v>-28.927493450256776</v>
      </c>
      <c r="P31" s="65">
        <f t="shared" ref="P31" si="132">N31/Z31</f>
        <v>0.31101563193520554</v>
      </c>
      <c r="Q31" s="65">
        <f t="shared" ref="Q31" si="133">(P31-P28)*100/P28</f>
        <v>-5.2838479558952605</v>
      </c>
      <c r="R31" s="71">
        <v>338071.90544993599</v>
      </c>
      <c r="S31" s="71">
        <f t="shared" ref="S31" si="134">(R31-R28)*100/R28</f>
        <v>-44.258309144185048</v>
      </c>
      <c r="T31" s="71">
        <v>558888.23881497397</v>
      </c>
      <c r="U31" s="71">
        <f t="shared" ref="U31" si="135">(T31-T28)*100/T28</f>
        <v>-30.954545375782935</v>
      </c>
      <c r="V31" s="71">
        <f>R31-T31</f>
        <v>-220816.33336503798</v>
      </c>
      <c r="W31" s="71">
        <f t="shared" ref="W31" si="136">(V31-V28)*100/V28</f>
        <v>8.8020739356554767</v>
      </c>
      <c r="X31" s="71">
        <f t="shared" ref="X31" si="137">V31/Z31</f>
        <v>-8.6893802235427683E-2</v>
      </c>
      <c r="Y31" s="71">
        <f t="shared" ref="Y31" si="138">(X31-X28)*100/X28</f>
        <v>44.997190585797647</v>
      </c>
      <c r="Z31" s="65">
        <f>D31+H31+N31+V31</f>
        <v>2541220.750897334</v>
      </c>
      <c r="AA31" s="65">
        <f>(Z31-Z28)*100/Z28</f>
        <v>-24.962633071655837</v>
      </c>
      <c r="AB31" s="59">
        <v>215263.75</v>
      </c>
      <c r="AC31" s="59">
        <f t="shared" ref="AC31" si="139">(AB31-AB28)*100/AB28</f>
        <v>-3.9006907770868371</v>
      </c>
      <c r="AD31" s="68">
        <v>1473013.05</v>
      </c>
      <c r="AE31" s="68">
        <f t="shared" ref="AE31" si="140">(AD31-AD28)*100/AD28</f>
        <v>-23.175644247616351</v>
      </c>
      <c r="AF31" s="59">
        <v>720904.82</v>
      </c>
      <c r="AG31" s="59">
        <f t="shared" ref="AG31" si="141">(AF31-AF28)*100/AF28</f>
        <v>-30.011831697919771</v>
      </c>
      <c r="AH31" s="68">
        <v>2541220.75</v>
      </c>
      <c r="AI31" s="68">
        <f t="shared" ref="AI31" si="142">(AH31-AH28)*100/AH28</f>
        <v>-24.962630886240373</v>
      </c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</row>
    <row r="32" spans="1:96" x14ac:dyDescent="0.3">
      <c r="A32" s="78"/>
      <c r="B32" s="30" t="s">
        <v>4</v>
      </c>
      <c r="C32" s="78"/>
      <c r="D32" s="66"/>
      <c r="E32" s="66"/>
      <c r="F32" s="66"/>
      <c r="G32" s="66"/>
      <c r="H32" s="72"/>
      <c r="I32" s="72"/>
      <c r="J32" s="72"/>
      <c r="K32" s="72"/>
      <c r="L32" s="66"/>
      <c r="M32" s="66"/>
      <c r="N32" s="66"/>
      <c r="O32" s="66"/>
      <c r="P32" s="66"/>
      <c r="Q32" s="66"/>
      <c r="R32" s="72"/>
      <c r="S32" s="72"/>
      <c r="T32" s="72"/>
      <c r="U32" s="72"/>
      <c r="V32" s="72"/>
      <c r="W32" s="72"/>
      <c r="X32" s="72"/>
      <c r="Y32" s="72"/>
      <c r="Z32" s="66"/>
      <c r="AA32" s="66"/>
      <c r="AB32" s="60"/>
      <c r="AC32" s="60"/>
      <c r="AD32" s="69"/>
      <c r="AE32" s="69"/>
      <c r="AF32" s="60"/>
      <c r="AG32" s="60"/>
      <c r="AH32" s="69"/>
      <c r="AI32" s="69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</row>
    <row r="33" spans="1:96" x14ac:dyDescent="0.3">
      <c r="A33" s="78"/>
      <c r="B33" s="30" t="s">
        <v>5</v>
      </c>
      <c r="C33" s="78"/>
      <c r="D33" s="67"/>
      <c r="E33" s="67"/>
      <c r="F33" s="67"/>
      <c r="G33" s="67"/>
      <c r="H33" s="73"/>
      <c r="I33" s="73"/>
      <c r="J33" s="73"/>
      <c r="K33" s="73"/>
      <c r="L33" s="67"/>
      <c r="M33" s="67"/>
      <c r="N33" s="67"/>
      <c r="O33" s="67"/>
      <c r="P33" s="67"/>
      <c r="Q33" s="67"/>
      <c r="R33" s="73"/>
      <c r="S33" s="73"/>
      <c r="T33" s="73"/>
      <c r="U33" s="73"/>
      <c r="V33" s="73"/>
      <c r="W33" s="73"/>
      <c r="X33" s="73"/>
      <c r="Y33" s="73"/>
      <c r="Z33" s="67"/>
      <c r="AA33" s="67"/>
      <c r="AB33" s="61"/>
      <c r="AC33" s="61"/>
      <c r="AD33" s="70"/>
      <c r="AE33" s="70"/>
      <c r="AF33" s="61"/>
      <c r="AG33" s="61"/>
      <c r="AH33" s="70"/>
      <c r="AI33" s="70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</row>
    <row r="34" spans="1:96" x14ac:dyDescent="0.3">
      <c r="A34" s="78"/>
      <c r="B34" s="30" t="s">
        <v>6</v>
      </c>
      <c r="C34" s="78" t="s">
        <v>14</v>
      </c>
      <c r="D34" s="65">
        <v>2065699.3315506699</v>
      </c>
      <c r="E34" s="65">
        <f t="shared" ref="E34" si="143">(D34-D31)*100/D31</f>
        <v>28.049916131926317</v>
      </c>
      <c r="F34" s="65">
        <f t="shared" ref="F34" si="144">D34/Z34</f>
        <v>0.61065382818618608</v>
      </c>
      <c r="G34" s="65">
        <f t="shared" ref="G34" si="145">(F34-F31)*100/F31</f>
        <v>-3.8056274010418885</v>
      </c>
      <c r="H34" s="71">
        <v>335717.53061587905</v>
      </c>
      <c r="I34" s="71">
        <f t="shared" ref="I34" si="146">(H34-H31)*100/H31</f>
        <v>-6.349509722740307</v>
      </c>
      <c r="J34" s="71">
        <f t="shared" ref="J34" si="147">H34/Z34</f>
        <v>9.9243482402594271E-2</v>
      </c>
      <c r="K34" s="71">
        <f t="shared" ref="K34" si="148">(J34-J31)*100/J31</f>
        <v>-29.647356062893021</v>
      </c>
      <c r="L34" s="65">
        <v>896037.23922871298</v>
      </c>
      <c r="M34" s="65">
        <v>282715.69983299001</v>
      </c>
      <c r="N34" s="65">
        <f>M34+L34</f>
        <v>1178752.9390617029</v>
      </c>
      <c r="O34" s="65">
        <f t="shared" ref="O34" si="149">(N34-N31)*100/N31</f>
        <v>49.141387105622819</v>
      </c>
      <c r="P34" s="65">
        <f t="shared" ref="P34" si="150">N34/Z34</f>
        <v>0.34845825998472063</v>
      </c>
      <c r="Q34" s="65">
        <f t="shared" ref="Q34" si="151">(P34-P31)*100/P31</f>
        <v>12.038825128029442</v>
      </c>
      <c r="R34" s="71">
        <v>527437.16738479107</v>
      </c>
      <c r="S34" s="71">
        <f t="shared" ref="S34" si="152">(R34-R31)*100/R31</f>
        <v>56.013309264143395</v>
      </c>
      <c r="T34" s="71">
        <v>724840.43837384204</v>
      </c>
      <c r="U34" s="71">
        <f t="shared" ref="U34" si="153">(T34-T31)*100/T31</f>
        <v>29.693271039437342</v>
      </c>
      <c r="V34" s="71">
        <f>R34-T34</f>
        <v>-197403.27098905097</v>
      </c>
      <c r="W34" s="71">
        <f t="shared" ref="W34" si="154">(V34-V31)*100/V31</f>
        <v>-10.602957679440397</v>
      </c>
      <c r="X34" s="71">
        <f t="shared" ref="X34" si="155">V34/Z34</f>
        <v>-5.8355570573501048E-2</v>
      </c>
      <c r="Y34" s="71">
        <f t="shared" ref="Y34" si="156">(X34-X31)*100/X31</f>
        <v>-32.84265497394847</v>
      </c>
      <c r="Z34" s="65">
        <f>D34+H34+N34+V34</f>
        <v>3382766.5302392012</v>
      </c>
      <c r="AA34" s="65">
        <f>(Z34-Z31)*100/Z31</f>
        <v>33.115807788233582</v>
      </c>
      <c r="AB34" s="59">
        <v>244218.88</v>
      </c>
      <c r="AC34" s="59">
        <f t="shared" ref="AC34" si="157">(AB34-AB31)*100/AB31</f>
        <v>13.45100138783237</v>
      </c>
      <c r="AD34" s="68">
        <v>1875862.82</v>
      </c>
      <c r="AE34" s="68">
        <f t="shared" ref="AE34" si="158">(AD34-AD31)*100/AD31</f>
        <v>27.348689816427626</v>
      </c>
      <c r="AF34" s="59">
        <v>1058130.8700000001</v>
      </c>
      <c r="AG34" s="59">
        <f t="shared" ref="AG34" si="159">(AF34-AF31)*100/AF31</f>
        <v>46.778165528148385</v>
      </c>
      <c r="AH34" s="68">
        <v>3382766.53</v>
      </c>
      <c r="AI34" s="68">
        <f t="shared" ref="AI34" si="160">(AH34-AH31)*100/AH31</f>
        <v>33.115807825825435</v>
      </c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</row>
    <row r="35" spans="1:96" x14ac:dyDescent="0.3">
      <c r="A35" s="78"/>
      <c r="B35" s="30" t="s">
        <v>7</v>
      </c>
      <c r="C35" s="78"/>
      <c r="D35" s="66"/>
      <c r="E35" s="66"/>
      <c r="F35" s="66"/>
      <c r="G35" s="66"/>
      <c r="H35" s="72"/>
      <c r="I35" s="72"/>
      <c r="J35" s="72"/>
      <c r="K35" s="72"/>
      <c r="L35" s="66"/>
      <c r="M35" s="66"/>
      <c r="N35" s="66"/>
      <c r="O35" s="66"/>
      <c r="P35" s="66"/>
      <c r="Q35" s="66"/>
      <c r="R35" s="72"/>
      <c r="S35" s="72"/>
      <c r="T35" s="72"/>
      <c r="U35" s="72"/>
      <c r="V35" s="72"/>
      <c r="W35" s="72"/>
      <c r="X35" s="72"/>
      <c r="Y35" s="72"/>
      <c r="Z35" s="66"/>
      <c r="AA35" s="66"/>
      <c r="AB35" s="60"/>
      <c r="AC35" s="60"/>
      <c r="AD35" s="69"/>
      <c r="AE35" s="69"/>
      <c r="AF35" s="60"/>
      <c r="AG35" s="60"/>
      <c r="AH35" s="69"/>
      <c r="AI35" s="69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</row>
    <row r="36" spans="1:96" x14ac:dyDescent="0.3">
      <c r="A36" s="78"/>
      <c r="B36" s="30" t="s">
        <v>8</v>
      </c>
      <c r="C36" s="78"/>
      <c r="D36" s="67"/>
      <c r="E36" s="67"/>
      <c r="F36" s="67"/>
      <c r="G36" s="67"/>
      <c r="H36" s="73"/>
      <c r="I36" s="73"/>
      <c r="J36" s="73"/>
      <c r="K36" s="73"/>
      <c r="L36" s="67"/>
      <c r="M36" s="67"/>
      <c r="N36" s="67"/>
      <c r="O36" s="67"/>
      <c r="P36" s="67"/>
      <c r="Q36" s="67"/>
      <c r="R36" s="73"/>
      <c r="S36" s="73"/>
      <c r="T36" s="73"/>
      <c r="U36" s="73"/>
      <c r="V36" s="73"/>
      <c r="W36" s="73"/>
      <c r="X36" s="73"/>
      <c r="Y36" s="73"/>
      <c r="Z36" s="67"/>
      <c r="AA36" s="67"/>
      <c r="AB36" s="61"/>
      <c r="AC36" s="61"/>
      <c r="AD36" s="70"/>
      <c r="AE36" s="70"/>
      <c r="AF36" s="61"/>
      <c r="AG36" s="61"/>
      <c r="AH36" s="70"/>
      <c r="AI36" s="70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</row>
    <row r="37" spans="1:96" x14ac:dyDescent="0.3">
      <c r="A37" s="78"/>
      <c r="B37" s="30" t="s">
        <v>9</v>
      </c>
      <c r="C37" s="78" t="s">
        <v>15</v>
      </c>
      <c r="D37" s="65">
        <v>1903631.2618298798</v>
      </c>
      <c r="E37" s="65">
        <f t="shared" ref="E37" si="161">(D37-D34)*100/D34</f>
        <v>-7.8456756627369133</v>
      </c>
      <c r="F37" s="65">
        <f t="shared" ref="F37" si="162">D37/Z37</f>
        <v>0.57949980649164801</v>
      </c>
      <c r="G37" s="65">
        <f t="shared" ref="G37" si="163">(F37-F34)*100/F34</f>
        <v>-5.1017483648754469</v>
      </c>
      <c r="H37" s="71">
        <v>373365.16643079795</v>
      </c>
      <c r="I37" s="71">
        <f t="shared" ref="I37" si="164">(H37-H34)*100/H34</f>
        <v>11.21408100013536</v>
      </c>
      <c r="J37" s="71">
        <f t="shared" ref="J37" si="165">H37/Z37</f>
        <v>0.11365911352463652</v>
      </c>
      <c r="K37" s="71">
        <f t="shared" ref="K37" si="166">(J37-J34)*100/J34</f>
        <v>14.525519231140379</v>
      </c>
      <c r="L37" s="65">
        <v>895359.85354419297</v>
      </c>
      <c r="M37" s="65">
        <v>373068.09738528897</v>
      </c>
      <c r="N37" s="65">
        <f>M37+L37</f>
        <v>1268427.950929482</v>
      </c>
      <c r="O37" s="65">
        <f t="shared" ref="O37" si="167">(N37-N34)*100/N34</f>
        <v>7.60761724498105</v>
      </c>
      <c r="P37" s="65">
        <f t="shared" ref="P37" si="168">N37/Z37</f>
        <v>0.3861324232538903</v>
      </c>
      <c r="Q37" s="65">
        <f t="shared" ref="Q37" si="169">(P37-P34)*100/P34</f>
        <v>10.811671753977542</v>
      </c>
      <c r="R37" s="71">
        <v>489334.12275988999</v>
      </c>
      <c r="S37" s="71">
        <f t="shared" ref="S37" si="170">(R37-R34)*100/R34</f>
        <v>-7.2241864967212415</v>
      </c>
      <c r="T37" s="71">
        <v>749802.68228436098</v>
      </c>
      <c r="U37" s="71">
        <f t="shared" ref="U37" si="171">(T37-T34)*100/T34</f>
        <v>3.4438260600527464</v>
      </c>
      <c r="V37" s="71">
        <f>R37-T37</f>
        <v>-260468.559524471</v>
      </c>
      <c r="W37" s="71">
        <f t="shared" ref="W37" si="172">(V37-V34)*100/V34</f>
        <v>31.947438469202449</v>
      </c>
      <c r="X37" s="71">
        <f t="shared" ref="X37" si="173">V37/Z37</f>
        <v>-7.9291343270174924E-2</v>
      </c>
      <c r="Y37" s="71">
        <f t="shared" ref="Y37" si="174">(X37-X34)*100/X34</f>
        <v>35.876219683782338</v>
      </c>
      <c r="Z37" s="65">
        <f>D37+H37+N37+V37</f>
        <v>3284955.819665689</v>
      </c>
      <c r="AA37" s="65">
        <f>(Z37-Z34)*100/Z34</f>
        <v>-2.8914413601755653</v>
      </c>
      <c r="AB37" s="59">
        <v>257562.07</v>
      </c>
      <c r="AC37" s="59">
        <f t="shared" ref="AC37" si="175">(AB37-AB34)*100/AB34</f>
        <v>5.4636193565378735</v>
      </c>
      <c r="AD37" s="68">
        <v>1900252.03</v>
      </c>
      <c r="AE37" s="68">
        <f t="shared" ref="AE37" si="176">(AD37-AD34)*100/AD34</f>
        <v>1.3001595713699343</v>
      </c>
      <c r="AF37" s="59">
        <v>915492.23</v>
      </c>
      <c r="AG37" s="59">
        <f t="shared" ref="AG37" si="177">(AF37-AF34)*100/AF34</f>
        <v>-13.480245595707846</v>
      </c>
      <c r="AH37" s="68">
        <v>3284955.82</v>
      </c>
      <c r="AI37" s="68">
        <f t="shared" ref="AI37" si="178">(AH37-AH34)*100/AH34</f>
        <v>-2.8914413434260853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</row>
    <row r="38" spans="1:96" x14ac:dyDescent="0.3">
      <c r="A38" s="78"/>
      <c r="B38" s="30" t="s">
        <v>10</v>
      </c>
      <c r="C38" s="78"/>
      <c r="D38" s="66"/>
      <c r="E38" s="66"/>
      <c r="F38" s="66"/>
      <c r="G38" s="66"/>
      <c r="H38" s="72"/>
      <c r="I38" s="72"/>
      <c r="J38" s="72"/>
      <c r="K38" s="72"/>
      <c r="L38" s="66"/>
      <c r="M38" s="66"/>
      <c r="N38" s="66"/>
      <c r="O38" s="66"/>
      <c r="P38" s="66"/>
      <c r="Q38" s="66"/>
      <c r="R38" s="72"/>
      <c r="S38" s="72"/>
      <c r="T38" s="72"/>
      <c r="U38" s="72"/>
      <c r="V38" s="72"/>
      <c r="W38" s="72"/>
      <c r="X38" s="72"/>
      <c r="Y38" s="72"/>
      <c r="Z38" s="66"/>
      <c r="AA38" s="66"/>
      <c r="AB38" s="60"/>
      <c r="AC38" s="60"/>
      <c r="AD38" s="69"/>
      <c r="AE38" s="69"/>
      <c r="AF38" s="60"/>
      <c r="AG38" s="60"/>
      <c r="AH38" s="69"/>
      <c r="AI38" s="69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</row>
    <row r="39" spans="1:96" x14ac:dyDescent="0.3">
      <c r="A39" s="78"/>
      <c r="B39" s="30" t="s">
        <v>11</v>
      </c>
      <c r="C39" s="78"/>
      <c r="D39" s="67"/>
      <c r="E39" s="67"/>
      <c r="F39" s="67"/>
      <c r="G39" s="67"/>
      <c r="H39" s="73"/>
      <c r="I39" s="73"/>
      <c r="J39" s="73"/>
      <c r="K39" s="73"/>
      <c r="L39" s="67"/>
      <c r="M39" s="67"/>
      <c r="N39" s="67"/>
      <c r="O39" s="67"/>
      <c r="P39" s="67"/>
      <c r="Q39" s="67"/>
      <c r="R39" s="73"/>
      <c r="S39" s="73"/>
      <c r="T39" s="73"/>
      <c r="U39" s="73"/>
      <c r="V39" s="73"/>
      <c r="W39" s="73"/>
      <c r="X39" s="73"/>
      <c r="Y39" s="73"/>
      <c r="Z39" s="67"/>
      <c r="AA39" s="67"/>
      <c r="AB39" s="61"/>
      <c r="AC39" s="61"/>
      <c r="AD39" s="70"/>
      <c r="AE39" s="70"/>
      <c r="AF39" s="61"/>
      <c r="AG39" s="61"/>
      <c r="AH39" s="70"/>
      <c r="AI39" s="70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</row>
    <row r="40" spans="1:96" x14ac:dyDescent="0.3">
      <c r="A40" s="77">
        <v>2021</v>
      </c>
      <c r="B40" s="31" t="s">
        <v>0</v>
      </c>
      <c r="C40" s="77" t="s">
        <v>12</v>
      </c>
      <c r="D40" s="62">
        <v>2210216.6482382403</v>
      </c>
      <c r="E40" s="65">
        <f t="shared" ref="E40" si="179">(D40-D37)*100/D37</f>
        <v>16.105292687495211</v>
      </c>
      <c r="F40" s="65">
        <f t="shared" ref="F40" si="180">D40/Z40</f>
        <v>0.62470806301568349</v>
      </c>
      <c r="G40" s="65">
        <f t="shared" ref="G40" si="181">(F40-F37)*100/F37</f>
        <v>7.8012548093382401</v>
      </c>
      <c r="H40" s="74">
        <v>325048.112892434</v>
      </c>
      <c r="I40" s="71">
        <f t="shared" ref="I40" si="182">(H40-H37)*100/H37</f>
        <v>-12.940964471927876</v>
      </c>
      <c r="J40" s="71">
        <f t="shared" ref="J40" si="183">H40/Z40</f>
        <v>9.1873426595440108E-2</v>
      </c>
      <c r="K40" s="71">
        <f t="shared" ref="K40" si="184">(J40-J37)*100/J37</f>
        <v>-19.167567169591013</v>
      </c>
      <c r="L40" s="62">
        <v>954103.13222905097</v>
      </c>
      <c r="M40" s="62">
        <v>333891.05542367103</v>
      </c>
      <c r="N40" s="62">
        <f>M40+L40</f>
        <v>1287994.187652722</v>
      </c>
      <c r="O40" s="65">
        <f t="shared" ref="O40" si="185">(N40-N37)*100/N37</f>
        <v>1.5425579914808878</v>
      </c>
      <c r="P40" s="65">
        <f t="shared" ref="P40" si="186">N40/Z40</f>
        <v>0.36404592046908713</v>
      </c>
      <c r="Q40" s="65">
        <f t="shared" ref="Q40" si="187">(P40-P37)*100/P37</f>
        <v>-5.7199296030835587</v>
      </c>
      <c r="R40" s="74">
        <v>487637.94089434005</v>
      </c>
      <c r="S40" s="71">
        <f t="shared" ref="S40" si="188">(R40-R37)*100/R37</f>
        <v>-0.34663061222530606</v>
      </c>
      <c r="T40" s="74">
        <v>772897.65597366891</v>
      </c>
      <c r="U40" s="71">
        <f t="shared" ref="U40" si="189">(T40-T37)*100/T37</f>
        <v>3.0801401802066648</v>
      </c>
      <c r="V40" s="74">
        <f>R40-T40</f>
        <v>-285259.71507932886</v>
      </c>
      <c r="W40" s="71">
        <f t="shared" ref="W40" si="190">(V40-V37)*100/V37</f>
        <v>9.5179071132877873</v>
      </c>
      <c r="X40" s="71">
        <f t="shared" ref="X40" si="191">V40/Z40</f>
        <v>-8.062741008021064E-2</v>
      </c>
      <c r="Y40" s="71">
        <f t="shared" ref="Y40" si="192">(X40-X37)*100/X37</f>
        <v>1.6850096806699848</v>
      </c>
      <c r="Z40" s="62">
        <f>D40+H40+N40+V40</f>
        <v>3537999.2337040673</v>
      </c>
      <c r="AA40" s="65">
        <f>(Z40-Z37)*100/Z37</f>
        <v>7.7030994609885077</v>
      </c>
      <c r="AB40" s="59">
        <v>233575.26</v>
      </c>
      <c r="AC40" s="59">
        <f t="shared" ref="AC40" si="193">(AB40-AB37)*100/AB37</f>
        <v>-9.3130211292369243</v>
      </c>
      <c r="AD40" s="68">
        <v>1999973.51</v>
      </c>
      <c r="AE40" s="68">
        <f t="shared" ref="AE40" si="194">(AD40-AD37)*100/AD37</f>
        <v>5.2478028401316843</v>
      </c>
      <c r="AF40" s="59">
        <v>1097761.8700000001</v>
      </c>
      <c r="AG40" s="59">
        <f t="shared" ref="AG40" si="195">(AF40-AF37)*100/AF37</f>
        <v>19.909468811111608</v>
      </c>
      <c r="AH40" s="68">
        <v>3537999.23</v>
      </c>
      <c r="AI40" s="68">
        <f t="shared" ref="AI40" si="196">(AH40-AH37)*100/AH37</f>
        <v>7.7030993372690215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3"/>
      <c r="AU40" s="13"/>
      <c r="AV40" s="13"/>
      <c r="AW40" s="13"/>
      <c r="AX40" s="13"/>
      <c r="AY40" s="13"/>
      <c r="AZ40" s="13"/>
      <c r="BA40" s="13"/>
      <c r="BB40" s="11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1"/>
      <c r="CG40" s="13"/>
      <c r="CH40" s="13"/>
      <c r="CI40" s="13"/>
      <c r="CJ40" s="13"/>
      <c r="CK40" s="13"/>
      <c r="CL40" s="13"/>
      <c r="CM40" s="13"/>
      <c r="CN40" s="13"/>
      <c r="CO40" s="11"/>
      <c r="CP40" s="13"/>
      <c r="CQ40" s="13"/>
      <c r="CR40" s="13"/>
    </row>
    <row r="41" spans="1:96" x14ac:dyDescent="0.3">
      <c r="A41" s="77"/>
      <c r="B41" s="31" t="s">
        <v>1</v>
      </c>
      <c r="C41" s="77"/>
      <c r="D41" s="63"/>
      <c r="E41" s="66"/>
      <c r="F41" s="66"/>
      <c r="G41" s="66"/>
      <c r="H41" s="75"/>
      <c r="I41" s="72"/>
      <c r="J41" s="72"/>
      <c r="K41" s="72"/>
      <c r="L41" s="63"/>
      <c r="M41" s="63"/>
      <c r="N41" s="63"/>
      <c r="O41" s="66"/>
      <c r="P41" s="66"/>
      <c r="Q41" s="66"/>
      <c r="R41" s="75"/>
      <c r="S41" s="72"/>
      <c r="T41" s="75"/>
      <c r="U41" s="72"/>
      <c r="V41" s="75"/>
      <c r="W41" s="72"/>
      <c r="X41" s="72"/>
      <c r="Y41" s="72"/>
      <c r="Z41" s="63"/>
      <c r="AA41" s="66"/>
      <c r="AB41" s="60"/>
      <c r="AC41" s="60"/>
      <c r="AD41" s="69"/>
      <c r="AE41" s="69"/>
      <c r="AF41" s="60"/>
      <c r="AG41" s="60"/>
      <c r="AH41" s="69"/>
      <c r="AI41" s="69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3"/>
      <c r="AU41" s="13"/>
      <c r="AV41" s="13"/>
      <c r="AW41" s="13"/>
      <c r="AX41" s="13"/>
      <c r="AY41" s="13"/>
      <c r="AZ41" s="13"/>
      <c r="BA41" s="13"/>
      <c r="BB41" s="11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1"/>
      <c r="CG41" s="13"/>
      <c r="CH41" s="13"/>
      <c r="CI41" s="13"/>
      <c r="CJ41" s="13"/>
      <c r="CK41" s="13"/>
      <c r="CL41" s="13"/>
      <c r="CM41" s="13"/>
      <c r="CN41" s="13"/>
      <c r="CO41" s="11"/>
      <c r="CP41" s="13"/>
      <c r="CQ41" s="13"/>
      <c r="CR41" s="13"/>
    </row>
    <row r="42" spans="1:96" x14ac:dyDescent="0.3">
      <c r="A42" s="77"/>
      <c r="B42" s="31" t="s">
        <v>2</v>
      </c>
      <c r="C42" s="77"/>
      <c r="D42" s="64"/>
      <c r="E42" s="67"/>
      <c r="F42" s="67"/>
      <c r="G42" s="67"/>
      <c r="H42" s="76"/>
      <c r="I42" s="73"/>
      <c r="J42" s="73"/>
      <c r="K42" s="73"/>
      <c r="L42" s="64"/>
      <c r="M42" s="64"/>
      <c r="N42" s="64"/>
      <c r="O42" s="67"/>
      <c r="P42" s="67"/>
      <c r="Q42" s="67"/>
      <c r="R42" s="76"/>
      <c r="S42" s="73"/>
      <c r="T42" s="76"/>
      <c r="U42" s="73"/>
      <c r="V42" s="76"/>
      <c r="W42" s="73"/>
      <c r="X42" s="73"/>
      <c r="Y42" s="73"/>
      <c r="Z42" s="64"/>
      <c r="AA42" s="67"/>
      <c r="AB42" s="61"/>
      <c r="AC42" s="61"/>
      <c r="AD42" s="70"/>
      <c r="AE42" s="70"/>
      <c r="AF42" s="61"/>
      <c r="AG42" s="61"/>
      <c r="AH42" s="70"/>
      <c r="AI42" s="70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3"/>
      <c r="AU42" s="13"/>
      <c r="AV42" s="13"/>
      <c r="AW42" s="13"/>
      <c r="AX42" s="13"/>
      <c r="AY42" s="13"/>
      <c r="AZ42" s="13"/>
      <c r="BA42" s="13"/>
      <c r="BB42" s="11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1"/>
      <c r="CG42" s="13"/>
      <c r="CH42" s="13"/>
      <c r="CI42" s="13"/>
      <c r="CJ42" s="13"/>
      <c r="CK42" s="13"/>
      <c r="CL42" s="13"/>
      <c r="CM42" s="13"/>
      <c r="CN42" s="13"/>
      <c r="CO42" s="11"/>
      <c r="CP42" s="13"/>
      <c r="CQ42" s="13"/>
      <c r="CR42" s="13"/>
    </row>
    <row r="43" spans="1:96" x14ac:dyDescent="0.3">
      <c r="A43" s="77"/>
      <c r="B43" s="31" t="s">
        <v>3</v>
      </c>
      <c r="C43" s="77" t="s">
        <v>13</v>
      </c>
      <c r="D43" s="62">
        <v>1835534.5970266399</v>
      </c>
      <c r="E43" s="65">
        <f t="shared" ref="E43" si="197">(D43-D40)*100/D40</f>
        <v>-16.952277122256717</v>
      </c>
      <c r="F43" s="65">
        <f t="shared" ref="F43" si="198">D43/Z43</f>
        <v>0.63446318384648992</v>
      </c>
      <c r="G43" s="65">
        <f t="shared" ref="G43" si="199">(F43-F40)*100/F40</f>
        <v>1.5615487310528797</v>
      </c>
      <c r="H43" s="74">
        <v>343206.11832715897</v>
      </c>
      <c r="I43" s="71">
        <f t="shared" ref="I43" si="200">(H43-H40)*100/H40</f>
        <v>5.5862516084607678</v>
      </c>
      <c r="J43" s="71">
        <f t="shared" ref="J43" si="201">H43/Z43</f>
        <v>0.11863118619620557</v>
      </c>
      <c r="K43" s="71">
        <f t="shared" ref="K43" si="202">(J43-J40)*100/J40</f>
        <v>29.12459085540792</v>
      </c>
      <c r="L43" s="62">
        <v>852260.44019025192</v>
      </c>
      <c r="M43" s="62">
        <v>69815.817992763696</v>
      </c>
      <c r="N43" s="62">
        <f>M43+L43</f>
        <v>922076.25818301563</v>
      </c>
      <c r="O43" s="65">
        <f t="shared" ref="O43" si="203">(N43-N40)*100/N40</f>
        <v>-28.409905337893317</v>
      </c>
      <c r="P43" s="65">
        <f t="shared" ref="P43" si="204">N43/Z43</f>
        <v>0.31872100883509719</v>
      </c>
      <c r="Q43" s="65">
        <f t="shared" ref="Q43" si="205">(P43-P40)*100/P40</f>
        <v>-12.450328127722749</v>
      </c>
      <c r="R43" s="74">
        <v>505754.33985990001</v>
      </c>
      <c r="S43" s="71">
        <f t="shared" ref="S43" si="206">(R43-R40)*100/R40</f>
        <v>3.7151331851524994</v>
      </c>
      <c r="T43" s="74">
        <v>713519.921669701</v>
      </c>
      <c r="U43" s="71">
        <f t="shared" ref="U43" si="207">(T43-T40)*100/T40</f>
        <v>-7.6824834239102415</v>
      </c>
      <c r="V43" s="74">
        <f>R43-T43</f>
        <v>-207765.58180980099</v>
      </c>
      <c r="W43" s="71">
        <f t="shared" ref="W43" si="208">(V43-V40)*100/V40</f>
        <v>-27.166167942072459</v>
      </c>
      <c r="X43" s="71">
        <f t="shared" ref="X43" si="209">V43/Z43</f>
        <v>-7.1815378877792713E-2</v>
      </c>
      <c r="Y43" s="71">
        <f t="shared" ref="Y43" si="210">(X43-X40)*100/X40</f>
        <v>-10.929324399297268</v>
      </c>
      <c r="Z43" s="62">
        <f>D43+H43+N43+V43</f>
        <v>2893051.3917270135</v>
      </c>
      <c r="AA43" s="65">
        <f>(Z43-Z40)*100/Z40</f>
        <v>-18.229168503856151</v>
      </c>
      <c r="AB43" s="59">
        <v>240190.44</v>
      </c>
      <c r="AC43" s="59">
        <f t="shared" ref="AC43" si="211">(AB43-AB40)*100/AB40</f>
        <v>2.832140698462668</v>
      </c>
      <c r="AD43" s="68">
        <v>1583741.1</v>
      </c>
      <c r="AE43" s="68">
        <f t="shared" ref="AE43" si="212">(AD43-AD40)*100/AD40</f>
        <v>-20.81189615356455</v>
      </c>
      <c r="AF43" s="59">
        <v>883910.67</v>
      </c>
      <c r="AG43" s="59">
        <f t="shared" ref="AG43" si="213">(AF43-AF40)*100/AF40</f>
        <v>-19.48065476167432</v>
      </c>
      <c r="AH43" s="68">
        <v>2893051.39</v>
      </c>
      <c r="AI43" s="68">
        <f t="shared" ref="AI43" si="214">(AH43-AH40)*100/AH40</f>
        <v>-18.229168467060404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3"/>
      <c r="AU43" s="13"/>
      <c r="AV43" s="13"/>
      <c r="AW43" s="13"/>
      <c r="AX43" s="13"/>
      <c r="AY43" s="13"/>
      <c r="AZ43" s="13"/>
      <c r="BA43" s="13"/>
      <c r="BB43" s="11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1"/>
      <c r="CG43" s="13"/>
      <c r="CH43" s="13"/>
      <c r="CI43" s="13"/>
      <c r="CJ43" s="13"/>
      <c r="CK43" s="13"/>
      <c r="CL43" s="13"/>
      <c r="CM43" s="13"/>
      <c r="CN43" s="13"/>
      <c r="CO43" s="11"/>
      <c r="CP43" s="13"/>
      <c r="CQ43" s="13"/>
      <c r="CR43" s="13"/>
    </row>
    <row r="44" spans="1:96" x14ac:dyDescent="0.3">
      <c r="A44" s="77"/>
      <c r="B44" s="31" t="s">
        <v>4</v>
      </c>
      <c r="C44" s="77"/>
      <c r="D44" s="63"/>
      <c r="E44" s="66"/>
      <c r="F44" s="66"/>
      <c r="G44" s="66"/>
      <c r="H44" s="75"/>
      <c r="I44" s="72"/>
      <c r="J44" s="72"/>
      <c r="K44" s="72"/>
      <c r="L44" s="63"/>
      <c r="M44" s="63"/>
      <c r="N44" s="63"/>
      <c r="O44" s="66"/>
      <c r="P44" s="66"/>
      <c r="Q44" s="66"/>
      <c r="R44" s="75"/>
      <c r="S44" s="72"/>
      <c r="T44" s="75"/>
      <c r="U44" s="72"/>
      <c r="V44" s="75"/>
      <c r="W44" s="72"/>
      <c r="X44" s="72"/>
      <c r="Y44" s="72"/>
      <c r="Z44" s="63"/>
      <c r="AA44" s="66"/>
      <c r="AB44" s="60"/>
      <c r="AC44" s="60"/>
      <c r="AD44" s="69"/>
      <c r="AE44" s="69"/>
      <c r="AF44" s="60"/>
      <c r="AG44" s="60"/>
      <c r="AH44" s="69"/>
      <c r="AI44" s="69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3"/>
      <c r="AU44" s="13"/>
      <c r="AV44" s="13"/>
      <c r="AW44" s="13"/>
      <c r="AX44" s="13"/>
      <c r="AY44" s="13"/>
      <c r="AZ44" s="13"/>
      <c r="BA44" s="13"/>
      <c r="BB44" s="11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1"/>
      <c r="CG44" s="13"/>
      <c r="CH44" s="13"/>
      <c r="CI44" s="13"/>
      <c r="CJ44" s="13"/>
      <c r="CK44" s="13"/>
      <c r="CL44" s="13"/>
      <c r="CM44" s="13"/>
      <c r="CN44" s="13"/>
      <c r="CO44" s="11"/>
      <c r="CP44" s="13"/>
      <c r="CQ44" s="13"/>
      <c r="CR44" s="13"/>
    </row>
    <row r="45" spans="1:96" x14ac:dyDescent="0.3">
      <c r="A45" s="77"/>
      <c r="B45" s="31" t="s">
        <v>5</v>
      </c>
      <c r="C45" s="77"/>
      <c r="D45" s="64"/>
      <c r="E45" s="67"/>
      <c r="F45" s="67"/>
      <c r="G45" s="67"/>
      <c r="H45" s="76"/>
      <c r="I45" s="73"/>
      <c r="J45" s="73"/>
      <c r="K45" s="73"/>
      <c r="L45" s="64"/>
      <c r="M45" s="64"/>
      <c r="N45" s="64"/>
      <c r="O45" s="67"/>
      <c r="P45" s="67"/>
      <c r="Q45" s="67"/>
      <c r="R45" s="76"/>
      <c r="S45" s="73"/>
      <c r="T45" s="76"/>
      <c r="U45" s="73"/>
      <c r="V45" s="76"/>
      <c r="W45" s="73"/>
      <c r="X45" s="73"/>
      <c r="Y45" s="73"/>
      <c r="Z45" s="64"/>
      <c r="AA45" s="67"/>
      <c r="AB45" s="61"/>
      <c r="AC45" s="61"/>
      <c r="AD45" s="70"/>
      <c r="AE45" s="70"/>
      <c r="AF45" s="61"/>
      <c r="AG45" s="61"/>
      <c r="AH45" s="70"/>
      <c r="AI45" s="70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3"/>
      <c r="AU45" s="13"/>
      <c r="AV45" s="13"/>
      <c r="AW45" s="13"/>
      <c r="AX45" s="13"/>
      <c r="AY45" s="13"/>
      <c r="AZ45" s="13"/>
      <c r="BA45" s="13"/>
      <c r="BB45" s="11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1"/>
      <c r="CG45" s="13"/>
      <c r="CH45" s="13"/>
      <c r="CI45" s="13"/>
      <c r="CJ45" s="13"/>
      <c r="CK45" s="13"/>
      <c r="CL45" s="13"/>
      <c r="CM45" s="13"/>
      <c r="CN45" s="13"/>
      <c r="CO45" s="11"/>
      <c r="CP45" s="13"/>
      <c r="CQ45" s="13"/>
      <c r="CR45" s="13"/>
    </row>
    <row r="46" spans="1:96" x14ac:dyDescent="0.3">
      <c r="A46" s="77"/>
      <c r="B46" s="31" t="s">
        <v>6</v>
      </c>
      <c r="C46" s="77" t="s">
        <v>14</v>
      </c>
      <c r="D46" s="62">
        <v>1981093.462812</v>
      </c>
      <c r="E46" s="65">
        <f t="shared" ref="E46" si="215">(D46-D43)*100/D43</f>
        <v>7.9300529677375273</v>
      </c>
      <c r="F46" s="65">
        <f t="shared" ref="F46" si="216">D46/Z46</f>
        <v>0.60476436199992256</v>
      </c>
      <c r="G46" s="65">
        <f t="shared" ref="G46" si="217">(F46-F43)*100/F43</f>
        <v>-4.6809369877879421</v>
      </c>
      <c r="H46" s="74">
        <v>316075.16200749105</v>
      </c>
      <c r="I46" s="71">
        <f t="shared" ref="I46" si="218">(H46-H43)*100/H43</f>
        <v>-7.905149375514779</v>
      </c>
      <c r="J46" s="71">
        <f t="shared" ref="J46" si="219">H46/Z46</f>
        <v>9.6487620237845462E-2</v>
      </c>
      <c r="K46" s="71">
        <f t="shared" ref="K46" si="220">(J46-J43)*100/J43</f>
        <v>-18.665889357067197</v>
      </c>
      <c r="L46" s="62">
        <v>898098.82627373096</v>
      </c>
      <c r="M46" s="62">
        <v>205597.049746078</v>
      </c>
      <c r="N46" s="62">
        <f>M46+L46</f>
        <v>1103695.8760198089</v>
      </c>
      <c r="O46" s="65">
        <f t="shared" ref="O46" si="221">(N46-N43)*100/N43</f>
        <v>19.696810998548131</v>
      </c>
      <c r="P46" s="65">
        <f t="shared" ref="P46" si="222">N46/Z46</f>
        <v>0.33692298966836121</v>
      </c>
      <c r="Q46" s="65">
        <f t="shared" ref="Q46" si="223">(P46-P43)*100/P43</f>
        <v>5.7109447851558253</v>
      </c>
      <c r="R46" s="74">
        <v>553839.33797053702</v>
      </c>
      <c r="S46" s="71">
        <f t="shared" ref="S46" si="224">(R46-R43)*100/R43</f>
        <v>9.50757992980488</v>
      </c>
      <c r="T46" s="74">
        <v>678893.31277184002</v>
      </c>
      <c r="U46" s="71">
        <f t="shared" ref="U46" si="225">(T46-T43)*100/T43</f>
        <v>-4.8529281168256082</v>
      </c>
      <c r="V46" s="74">
        <f>R46-T46</f>
        <v>-125053.974801303</v>
      </c>
      <c r="W46" s="71">
        <f t="shared" ref="W46" si="226">(V46-V43)*100/V43</f>
        <v>-39.810062036269478</v>
      </c>
      <c r="X46" s="71">
        <f t="shared" ref="X46" si="227">V46/Z46</f>
        <v>-3.8174971906129243E-2</v>
      </c>
      <c r="Y46" s="71">
        <f t="shared" ref="Y46" si="228">(X46-X43)*100/X43</f>
        <v>-46.842901196565307</v>
      </c>
      <c r="Z46" s="62">
        <f>D46+H46+N46+V46</f>
        <v>3275810.5260379971</v>
      </c>
      <c r="AA46" s="65">
        <f>(Z46-Z43)*100/Z43</f>
        <v>13.230291567081172</v>
      </c>
      <c r="AB46" s="59">
        <v>236244.36</v>
      </c>
      <c r="AC46" s="59">
        <f t="shared" ref="AC46" si="229">(AB46-AB43)*100/AB43</f>
        <v>-1.6428963617369685</v>
      </c>
      <c r="AD46" s="68">
        <v>1846925.4</v>
      </c>
      <c r="AE46" s="68">
        <f t="shared" ref="AE46" si="230">(AD46-AD43)*100/AD43</f>
        <v>16.617886597752612</v>
      </c>
      <c r="AF46" s="59">
        <v>1039388.51</v>
      </c>
      <c r="AG46" s="59">
        <f t="shared" ref="AG46" si="231">(AF46-AF43)*100/AF43</f>
        <v>17.589768432142577</v>
      </c>
      <c r="AH46" s="68">
        <v>3275810.53</v>
      </c>
      <c r="AI46" s="68">
        <f t="shared" ref="AI46" si="232">(AH46-AH43)*100/AH43</f>
        <v>13.230291771623168</v>
      </c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3"/>
      <c r="AU46" s="13"/>
      <c r="AV46" s="13"/>
      <c r="AW46" s="13"/>
      <c r="AX46" s="13"/>
      <c r="AY46" s="13"/>
      <c r="AZ46" s="13"/>
      <c r="BA46" s="13"/>
      <c r="BB46" s="11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1"/>
      <c r="CG46" s="13"/>
      <c r="CH46" s="13"/>
      <c r="CI46" s="13"/>
      <c r="CJ46" s="13"/>
      <c r="CK46" s="13"/>
      <c r="CL46" s="13"/>
      <c r="CM46" s="13"/>
      <c r="CN46" s="13"/>
      <c r="CO46" s="11"/>
      <c r="CP46" s="13"/>
      <c r="CQ46" s="13"/>
      <c r="CR46" s="13"/>
    </row>
    <row r="47" spans="1:96" x14ac:dyDescent="0.3">
      <c r="A47" s="77"/>
      <c r="B47" s="31" t="s">
        <v>7</v>
      </c>
      <c r="C47" s="77"/>
      <c r="D47" s="63"/>
      <c r="E47" s="66"/>
      <c r="F47" s="66"/>
      <c r="G47" s="66"/>
      <c r="H47" s="75"/>
      <c r="I47" s="72"/>
      <c r="J47" s="72"/>
      <c r="K47" s="72"/>
      <c r="L47" s="63"/>
      <c r="M47" s="63"/>
      <c r="N47" s="63"/>
      <c r="O47" s="66"/>
      <c r="P47" s="66"/>
      <c r="Q47" s="66"/>
      <c r="R47" s="75"/>
      <c r="S47" s="72"/>
      <c r="T47" s="75"/>
      <c r="U47" s="72"/>
      <c r="V47" s="75"/>
      <c r="W47" s="72"/>
      <c r="X47" s="72"/>
      <c r="Y47" s="72"/>
      <c r="Z47" s="63"/>
      <c r="AA47" s="66"/>
      <c r="AB47" s="60"/>
      <c r="AC47" s="60"/>
      <c r="AD47" s="69"/>
      <c r="AE47" s="69"/>
      <c r="AF47" s="60"/>
      <c r="AG47" s="60"/>
      <c r="AH47" s="69"/>
      <c r="AI47" s="69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3"/>
      <c r="AU47" s="13"/>
      <c r="AV47" s="13"/>
      <c r="AW47" s="13"/>
      <c r="AX47" s="13"/>
      <c r="AY47" s="13"/>
      <c r="AZ47" s="13"/>
      <c r="BA47" s="13"/>
      <c r="BB47" s="11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1"/>
      <c r="CG47" s="13"/>
      <c r="CH47" s="13"/>
      <c r="CI47" s="13"/>
      <c r="CJ47" s="13"/>
      <c r="CK47" s="13"/>
      <c r="CL47" s="13"/>
      <c r="CM47" s="13"/>
      <c r="CN47" s="13"/>
      <c r="CO47" s="11"/>
      <c r="CP47" s="13"/>
      <c r="CQ47" s="13"/>
      <c r="CR47" s="13"/>
    </row>
    <row r="48" spans="1:96" x14ac:dyDescent="0.3">
      <c r="A48" s="77"/>
      <c r="B48" s="31" t="s">
        <v>8</v>
      </c>
      <c r="C48" s="77"/>
      <c r="D48" s="64"/>
      <c r="E48" s="67"/>
      <c r="F48" s="67"/>
      <c r="G48" s="67"/>
      <c r="H48" s="76"/>
      <c r="I48" s="73"/>
      <c r="J48" s="73"/>
      <c r="K48" s="73"/>
      <c r="L48" s="64"/>
      <c r="M48" s="64"/>
      <c r="N48" s="64"/>
      <c r="O48" s="67"/>
      <c r="P48" s="67"/>
      <c r="Q48" s="67"/>
      <c r="R48" s="76"/>
      <c r="S48" s="73"/>
      <c r="T48" s="76"/>
      <c r="U48" s="73"/>
      <c r="V48" s="76"/>
      <c r="W48" s="73"/>
      <c r="X48" s="73"/>
      <c r="Y48" s="73"/>
      <c r="Z48" s="64"/>
      <c r="AA48" s="67"/>
      <c r="AB48" s="61"/>
      <c r="AC48" s="61"/>
      <c r="AD48" s="70"/>
      <c r="AE48" s="70"/>
      <c r="AF48" s="61"/>
      <c r="AG48" s="61"/>
      <c r="AH48" s="70"/>
      <c r="AI48" s="70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3"/>
      <c r="AU48" s="13"/>
      <c r="AV48" s="13"/>
      <c r="AW48" s="13"/>
      <c r="AX48" s="13"/>
      <c r="AY48" s="13"/>
      <c r="AZ48" s="13"/>
      <c r="BA48" s="13"/>
      <c r="BB48" s="11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1"/>
      <c r="CG48" s="13"/>
      <c r="CH48" s="13"/>
      <c r="CI48" s="13"/>
      <c r="CJ48" s="13"/>
      <c r="CK48" s="13"/>
      <c r="CL48" s="13"/>
      <c r="CM48" s="13"/>
      <c r="CN48" s="13"/>
      <c r="CO48" s="11"/>
      <c r="CP48" s="13"/>
      <c r="CQ48" s="13"/>
      <c r="CR48" s="13"/>
    </row>
    <row r="49" spans="1:96" x14ac:dyDescent="0.3">
      <c r="A49" s="77"/>
      <c r="B49" s="31" t="s">
        <v>9</v>
      </c>
      <c r="C49" s="77" t="s">
        <v>15</v>
      </c>
      <c r="D49" s="62">
        <v>1928450.0044706999</v>
      </c>
      <c r="E49" s="65">
        <f t="shared" ref="E49" si="233">(D49-D46)*100/D46</f>
        <v>-2.6572930217323996</v>
      </c>
      <c r="F49" s="65">
        <f t="shared" ref="F49" si="234">D49/Z49</f>
        <v>0.57892759814078631</v>
      </c>
      <c r="G49" s="65">
        <f t="shared" ref="G49" si="235">(F49-F46)*100/F46</f>
        <v>-4.2722034370040403</v>
      </c>
      <c r="H49" s="74">
        <v>354101.98936789599</v>
      </c>
      <c r="I49" s="71">
        <f t="shared" ref="I49" si="236">(H49-H46)*100/H46</f>
        <v>12.030944512971159</v>
      </c>
      <c r="J49" s="71">
        <f t="shared" ref="J49" si="237">H49/Z49</f>
        <v>0.10630268543461478</v>
      </c>
      <c r="K49" s="71">
        <f t="shared" ref="K49" si="238">(J49-J46)*100/J46</f>
        <v>10.172357005566965</v>
      </c>
      <c r="L49" s="62">
        <v>941509.07626506197</v>
      </c>
      <c r="M49" s="62">
        <v>288813.307377772</v>
      </c>
      <c r="N49" s="62">
        <f>M49+L49</f>
        <v>1230322.3836428339</v>
      </c>
      <c r="O49" s="65">
        <f t="shared" ref="O49" si="239">(N49-N46)*100/N46</f>
        <v>11.472952864485681</v>
      </c>
      <c r="P49" s="65">
        <f t="shared" ref="P49" si="240">N49/Z49</f>
        <v>0.36934718600427929</v>
      </c>
      <c r="Q49" s="65">
        <f t="shared" ref="Q49" si="241">(P49-P46)*100/P46</f>
        <v>9.623622409332695</v>
      </c>
      <c r="R49" s="74">
        <v>612528.65636642603</v>
      </c>
      <c r="S49" s="71">
        <f t="shared" ref="S49" si="242">(R49-R46)*100/R46</f>
        <v>10.596812897210842</v>
      </c>
      <c r="T49" s="74">
        <v>794330.18352274399</v>
      </c>
      <c r="U49" s="71">
        <f t="shared" ref="U49" si="243">(T49-T46)*100/T46</f>
        <v>17.003683580206303</v>
      </c>
      <c r="V49" s="74">
        <f>R49-T49</f>
        <v>-181801.52715631796</v>
      </c>
      <c r="W49" s="71">
        <f t="shared" ref="W49" si="244">(V49-V46)*100/V46</f>
        <v>45.3784475424956</v>
      </c>
      <c r="X49" s="71">
        <f t="shared" ref="X49" si="245">V49/Z49</f>
        <v>-5.4577469579680363E-2</v>
      </c>
      <c r="Y49" s="71">
        <f t="shared" ref="Y49" si="246">(X49-X46)*100/X46</f>
        <v>42.966626704753622</v>
      </c>
      <c r="Z49" s="62">
        <f>D49+H49+N49+V49</f>
        <v>3331072.8503251118</v>
      </c>
      <c r="AA49" s="65">
        <f>(Z49-Z46)*100/Z46</f>
        <v>1.6869817056834764</v>
      </c>
      <c r="AB49" s="59">
        <v>239919.33</v>
      </c>
      <c r="AC49" s="59">
        <f t="shared" ref="AC49" si="247">(AB49-AB46)*100/AB46</f>
        <v>1.5555799935287349</v>
      </c>
      <c r="AD49" s="68">
        <v>1983610.35</v>
      </c>
      <c r="AE49" s="68">
        <f t="shared" ref="AE49" si="248">(AD49-AD46)*100/AD46</f>
        <v>7.4006751978179626</v>
      </c>
      <c r="AF49" s="59">
        <v>916818.7</v>
      </c>
      <c r="AG49" s="59">
        <f t="shared" ref="AG49" si="249">(AF49-AF46)*100/AF46</f>
        <v>-11.792492299150013</v>
      </c>
      <c r="AH49" s="68">
        <v>3331072.85</v>
      </c>
      <c r="AI49" s="68">
        <f t="shared" ref="AI49" si="250">(AH49-AH46)*100/AH46</f>
        <v>1.6869815727712525</v>
      </c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3"/>
      <c r="AU49" s="13"/>
      <c r="AV49" s="13"/>
      <c r="AW49" s="13"/>
      <c r="AX49" s="13"/>
      <c r="AY49" s="13"/>
      <c r="AZ49" s="13"/>
      <c r="BA49" s="13"/>
      <c r="BB49" s="11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1"/>
      <c r="CG49" s="13"/>
      <c r="CH49" s="13"/>
      <c r="CI49" s="13"/>
      <c r="CJ49" s="13"/>
      <c r="CK49" s="13"/>
      <c r="CL49" s="13"/>
      <c r="CM49" s="13"/>
      <c r="CN49" s="13"/>
      <c r="CO49" s="11"/>
      <c r="CP49" s="13"/>
      <c r="CQ49" s="13"/>
      <c r="CR49" s="13"/>
    </row>
    <row r="50" spans="1:96" x14ac:dyDescent="0.3">
      <c r="A50" s="77"/>
      <c r="B50" s="31" t="s">
        <v>10</v>
      </c>
      <c r="C50" s="77"/>
      <c r="D50" s="63"/>
      <c r="E50" s="66"/>
      <c r="F50" s="66"/>
      <c r="G50" s="66"/>
      <c r="H50" s="75"/>
      <c r="I50" s="72"/>
      <c r="J50" s="72"/>
      <c r="K50" s="72"/>
      <c r="L50" s="63"/>
      <c r="M50" s="63"/>
      <c r="N50" s="63"/>
      <c r="O50" s="66"/>
      <c r="P50" s="66"/>
      <c r="Q50" s="66"/>
      <c r="R50" s="75"/>
      <c r="S50" s="72"/>
      <c r="T50" s="75"/>
      <c r="U50" s="72"/>
      <c r="V50" s="75"/>
      <c r="W50" s="72"/>
      <c r="X50" s="72"/>
      <c r="Y50" s="72"/>
      <c r="Z50" s="63"/>
      <c r="AA50" s="66"/>
      <c r="AB50" s="60"/>
      <c r="AC50" s="60"/>
      <c r="AD50" s="69"/>
      <c r="AE50" s="69"/>
      <c r="AF50" s="60"/>
      <c r="AG50" s="60"/>
      <c r="AH50" s="69"/>
      <c r="AI50" s="69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3"/>
      <c r="AU50" s="13"/>
      <c r="AV50" s="13"/>
      <c r="AW50" s="13"/>
      <c r="AX50" s="13"/>
      <c r="AY50" s="13"/>
      <c r="AZ50" s="13"/>
      <c r="BA50" s="13"/>
      <c r="BB50" s="11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1"/>
      <c r="CG50" s="13"/>
      <c r="CH50" s="13"/>
      <c r="CI50" s="13"/>
      <c r="CJ50" s="13"/>
      <c r="CK50" s="13"/>
      <c r="CL50" s="13"/>
      <c r="CM50" s="13"/>
      <c r="CN50" s="13"/>
      <c r="CO50" s="11"/>
      <c r="CP50" s="13"/>
      <c r="CQ50" s="13"/>
      <c r="CR50" s="13"/>
    </row>
    <row r="51" spans="1:96" x14ac:dyDescent="0.3">
      <c r="A51" s="77"/>
      <c r="B51" s="31" t="s">
        <v>11</v>
      </c>
      <c r="C51" s="77"/>
      <c r="D51" s="64"/>
      <c r="E51" s="67"/>
      <c r="F51" s="67"/>
      <c r="G51" s="67"/>
      <c r="H51" s="76"/>
      <c r="I51" s="73"/>
      <c r="J51" s="73"/>
      <c r="K51" s="73"/>
      <c r="L51" s="64"/>
      <c r="M51" s="64"/>
      <c r="N51" s="64"/>
      <c r="O51" s="67"/>
      <c r="P51" s="67"/>
      <c r="Q51" s="67"/>
      <c r="R51" s="76"/>
      <c r="S51" s="73"/>
      <c r="T51" s="76"/>
      <c r="U51" s="73"/>
      <c r="V51" s="76"/>
      <c r="W51" s="73"/>
      <c r="X51" s="73"/>
      <c r="Y51" s="73"/>
      <c r="Z51" s="64"/>
      <c r="AA51" s="67"/>
      <c r="AB51" s="61"/>
      <c r="AC51" s="61"/>
      <c r="AD51" s="70"/>
      <c r="AE51" s="70"/>
      <c r="AF51" s="61"/>
      <c r="AG51" s="61"/>
      <c r="AH51" s="70"/>
      <c r="AI51" s="70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3"/>
      <c r="AU51" s="13"/>
      <c r="AV51" s="13"/>
      <c r="AW51" s="13"/>
      <c r="AX51" s="13"/>
      <c r="AY51" s="13"/>
      <c r="AZ51" s="13"/>
      <c r="BA51" s="13"/>
      <c r="BB51" s="11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1"/>
      <c r="CG51" s="13"/>
      <c r="CH51" s="13"/>
      <c r="CI51" s="13"/>
      <c r="CJ51" s="13"/>
      <c r="CK51" s="13"/>
      <c r="CL51" s="13"/>
      <c r="CM51" s="13"/>
      <c r="CN51" s="13"/>
      <c r="CO51" s="11"/>
      <c r="CP51" s="13"/>
      <c r="CQ51" s="13"/>
      <c r="CR51" s="13"/>
    </row>
    <row r="52" spans="1:96" x14ac:dyDescent="0.3">
      <c r="A52" s="78">
        <v>2022</v>
      </c>
      <c r="B52" s="30" t="s">
        <v>0</v>
      </c>
      <c r="C52" s="78" t="s">
        <v>12</v>
      </c>
      <c r="D52" s="65">
        <v>2241385.1884629801</v>
      </c>
      <c r="E52" s="65">
        <f t="shared" ref="E52" si="251">(D52-D49)*100/D49</f>
        <v>16.227290480272067</v>
      </c>
      <c r="F52" s="65">
        <f t="shared" ref="F52" si="252">D52/Z52</f>
        <v>0.63686570078910831</v>
      </c>
      <c r="G52" s="65">
        <f t="shared" ref="G52" si="253">(F52-F49)*100/F49</f>
        <v>10.007832211556156</v>
      </c>
      <c r="H52" s="71">
        <v>332409.00495195203</v>
      </c>
      <c r="I52" s="71">
        <f t="shared" ref="I52" si="254">(H52-H49)*100/H49</f>
        <v>-6.1261967080918982</v>
      </c>
      <c r="J52" s="71">
        <f t="shared" ref="J52" si="255">H52/Z52</f>
        <v>9.4450474187574768E-2</v>
      </c>
      <c r="K52" s="71">
        <f t="shared" ref="K52" si="256">(J52-J49)*100/J49</f>
        <v>-11.149493729704632</v>
      </c>
      <c r="L52" s="65">
        <v>1009040.45874398</v>
      </c>
      <c r="M52" s="65">
        <v>67093.147369857703</v>
      </c>
      <c r="N52" s="65">
        <f>M52+L52</f>
        <v>1076133.6061138378</v>
      </c>
      <c r="O52" s="65">
        <f t="shared" ref="O52" si="257">(N52-N49)*100/N49</f>
        <v>-12.532388224333692</v>
      </c>
      <c r="P52" s="65">
        <f t="shared" ref="P52" si="258">N52/Z52</f>
        <v>0.30577188906578662</v>
      </c>
      <c r="Q52" s="65">
        <f t="shared" ref="Q52" si="259">(P52-P49)*100/P49</f>
        <v>-17.21288244436661</v>
      </c>
      <c r="R52" s="71">
        <v>615312.16297381697</v>
      </c>
      <c r="S52" s="71">
        <f t="shared" ref="S52" si="260">(R52-R49)*100/R49</f>
        <v>0.45442879748727949</v>
      </c>
      <c r="T52" s="71">
        <v>745839.89795869298</v>
      </c>
      <c r="U52" s="71">
        <f t="shared" ref="U52" si="261">(T52-T49)*100/T49</f>
        <v>-6.1045502953196777</v>
      </c>
      <c r="V52" s="71">
        <f>R52-T52</f>
        <v>-130527.73498487601</v>
      </c>
      <c r="W52" s="71">
        <f t="shared" ref="W52" si="262">(V52-V49)*100/V49</f>
        <v>-28.203169122641821</v>
      </c>
      <c r="X52" s="71">
        <f t="shared" ref="X52" si="263">V52/Z52</f>
        <v>-3.7088064042469719E-2</v>
      </c>
      <c r="Y52" s="71">
        <f t="shared" ref="Y52" si="264">(X52-X49)*100/X49</f>
        <v>-32.045101526147143</v>
      </c>
      <c r="Z52" s="65">
        <f>D52+H52+N52+V52</f>
        <v>3519400.064543894</v>
      </c>
      <c r="AA52" s="65">
        <f>(Z52-Z49)*100/Z49</f>
        <v>5.6536504207766454</v>
      </c>
      <c r="AB52" s="59">
        <v>223222.07</v>
      </c>
      <c r="AC52" s="59">
        <f t="shared" ref="AC52" si="265">(AB52-AB49)*100/AB49</f>
        <v>-6.9595309390035318</v>
      </c>
      <c r="AD52" s="68">
        <v>2035646.41</v>
      </c>
      <c r="AE52" s="68">
        <f t="shared" ref="AE52" si="266">(AD52-AD49)*100/AD49</f>
        <v>2.6233004884250488</v>
      </c>
      <c r="AF52" s="59">
        <v>1057366.1200000001</v>
      </c>
      <c r="AG52" s="59">
        <f t="shared" ref="AG52" si="267">(AF52-AF49)*100/AF49</f>
        <v>15.329903284040798</v>
      </c>
      <c r="AH52" s="68">
        <v>3519400.06</v>
      </c>
      <c r="AI52" s="68">
        <f t="shared" ref="AI52" si="268">(AH52-AH49)*100/AH49</f>
        <v>5.6536502946790836</v>
      </c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</row>
    <row r="53" spans="1:96" x14ac:dyDescent="0.3">
      <c r="A53" s="78"/>
      <c r="B53" s="30" t="s">
        <v>1</v>
      </c>
      <c r="C53" s="78"/>
      <c r="D53" s="66"/>
      <c r="E53" s="66"/>
      <c r="F53" s="66"/>
      <c r="G53" s="66"/>
      <c r="H53" s="72"/>
      <c r="I53" s="72"/>
      <c r="J53" s="72"/>
      <c r="K53" s="72"/>
      <c r="L53" s="66"/>
      <c r="M53" s="66"/>
      <c r="N53" s="66"/>
      <c r="O53" s="66"/>
      <c r="P53" s="66"/>
      <c r="Q53" s="66"/>
      <c r="R53" s="72"/>
      <c r="S53" s="72"/>
      <c r="T53" s="72"/>
      <c r="U53" s="72"/>
      <c r="V53" s="72"/>
      <c r="W53" s="72"/>
      <c r="X53" s="72"/>
      <c r="Y53" s="72"/>
      <c r="Z53" s="66"/>
      <c r="AA53" s="66"/>
      <c r="AB53" s="60"/>
      <c r="AC53" s="60"/>
      <c r="AD53" s="69"/>
      <c r="AE53" s="69"/>
      <c r="AF53" s="60"/>
      <c r="AG53" s="60"/>
      <c r="AH53" s="69"/>
      <c r="AI53" s="69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</row>
    <row r="54" spans="1:96" x14ac:dyDescent="0.3">
      <c r="A54" s="78"/>
      <c r="B54" s="30" t="s">
        <v>2</v>
      </c>
      <c r="C54" s="78"/>
      <c r="D54" s="67"/>
      <c r="E54" s="67"/>
      <c r="F54" s="67"/>
      <c r="G54" s="67"/>
      <c r="H54" s="73"/>
      <c r="I54" s="73"/>
      <c r="J54" s="73"/>
      <c r="K54" s="73"/>
      <c r="L54" s="67"/>
      <c r="M54" s="67"/>
      <c r="N54" s="67"/>
      <c r="O54" s="67"/>
      <c r="P54" s="67"/>
      <c r="Q54" s="67"/>
      <c r="R54" s="73"/>
      <c r="S54" s="73"/>
      <c r="T54" s="73"/>
      <c r="U54" s="73"/>
      <c r="V54" s="73"/>
      <c r="W54" s="73"/>
      <c r="X54" s="73"/>
      <c r="Y54" s="73"/>
      <c r="Z54" s="67"/>
      <c r="AA54" s="67"/>
      <c r="AB54" s="61"/>
      <c r="AC54" s="61"/>
      <c r="AD54" s="70"/>
      <c r="AE54" s="70"/>
      <c r="AF54" s="61"/>
      <c r="AG54" s="61"/>
      <c r="AH54" s="70"/>
      <c r="AI54" s="70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</row>
    <row r="55" spans="1:96" x14ac:dyDescent="0.3">
      <c r="A55" s="78"/>
      <c r="B55" s="30" t="s">
        <v>3</v>
      </c>
      <c r="C55" s="78" t="s">
        <v>13</v>
      </c>
      <c r="D55" s="65">
        <v>1727026.39810027</v>
      </c>
      <c r="E55" s="65">
        <f t="shared" ref="E55" si="269">(D55-D52)*100/D52</f>
        <v>-22.948255079504179</v>
      </c>
      <c r="F55" s="65">
        <f t="shared" ref="F55" si="270">D55/Z55</f>
        <v>0.64439501718627334</v>
      </c>
      <c r="G55" s="65">
        <f t="shared" ref="G55" si="271">(F55-F52)*100/F52</f>
        <v>1.1822455484470011</v>
      </c>
      <c r="H55" s="71">
        <v>354512.93258647301</v>
      </c>
      <c r="I55" s="71">
        <f t="shared" ref="I55" si="272">(H55-H52)*100/H52</f>
        <v>6.6496175811229854</v>
      </c>
      <c r="J55" s="71">
        <f t="shared" ref="J55" si="273">H55/Z55</f>
        <v>0.13227728744511813</v>
      </c>
      <c r="K55" s="71">
        <f t="shared" ref="K55" si="274">(J55-J52)*100/J52</f>
        <v>40.049362994642948</v>
      </c>
      <c r="L55" s="65">
        <v>700294.86821241793</v>
      </c>
      <c r="M55" s="65">
        <v>-167553.70264433499</v>
      </c>
      <c r="N55" s="65">
        <f>M55+L55</f>
        <v>532741.16556808294</v>
      </c>
      <c r="O55" s="65">
        <f t="shared" ref="O55" si="275">(N55-N52)*100/N52</f>
        <v>-50.494886272353121</v>
      </c>
      <c r="P55" s="65">
        <f t="shared" ref="P55" si="276">N55/Z55</f>
        <v>0.19877852065243798</v>
      </c>
      <c r="Q55" s="65">
        <f t="shared" ref="Q55" si="277">(P55-P52)*100/P52</f>
        <v>-34.991237664208263</v>
      </c>
      <c r="R55" s="71">
        <v>622298.14015128196</v>
      </c>
      <c r="S55" s="71">
        <f t="shared" ref="S55" si="278">(R55-R52)*100/R52</f>
        <v>1.1353549625448012</v>
      </c>
      <c r="T55" s="71">
        <v>556504.53272779891</v>
      </c>
      <c r="U55" s="71">
        <f t="shared" ref="U55" si="279">(T55-T52)*100/T52</f>
        <v>-25.385523856941756</v>
      </c>
      <c r="V55" s="71">
        <f>R55-T55</f>
        <v>65793.607423483045</v>
      </c>
      <c r="W55" s="71">
        <f t="shared" ref="W55" si="280">(V55-V52)*100/V52</f>
        <v>-150.40584472802382</v>
      </c>
      <c r="X55" s="71">
        <f t="shared" ref="X55" si="281">V55/Z55</f>
        <v>2.4549174716170571E-2</v>
      </c>
      <c r="Y55" s="71">
        <f t="shared" ref="Y55" si="282">(X55-X52)*100/X52</f>
        <v>-166.19157766784264</v>
      </c>
      <c r="Z55" s="65">
        <f>D55+H55+N55+V55</f>
        <v>2680074.1036783089</v>
      </c>
      <c r="AA55" s="65">
        <f>(Z55-Z52)*100/Z52</f>
        <v>-23.848552181417315</v>
      </c>
      <c r="AB55" s="59">
        <v>221249.02</v>
      </c>
      <c r="AC55" s="59">
        <f t="shared" ref="AC55" si="283">(AB55-AB52)*100/AB52</f>
        <v>-0.88389557537927022</v>
      </c>
      <c r="AD55" s="68">
        <v>1554497.28</v>
      </c>
      <c r="AE55" s="68">
        <f t="shared" ref="AE55" si="284">(AD55-AD52)*100/AD52</f>
        <v>-23.636183948075729</v>
      </c>
      <c r="AF55" s="59">
        <v>794226.85</v>
      </c>
      <c r="AG55" s="59">
        <f t="shared" ref="AG55" si="285">(AF55-AF52)*100/AF52</f>
        <v>-24.886296716221636</v>
      </c>
      <c r="AH55" s="68">
        <v>2680074.1</v>
      </c>
      <c r="AI55" s="68">
        <f t="shared" ref="AI55" si="286">(AH55-AH52)*100/AH52</f>
        <v>-23.848552187613475</v>
      </c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</row>
    <row r="56" spans="1:96" x14ac:dyDescent="0.3">
      <c r="A56" s="78"/>
      <c r="B56" s="30" t="s">
        <v>4</v>
      </c>
      <c r="C56" s="78"/>
      <c r="D56" s="66"/>
      <c r="E56" s="66"/>
      <c r="F56" s="66"/>
      <c r="G56" s="66"/>
      <c r="H56" s="72"/>
      <c r="I56" s="72"/>
      <c r="J56" s="72"/>
      <c r="K56" s="72"/>
      <c r="L56" s="66"/>
      <c r="M56" s="66"/>
      <c r="N56" s="66"/>
      <c r="O56" s="66"/>
      <c r="P56" s="66"/>
      <c r="Q56" s="66"/>
      <c r="R56" s="72"/>
      <c r="S56" s="72"/>
      <c r="T56" s="72"/>
      <c r="U56" s="72"/>
      <c r="V56" s="72"/>
      <c r="W56" s="72"/>
      <c r="X56" s="72"/>
      <c r="Y56" s="72"/>
      <c r="Z56" s="66"/>
      <c r="AA56" s="66"/>
      <c r="AB56" s="60"/>
      <c r="AC56" s="60"/>
      <c r="AD56" s="69"/>
      <c r="AE56" s="69"/>
      <c r="AF56" s="60"/>
      <c r="AG56" s="60"/>
      <c r="AH56" s="69"/>
      <c r="AI56" s="69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</row>
    <row r="57" spans="1:96" x14ac:dyDescent="0.3">
      <c r="A57" s="78"/>
      <c r="B57" s="30" t="s">
        <v>5</v>
      </c>
      <c r="C57" s="78"/>
      <c r="D57" s="67"/>
      <c r="E57" s="67"/>
      <c r="F57" s="67"/>
      <c r="G57" s="67"/>
      <c r="H57" s="73"/>
      <c r="I57" s="73"/>
      <c r="J57" s="73"/>
      <c r="K57" s="73"/>
      <c r="L57" s="67"/>
      <c r="M57" s="67"/>
      <c r="N57" s="67"/>
      <c r="O57" s="67"/>
      <c r="P57" s="67"/>
      <c r="Q57" s="67"/>
      <c r="R57" s="73"/>
      <c r="S57" s="73"/>
      <c r="T57" s="73"/>
      <c r="U57" s="73"/>
      <c r="V57" s="73"/>
      <c r="W57" s="73"/>
      <c r="X57" s="73"/>
      <c r="Y57" s="73"/>
      <c r="Z57" s="67"/>
      <c r="AA57" s="67"/>
      <c r="AB57" s="61"/>
      <c r="AC57" s="61"/>
      <c r="AD57" s="70"/>
      <c r="AE57" s="70"/>
      <c r="AF57" s="61"/>
      <c r="AG57" s="61"/>
      <c r="AH57" s="70"/>
      <c r="AI57" s="70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</row>
    <row r="58" spans="1:96" x14ac:dyDescent="0.3">
      <c r="A58" s="78"/>
      <c r="B58" s="30" t="s">
        <v>6</v>
      </c>
      <c r="C58" s="78" t="s">
        <v>14</v>
      </c>
      <c r="D58" s="65">
        <v>1671821.4835378798</v>
      </c>
      <c r="E58" s="65">
        <f t="shared" ref="E58" si="287">(D58-D55)*100/D55</f>
        <v>-3.1965298633023576</v>
      </c>
      <c r="F58" s="65">
        <f t="shared" ref="F58" si="288">D58/Z58</f>
        <v>0.57636020681977174</v>
      </c>
      <c r="G58" s="65">
        <f t="shared" ref="G58" si="289">(F58-F55)*100/F55</f>
        <v>-10.557935513463939</v>
      </c>
      <c r="H58" s="71">
        <v>311384.96819833195</v>
      </c>
      <c r="I58" s="71">
        <f t="shared" ref="I58" si="290">(H58-H55)*100/H55</f>
        <v>-12.165413564319337</v>
      </c>
      <c r="J58" s="71">
        <f t="shared" ref="J58" si="291">H58/Z58</f>
        <v>0.10734992129157686</v>
      </c>
      <c r="K58" s="71">
        <f t="shared" ref="K58" si="292">(J58-J55)*100/J55</f>
        <v>-18.844781772444222</v>
      </c>
      <c r="L58" s="65">
        <v>540367.57986169099</v>
      </c>
      <c r="M58" s="65">
        <v>318174.33911798202</v>
      </c>
      <c r="N58" s="65">
        <f>M58+L58</f>
        <v>858541.91897967295</v>
      </c>
      <c r="O58" s="65">
        <f t="shared" ref="O58" si="293">(N58-N55)*100/N55</f>
        <v>61.155543154652939</v>
      </c>
      <c r="P58" s="65">
        <f t="shared" ref="P58" si="294">N58/Z58</f>
        <v>0.29598219837408635</v>
      </c>
      <c r="Q58" s="65">
        <f t="shared" ref="Q58" si="295">(P58-P55)*100/P55</f>
        <v>48.90049357576612</v>
      </c>
      <c r="R58" s="71">
        <v>559903.74382993707</v>
      </c>
      <c r="S58" s="71">
        <f t="shared" ref="S58" si="296">(R58-R55)*100/R55</f>
        <v>-10.02644750089992</v>
      </c>
      <c r="T58" s="71">
        <v>500998.211385815</v>
      </c>
      <c r="U58" s="71">
        <f t="shared" ref="U58" si="297">(T58-T55)*100/T55</f>
        <v>-9.9741004929304911</v>
      </c>
      <c r="V58" s="71">
        <f>R58-T58</f>
        <v>58905.532444122073</v>
      </c>
      <c r="W58" s="71">
        <f t="shared" ref="W58" si="298">(V58-V55)*100/V55</f>
        <v>-10.469216158076904</v>
      </c>
      <c r="X58" s="71">
        <f t="shared" ref="X58" si="299">V58/Z58</f>
        <v>2.0307673514565003E-2</v>
      </c>
      <c r="Y58" s="71">
        <f t="shared" ref="Y58" si="300">(X58-X55)*100/X55</f>
        <v>-17.277571448508553</v>
      </c>
      <c r="Z58" s="65">
        <f>D58+H58+N58+V58</f>
        <v>2900653.9031600067</v>
      </c>
      <c r="AA58" s="65">
        <f>(Z58-Z55)*100/Z55</f>
        <v>8.2303619582368892</v>
      </c>
      <c r="AB58" s="59">
        <v>220361.54</v>
      </c>
      <c r="AC58" s="59">
        <f t="shared" ref="AC58" si="301">(AB58-AB55)*100/AB55</f>
        <v>-0.40112268067898399</v>
      </c>
      <c r="AD58" s="68">
        <v>1768873.25</v>
      </c>
      <c r="AE58" s="68">
        <f t="shared" ref="AE58" si="302">(AD58-AD55)*100/AD55</f>
        <v>13.790694442385899</v>
      </c>
      <c r="AF58" s="59">
        <v>817545.16</v>
      </c>
      <c r="AG58" s="59">
        <f t="shared" ref="AG58" si="303">(AF58-AF55)*100/AF55</f>
        <v>2.935976037576677</v>
      </c>
      <c r="AH58" s="68">
        <v>2900653.9</v>
      </c>
      <c r="AI58" s="68">
        <f t="shared" ref="AI58" si="304">(AH58-AH55)*100/AH55</f>
        <v>8.2303619888718682</v>
      </c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</row>
    <row r="59" spans="1:96" x14ac:dyDescent="0.3">
      <c r="A59" s="78"/>
      <c r="B59" s="30" t="s">
        <v>7</v>
      </c>
      <c r="C59" s="78"/>
      <c r="D59" s="66"/>
      <c r="E59" s="66"/>
      <c r="F59" s="66"/>
      <c r="G59" s="66"/>
      <c r="H59" s="72"/>
      <c r="I59" s="72"/>
      <c r="J59" s="72"/>
      <c r="K59" s="72"/>
      <c r="L59" s="66"/>
      <c r="M59" s="66"/>
      <c r="N59" s="66"/>
      <c r="O59" s="66"/>
      <c r="P59" s="66"/>
      <c r="Q59" s="66"/>
      <c r="R59" s="72"/>
      <c r="S59" s="72"/>
      <c r="T59" s="72"/>
      <c r="U59" s="72"/>
      <c r="V59" s="72"/>
      <c r="W59" s="72"/>
      <c r="X59" s="72"/>
      <c r="Y59" s="72"/>
      <c r="Z59" s="66"/>
      <c r="AA59" s="66"/>
      <c r="AB59" s="60"/>
      <c r="AC59" s="60"/>
      <c r="AD59" s="69"/>
      <c r="AE59" s="69"/>
      <c r="AF59" s="60"/>
      <c r="AG59" s="60"/>
      <c r="AH59" s="69"/>
      <c r="AI59" s="69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</row>
    <row r="60" spans="1:96" x14ac:dyDescent="0.3">
      <c r="A60" s="78"/>
      <c r="B60" s="30" t="s">
        <v>8</v>
      </c>
      <c r="C60" s="78"/>
      <c r="D60" s="67"/>
      <c r="E60" s="67"/>
      <c r="F60" s="67"/>
      <c r="G60" s="67"/>
      <c r="H60" s="73"/>
      <c r="I60" s="73"/>
      <c r="J60" s="73"/>
      <c r="K60" s="73"/>
      <c r="L60" s="67"/>
      <c r="M60" s="67"/>
      <c r="N60" s="67"/>
      <c r="O60" s="67"/>
      <c r="P60" s="67"/>
      <c r="Q60" s="67"/>
      <c r="R60" s="73"/>
      <c r="S60" s="73"/>
      <c r="T60" s="73"/>
      <c r="U60" s="73"/>
      <c r="V60" s="73"/>
      <c r="W60" s="73"/>
      <c r="X60" s="73"/>
      <c r="Y60" s="73"/>
      <c r="Z60" s="67"/>
      <c r="AA60" s="67"/>
      <c r="AB60" s="61"/>
      <c r="AC60" s="61"/>
      <c r="AD60" s="70"/>
      <c r="AE60" s="70"/>
      <c r="AF60" s="61"/>
      <c r="AG60" s="61"/>
      <c r="AH60" s="70"/>
      <c r="AI60" s="70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</row>
    <row r="61" spans="1:96" x14ac:dyDescent="0.3">
      <c r="A61" s="78"/>
      <c r="B61" s="30" t="s">
        <v>9</v>
      </c>
      <c r="C61" s="78" t="s">
        <v>15</v>
      </c>
      <c r="D61" s="65">
        <v>1598915.8263498899</v>
      </c>
      <c r="E61" s="65">
        <f t="shared" ref="E61" si="305">(D61-D58)*100/D58</f>
        <v>-4.3608517958333817</v>
      </c>
      <c r="F61" s="65">
        <f t="shared" ref="F61" si="306">D61/Z61</f>
        <v>0.5480016639761951</v>
      </c>
      <c r="G61" s="65">
        <f t="shared" ref="G61" si="307">(F61-F58)*100/F58</f>
        <v>-4.9202811901350394</v>
      </c>
      <c r="H61" s="71">
        <v>358699.86593258299</v>
      </c>
      <c r="I61" s="71">
        <f t="shared" ref="I61" si="308">(H61-H58)*100/H58</f>
        <v>15.194984526072094</v>
      </c>
      <c r="J61" s="71">
        <f t="shared" ref="J61" si="309">H61/Z61</f>
        <v>0.12293838122037495</v>
      </c>
      <c r="K61" s="71">
        <f t="shared" ref="K61" si="310">(J61-J58)*100/J58</f>
        <v>14.521165680650789</v>
      </c>
      <c r="L61" s="65">
        <v>569942.93096833606</v>
      </c>
      <c r="M61" s="65">
        <v>375206.33331793797</v>
      </c>
      <c r="N61" s="65">
        <f>M61+L61</f>
        <v>945149.26428627409</v>
      </c>
      <c r="O61" s="65">
        <f t="shared" ref="O61" si="311">(N61-N58)*100/N58</f>
        <v>10.08772470999773</v>
      </c>
      <c r="P61" s="65">
        <f t="shared" ref="P61" si="312">N61/Z61</f>
        <v>0.32393410647335324</v>
      </c>
      <c r="Q61" s="65">
        <f t="shared" ref="Q61" si="313">(P61-P58)*100/P58</f>
        <v>9.4437801505680454</v>
      </c>
      <c r="R61" s="71">
        <v>583024.89509523707</v>
      </c>
      <c r="S61" s="71">
        <f t="shared" ref="S61" si="314">(R61-R58)*100/R58</f>
        <v>4.1294868127052071</v>
      </c>
      <c r="T61" s="71">
        <v>568069.10105811397</v>
      </c>
      <c r="U61" s="71">
        <f t="shared" ref="U61" si="315">(T61-T58)*100/T58</f>
        <v>13.387450922583868</v>
      </c>
      <c r="V61" s="71">
        <f>R61-T61</f>
        <v>14955.794037123094</v>
      </c>
      <c r="W61" s="71">
        <f t="shared" ref="W61" si="316">(V61-V58)*100/V58</f>
        <v>-74.610544346899516</v>
      </c>
      <c r="X61" s="71">
        <f t="shared" ref="X61" si="317">V61/Z61</f>
        <v>5.1258483300766523E-3</v>
      </c>
      <c r="Y61" s="71">
        <f t="shared" ref="Y61" si="318">(X61-X58)*100/X58</f>
        <v>-74.759056834352251</v>
      </c>
      <c r="Z61" s="65">
        <f>D61+H61+N61+V61</f>
        <v>2917720.75060587</v>
      </c>
      <c r="AA61" s="65">
        <f>(Z61-Z58)*100/Z58</f>
        <v>0.58837931086057782</v>
      </c>
      <c r="AB61" s="59">
        <v>241672.56</v>
      </c>
      <c r="AC61" s="59">
        <f t="shared" ref="AC61" si="319">(AB61-AB58)*100/AB58</f>
        <v>9.6709344107869235</v>
      </c>
      <c r="AD61" s="68">
        <v>1906077.91</v>
      </c>
      <c r="AE61" s="68">
        <f t="shared" ref="AE61" si="320">(AD61-AD58)*100/AD58</f>
        <v>7.7566134260891744</v>
      </c>
      <c r="AF61" s="59">
        <v>640626.12</v>
      </c>
      <c r="AG61" s="59">
        <f t="shared" ref="AG61" si="321">(AF61-AF58)*100/AF58</f>
        <v>-21.640277339541711</v>
      </c>
      <c r="AH61" s="68">
        <v>2917720.75</v>
      </c>
      <c r="AI61" s="68">
        <f t="shared" ref="AI61" si="322">(AH61-AH58)*100/AH58</f>
        <v>0.58837939955539309</v>
      </c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</row>
    <row r="62" spans="1:96" x14ac:dyDescent="0.3">
      <c r="A62" s="78"/>
      <c r="B62" s="30" t="s">
        <v>10</v>
      </c>
      <c r="C62" s="78"/>
      <c r="D62" s="66"/>
      <c r="E62" s="66"/>
      <c r="F62" s="66"/>
      <c r="G62" s="66"/>
      <c r="H62" s="72"/>
      <c r="I62" s="72"/>
      <c r="J62" s="72"/>
      <c r="K62" s="72"/>
      <c r="L62" s="66"/>
      <c r="M62" s="66"/>
      <c r="N62" s="66"/>
      <c r="O62" s="66"/>
      <c r="P62" s="66"/>
      <c r="Q62" s="66"/>
      <c r="R62" s="72"/>
      <c r="S62" s="72"/>
      <c r="T62" s="72"/>
      <c r="U62" s="72"/>
      <c r="V62" s="72"/>
      <c r="W62" s="72"/>
      <c r="X62" s="72"/>
      <c r="Y62" s="72"/>
      <c r="Z62" s="66"/>
      <c r="AA62" s="66"/>
      <c r="AB62" s="60"/>
      <c r="AC62" s="60"/>
      <c r="AD62" s="69"/>
      <c r="AE62" s="69"/>
      <c r="AF62" s="60"/>
      <c r="AG62" s="60"/>
      <c r="AH62" s="69"/>
      <c r="AI62" s="69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</row>
    <row r="63" spans="1:96" x14ac:dyDescent="0.3">
      <c r="A63" s="78"/>
      <c r="B63" s="30" t="s">
        <v>11</v>
      </c>
      <c r="C63" s="78"/>
      <c r="D63" s="67"/>
      <c r="E63" s="67"/>
      <c r="F63" s="67"/>
      <c r="G63" s="67"/>
      <c r="H63" s="73"/>
      <c r="I63" s="73"/>
      <c r="J63" s="73"/>
      <c r="K63" s="73"/>
      <c r="L63" s="67"/>
      <c r="M63" s="67"/>
      <c r="N63" s="67"/>
      <c r="O63" s="67"/>
      <c r="P63" s="67"/>
      <c r="Q63" s="67"/>
      <c r="R63" s="73"/>
      <c r="S63" s="73"/>
      <c r="T63" s="73"/>
      <c r="U63" s="73"/>
      <c r="V63" s="73"/>
      <c r="W63" s="73"/>
      <c r="X63" s="73"/>
      <c r="Y63" s="73"/>
      <c r="Z63" s="67"/>
      <c r="AA63" s="67"/>
      <c r="AB63" s="61"/>
      <c r="AC63" s="61"/>
      <c r="AD63" s="70"/>
      <c r="AE63" s="70"/>
      <c r="AF63" s="61"/>
      <c r="AG63" s="61"/>
      <c r="AH63" s="70"/>
      <c r="AI63" s="70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</row>
    <row r="64" spans="1:96" x14ac:dyDescent="0.3">
      <c r="A64" s="77">
        <v>2023</v>
      </c>
      <c r="B64" s="31" t="s">
        <v>0</v>
      </c>
      <c r="C64" s="77" t="s">
        <v>12</v>
      </c>
      <c r="D64" s="62">
        <v>1852920.3958157599</v>
      </c>
      <c r="E64" s="65">
        <f t="shared" ref="E64" si="323">(D64-D61)*100/D61</f>
        <v>15.88605011470356</v>
      </c>
      <c r="F64" s="65">
        <f t="shared" ref="F64" si="324">D64/Z64</f>
        <v>0.59499329867338002</v>
      </c>
      <c r="G64" s="65">
        <f t="shared" ref="G64" si="325">(F64-F61)*100/F61</f>
        <v>8.5750897827978516</v>
      </c>
      <c r="H64" s="74">
        <v>310180.83799999999</v>
      </c>
      <c r="I64" s="71">
        <f t="shared" ref="I64" si="326">(H64-H61)*100/H61</f>
        <v>-13.526357977982089</v>
      </c>
      <c r="J64" s="71">
        <f t="shared" ref="J64" si="327">H64/Z64</f>
        <v>9.9602508776768892E-2</v>
      </c>
      <c r="K64" s="71">
        <f t="shared" ref="K64" si="328">(J64-J61)*100/J61</f>
        <v>-18.981763231268687</v>
      </c>
      <c r="L64" s="62">
        <v>771911.56581508601</v>
      </c>
      <c r="M64" s="62">
        <v>147565.95390702199</v>
      </c>
      <c r="N64" s="62">
        <f>M64+L64</f>
        <v>919477.51972210803</v>
      </c>
      <c r="O64" s="65">
        <f t="shared" ref="O64" si="329">(N64-N61)*100/N61</f>
        <v>-2.716157704841677</v>
      </c>
      <c r="P64" s="65">
        <f t="shared" ref="P64" si="330">N64/Z64</f>
        <v>0.29525443389305356</v>
      </c>
      <c r="Q64" s="65">
        <f t="shared" ref="Q64" si="331">(P64-P61)*100/P61</f>
        <v>-8.8535513881304961</v>
      </c>
      <c r="R64" s="74">
        <v>635467.87146213604</v>
      </c>
      <c r="S64" s="71">
        <f t="shared" ref="S64" si="332">(R64-R61)*100/R61</f>
        <v>8.9949806274279975</v>
      </c>
      <c r="T64" s="74">
        <v>603859.625</v>
      </c>
      <c r="U64" s="71">
        <f t="shared" ref="U64" si="333">(T64-T61)*100/T61</f>
        <v>6.3003820970408011</v>
      </c>
      <c r="V64" s="74">
        <f>R64-T64</f>
        <v>31608.246462136041</v>
      </c>
      <c r="W64" s="71">
        <f t="shared" ref="W64" si="334">(V64-V61)*100/V61</f>
        <v>111.34448885614785</v>
      </c>
      <c r="X64" s="71">
        <f t="shared" ref="X64" si="335">V64/Z64</f>
        <v>1.0149758656797424E-2</v>
      </c>
      <c r="Y64" s="71">
        <f t="shared" ref="Y64" si="336">(X64-X61)*100/X61</f>
        <v>98.011294974185162</v>
      </c>
      <c r="Z64" s="62">
        <f>D64+H64+N64+V64</f>
        <v>3114187.0000000042</v>
      </c>
      <c r="AA64" s="65">
        <f>(Z64-Z61)*100/Z61</f>
        <v>6.7335521863542818</v>
      </c>
      <c r="AB64" s="59"/>
      <c r="AC64" s="20"/>
      <c r="AD64" s="68"/>
      <c r="AE64" s="41"/>
      <c r="AF64" s="59"/>
      <c r="AG64" s="20"/>
      <c r="AH64" s="68"/>
      <c r="AI64" s="41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1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1"/>
      <c r="CG64" s="13"/>
      <c r="CH64" s="13"/>
      <c r="CI64" s="13"/>
      <c r="CJ64" s="13"/>
      <c r="CK64" s="13"/>
      <c r="CL64" s="13"/>
      <c r="CM64" s="13"/>
      <c r="CN64" s="13"/>
      <c r="CO64" s="13"/>
      <c r="CP64" s="11"/>
      <c r="CQ64" s="13"/>
      <c r="CR64" s="13"/>
    </row>
    <row r="65" spans="1:96" x14ac:dyDescent="0.3">
      <c r="A65" s="77"/>
      <c r="B65" s="31" t="s">
        <v>1</v>
      </c>
      <c r="C65" s="77"/>
      <c r="D65" s="63"/>
      <c r="E65" s="66"/>
      <c r="F65" s="66"/>
      <c r="G65" s="66"/>
      <c r="H65" s="75"/>
      <c r="I65" s="72"/>
      <c r="J65" s="72"/>
      <c r="K65" s="72"/>
      <c r="L65" s="63"/>
      <c r="M65" s="63"/>
      <c r="N65" s="63"/>
      <c r="O65" s="66"/>
      <c r="P65" s="66"/>
      <c r="Q65" s="66"/>
      <c r="R65" s="75"/>
      <c r="S65" s="72"/>
      <c r="T65" s="75"/>
      <c r="U65" s="72"/>
      <c r="V65" s="75"/>
      <c r="W65" s="72"/>
      <c r="X65" s="72"/>
      <c r="Y65" s="72"/>
      <c r="Z65" s="63"/>
      <c r="AA65" s="66"/>
      <c r="AB65" s="60"/>
      <c r="AC65" s="21"/>
      <c r="AD65" s="69"/>
      <c r="AE65" s="42"/>
      <c r="AF65" s="60"/>
      <c r="AG65" s="21"/>
      <c r="AH65" s="69"/>
      <c r="AI65" s="42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1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1"/>
      <c r="CG65" s="13"/>
      <c r="CH65" s="13"/>
      <c r="CI65" s="13"/>
      <c r="CJ65" s="13"/>
      <c r="CK65" s="13"/>
      <c r="CL65" s="13"/>
      <c r="CM65" s="13"/>
      <c r="CN65" s="13"/>
      <c r="CO65" s="13"/>
      <c r="CP65" s="11"/>
      <c r="CQ65" s="13"/>
      <c r="CR65" s="13"/>
    </row>
    <row r="66" spans="1:96" x14ac:dyDescent="0.3">
      <c r="A66" s="77"/>
      <c r="B66" s="31" t="s">
        <v>2</v>
      </c>
      <c r="C66" s="77"/>
      <c r="D66" s="64"/>
      <c r="E66" s="67"/>
      <c r="F66" s="67"/>
      <c r="G66" s="67"/>
      <c r="H66" s="76"/>
      <c r="I66" s="73"/>
      <c r="J66" s="73"/>
      <c r="K66" s="73"/>
      <c r="L66" s="64"/>
      <c r="M66" s="64"/>
      <c r="N66" s="64"/>
      <c r="O66" s="67"/>
      <c r="P66" s="67"/>
      <c r="Q66" s="67"/>
      <c r="R66" s="76"/>
      <c r="S66" s="73"/>
      <c r="T66" s="76"/>
      <c r="U66" s="73"/>
      <c r="V66" s="76"/>
      <c r="W66" s="73"/>
      <c r="X66" s="73"/>
      <c r="Y66" s="73"/>
      <c r="Z66" s="64"/>
      <c r="AA66" s="67"/>
      <c r="AB66" s="61"/>
      <c r="AC66" s="22"/>
      <c r="AD66" s="70"/>
      <c r="AE66" s="43"/>
      <c r="AF66" s="61"/>
      <c r="AG66" s="22"/>
      <c r="AH66" s="70"/>
      <c r="AI66" s="43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1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1"/>
      <c r="CG66" s="13"/>
      <c r="CH66" s="13"/>
      <c r="CI66" s="13"/>
      <c r="CJ66" s="13"/>
      <c r="CK66" s="13"/>
      <c r="CL66" s="13"/>
      <c r="CM66" s="13"/>
      <c r="CN66" s="13"/>
      <c r="CO66" s="13"/>
      <c r="CP66" s="11"/>
      <c r="CQ66" s="13"/>
      <c r="CR66" s="13"/>
    </row>
    <row r="67" spans="1:96" x14ac:dyDescent="0.3">
      <c r="A67" s="77"/>
      <c r="B67" s="31" t="s">
        <v>3</v>
      </c>
      <c r="C67" s="77" t="s">
        <v>13</v>
      </c>
      <c r="D67" s="62">
        <v>1631596.80165451</v>
      </c>
      <c r="E67" s="65">
        <f t="shared" ref="E67" si="337">(D67-D64)*100/D64</f>
        <v>-11.944581896828375</v>
      </c>
      <c r="F67" s="65">
        <f t="shared" ref="F67" si="338">D67/Z67</f>
        <v>0.62815574416198416</v>
      </c>
      <c r="G67" s="65">
        <f t="shared" ref="G67" si="339">(F67-F64)*100/F64</f>
        <v>5.573583023967565</v>
      </c>
      <c r="H67" s="74">
        <v>338225.38874454197</v>
      </c>
      <c r="I67" s="71">
        <f t="shared" ref="I67" si="340">(H67-H64)*100/H64</f>
        <v>9.0413550125691451</v>
      </c>
      <c r="J67" s="71">
        <f t="shared" ref="J67" si="341">H67/Z67</f>
        <v>0.13021490391857982</v>
      </c>
      <c r="K67" s="71">
        <f t="shared" ref="K67" si="342">(J67-J64)*100/J64</f>
        <v>30.734562329569457</v>
      </c>
      <c r="L67" s="62">
        <v>603753.22223839909</v>
      </c>
      <c r="M67" s="62">
        <v>37945.683176719103</v>
      </c>
      <c r="N67" s="62">
        <f>M67+L67</f>
        <v>641698.90541511821</v>
      </c>
      <c r="O67" s="65">
        <f t="shared" ref="O67" si="343">(N67-N64)*100/N64</f>
        <v>-30.210484579431842</v>
      </c>
      <c r="P67" s="65">
        <f t="shared" ref="P67" si="344">N67/Z67</f>
        <v>0.24705052930369603</v>
      </c>
      <c r="Q67" s="65">
        <f t="shared" ref="Q67" si="345">(P67-P64)*100/P64</f>
        <v>-16.326225470611508</v>
      </c>
      <c r="R67" s="74">
        <v>610208.76530409895</v>
      </c>
      <c r="S67" s="71">
        <f t="shared" ref="S67" si="346">(R67-R64)*100/R64</f>
        <v>-3.9748832777208527</v>
      </c>
      <c r="T67" s="74">
        <v>624289.94781905098</v>
      </c>
      <c r="U67" s="71">
        <f t="shared" ref="U67" si="347">(T67-T64)*100/T64</f>
        <v>3.3832900848522507</v>
      </c>
      <c r="V67" s="74">
        <f>R67-T67</f>
        <v>-14081.18251495203</v>
      </c>
      <c r="W67" s="71">
        <f t="shared" ref="W67" si="348">(V67-V64)*100/V64</f>
        <v>-144.54907845590256</v>
      </c>
      <c r="X67" s="71">
        <f t="shared" ref="X67" si="349">V67/Z67</f>
        <v>-5.4211773842600206E-3</v>
      </c>
      <c r="Y67" s="71">
        <f t="shared" ref="Y67" si="350">(X67-X64)*100/X64</f>
        <v>-153.4118846326399</v>
      </c>
      <c r="Z67" s="62">
        <f>D67+H67+N67+V67</f>
        <v>2597439.9132992183</v>
      </c>
      <c r="AA67" s="65">
        <f>(Z67-Z64)*100/Z64</f>
        <v>-16.593322324599814</v>
      </c>
      <c r="AB67" s="59"/>
      <c r="AC67" s="20"/>
      <c r="AD67" s="68"/>
      <c r="AE67" s="41"/>
      <c r="AF67" s="59"/>
      <c r="AG67" s="20"/>
      <c r="AH67" s="68"/>
      <c r="AI67" s="41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1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1"/>
      <c r="CG67" s="13"/>
      <c r="CH67" s="13"/>
      <c r="CI67" s="13"/>
      <c r="CJ67" s="13"/>
      <c r="CK67" s="13"/>
      <c r="CL67" s="13"/>
      <c r="CM67" s="13"/>
      <c r="CN67" s="13"/>
      <c r="CO67" s="13"/>
      <c r="CP67" s="11"/>
      <c r="CQ67" s="13"/>
      <c r="CR67" s="13"/>
    </row>
    <row r="68" spans="1:96" x14ac:dyDescent="0.3">
      <c r="A68" s="77"/>
      <c r="B68" s="31" t="s">
        <v>4</v>
      </c>
      <c r="C68" s="77"/>
      <c r="D68" s="63"/>
      <c r="E68" s="66"/>
      <c r="F68" s="66"/>
      <c r="G68" s="66"/>
      <c r="H68" s="75"/>
      <c r="I68" s="72"/>
      <c r="J68" s="72"/>
      <c r="K68" s="72"/>
      <c r="L68" s="63"/>
      <c r="M68" s="63"/>
      <c r="N68" s="63"/>
      <c r="O68" s="66"/>
      <c r="P68" s="66"/>
      <c r="Q68" s="66"/>
      <c r="R68" s="75"/>
      <c r="S68" s="72"/>
      <c r="T68" s="75"/>
      <c r="U68" s="72"/>
      <c r="V68" s="75"/>
      <c r="W68" s="72"/>
      <c r="X68" s="72"/>
      <c r="Y68" s="72"/>
      <c r="Z68" s="63"/>
      <c r="AA68" s="66"/>
      <c r="AB68" s="60"/>
      <c r="AC68" s="21"/>
      <c r="AD68" s="69"/>
      <c r="AE68" s="42"/>
      <c r="AF68" s="60"/>
      <c r="AG68" s="21"/>
      <c r="AH68" s="69"/>
      <c r="AI68" s="42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1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1"/>
      <c r="CG68" s="13"/>
      <c r="CH68" s="13"/>
      <c r="CI68" s="13"/>
      <c r="CJ68" s="13"/>
      <c r="CK68" s="13"/>
      <c r="CL68" s="13"/>
      <c r="CM68" s="13"/>
      <c r="CN68" s="13"/>
      <c r="CO68" s="13"/>
      <c r="CP68" s="11"/>
      <c r="CQ68" s="13"/>
      <c r="CR68" s="13"/>
    </row>
    <row r="69" spans="1:96" x14ac:dyDescent="0.3">
      <c r="A69" s="77"/>
      <c r="B69" s="31" t="s">
        <v>5</v>
      </c>
      <c r="C69" s="77"/>
      <c r="D69" s="64"/>
      <c r="E69" s="67"/>
      <c r="F69" s="67"/>
      <c r="G69" s="67"/>
      <c r="H69" s="76"/>
      <c r="I69" s="73"/>
      <c r="J69" s="73"/>
      <c r="K69" s="73"/>
      <c r="L69" s="64"/>
      <c r="M69" s="64"/>
      <c r="N69" s="64"/>
      <c r="O69" s="67"/>
      <c r="P69" s="67"/>
      <c r="Q69" s="67"/>
      <c r="R69" s="76"/>
      <c r="S69" s="73"/>
      <c r="T69" s="76"/>
      <c r="U69" s="73"/>
      <c r="V69" s="76"/>
      <c r="W69" s="73"/>
      <c r="X69" s="73"/>
      <c r="Y69" s="73"/>
      <c r="Z69" s="64"/>
      <c r="AA69" s="67"/>
      <c r="AB69" s="61"/>
      <c r="AC69" s="22"/>
      <c r="AD69" s="70"/>
      <c r="AE69" s="43"/>
      <c r="AF69" s="61"/>
      <c r="AG69" s="22"/>
      <c r="AH69" s="70"/>
      <c r="AI69" s="43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1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1"/>
      <c r="CG69" s="13"/>
      <c r="CH69" s="13"/>
      <c r="CI69" s="13"/>
      <c r="CJ69" s="13"/>
      <c r="CK69" s="13"/>
      <c r="CL69" s="13"/>
      <c r="CM69" s="13"/>
      <c r="CN69" s="13"/>
      <c r="CO69" s="13"/>
      <c r="CP69" s="11"/>
      <c r="CQ69" s="13"/>
      <c r="CR69" s="13"/>
    </row>
    <row r="70" spans="1:96" x14ac:dyDescent="0.3">
      <c r="A70" s="77"/>
      <c r="B70" s="31" t="s">
        <v>6</v>
      </c>
      <c r="C70" s="77" t="s">
        <v>14</v>
      </c>
      <c r="D70" s="62">
        <v>1607466.42088431</v>
      </c>
      <c r="E70" s="65">
        <f t="shared" ref="E70" si="351">(D70-D67)*100/D67</f>
        <v>-1.4789426374046994</v>
      </c>
      <c r="F70" s="65">
        <f t="shared" ref="F70" si="352">D70/Z70</f>
        <v>0.5456238993382706</v>
      </c>
      <c r="G70" s="65">
        <f t="shared" ref="G70" si="353">(F70-F67)*100/F67</f>
        <v>-13.1387550923089</v>
      </c>
      <c r="H70" s="74">
        <v>301585.33136410901</v>
      </c>
      <c r="I70" s="71">
        <f t="shared" ref="I70" si="354">(H70-H67)*100/H67</f>
        <v>-10.833029866988136</v>
      </c>
      <c r="J70" s="71">
        <f t="shared" ref="J70" si="355">H70/Z70</f>
        <v>0.10236740397450111</v>
      </c>
      <c r="K70" s="71">
        <f t="shared" ref="K70" si="356">(J70-J67)*100/J67</f>
        <v>-21.385800784748159</v>
      </c>
      <c r="L70" s="62">
        <v>607247.97511905897</v>
      </c>
      <c r="M70" s="62">
        <v>338891.74405533</v>
      </c>
      <c r="N70" s="62">
        <f>M70+L70</f>
        <v>946139.71917438903</v>
      </c>
      <c r="O70" s="65">
        <f t="shared" ref="O70" si="357">(N70-N67)*100/N67</f>
        <v>47.442937986987303</v>
      </c>
      <c r="P70" s="65">
        <f t="shared" ref="P70" si="358">N70/Z70</f>
        <v>0.32114913020127106</v>
      </c>
      <c r="Q70" s="65">
        <f t="shared" ref="Q70" si="359">(P70-P67)*100/P67</f>
        <v>29.993297770468072</v>
      </c>
      <c r="R70" s="74">
        <v>705383.20919740701</v>
      </c>
      <c r="S70" s="71">
        <f t="shared" ref="S70" si="360">(R70-R67)*100/R67</f>
        <v>15.597029951852239</v>
      </c>
      <c r="T70" s="74">
        <v>614467.62256459205</v>
      </c>
      <c r="U70" s="71">
        <f t="shared" ref="U70" si="361">(T70-T67)*100/T67</f>
        <v>-1.5733595084740837</v>
      </c>
      <c r="V70" s="74">
        <f>R70-T70</f>
        <v>90915.586632814957</v>
      </c>
      <c r="W70" s="71">
        <f t="shared" ref="W70" si="362">(V70-V67)*100/V67</f>
        <v>-745.6530659713892</v>
      </c>
      <c r="X70" s="71">
        <f t="shared" ref="X70" si="363">V70/Z70</f>
        <v>3.0859566485957092E-2</v>
      </c>
      <c r="Y70" s="71">
        <f t="shared" ref="Y70" si="364">(X70-X67)*100/X67</f>
        <v>-669.24103932764694</v>
      </c>
      <c r="Z70" s="62">
        <f>D70+H70+N70+V70</f>
        <v>2946107.0580556234</v>
      </c>
      <c r="AA70" s="65">
        <f>(Z70-Z67)*100/Z67</f>
        <v>13.423492222907086</v>
      </c>
      <c r="AB70" s="59"/>
      <c r="AC70" s="20"/>
      <c r="AD70" s="68"/>
      <c r="AE70" s="41"/>
      <c r="AF70" s="59"/>
      <c r="AG70" s="20"/>
      <c r="AH70" s="68"/>
      <c r="AI70" s="41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1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1"/>
      <c r="CG70" s="13"/>
      <c r="CH70" s="13"/>
      <c r="CI70" s="13"/>
      <c r="CJ70" s="13"/>
      <c r="CK70" s="13"/>
      <c r="CL70" s="13"/>
      <c r="CM70" s="13"/>
      <c r="CN70" s="13"/>
      <c r="CO70" s="13"/>
      <c r="CP70" s="11"/>
      <c r="CQ70" s="13"/>
      <c r="CR70" s="13"/>
    </row>
    <row r="71" spans="1:96" x14ac:dyDescent="0.3">
      <c r="A71" s="77"/>
      <c r="B71" s="31" t="s">
        <v>7</v>
      </c>
      <c r="C71" s="77"/>
      <c r="D71" s="63"/>
      <c r="E71" s="66"/>
      <c r="F71" s="66"/>
      <c r="G71" s="66"/>
      <c r="H71" s="75"/>
      <c r="I71" s="72"/>
      <c r="J71" s="72"/>
      <c r="K71" s="72"/>
      <c r="L71" s="63"/>
      <c r="M71" s="63"/>
      <c r="N71" s="63"/>
      <c r="O71" s="66"/>
      <c r="P71" s="66"/>
      <c r="Q71" s="66"/>
      <c r="R71" s="75"/>
      <c r="S71" s="72"/>
      <c r="T71" s="75"/>
      <c r="U71" s="72"/>
      <c r="V71" s="75"/>
      <c r="W71" s="72"/>
      <c r="X71" s="72"/>
      <c r="Y71" s="72"/>
      <c r="Z71" s="63"/>
      <c r="AA71" s="66"/>
      <c r="AB71" s="60"/>
      <c r="AC71" s="21"/>
      <c r="AD71" s="69"/>
      <c r="AE71" s="42"/>
      <c r="AF71" s="60"/>
      <c r="AG71" s="21"/>
      <c r="AH71" s="69"/>
      <c r="AI71" s="42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1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1"/>
      <c r="CG71" s="13"/>
      <c r="CH71" s="13"/>
      <c r="CI71" s="13"/>
      <c r="CJ71" s="13"/>
      <c r="CK71" s="13"/>
      <c r="CL71" s="13"/>
      <c r="CM71" s="13"/>
      <c r="CN71" s="13"/>
      <c r="CO71" s="13"/>
      <c r="CP71" s="11"/>
      <c r="CQ71" s="13"/>
      <c r="CR71" s="13"/>
    </row>
    <row r="72" spans="1:96" x14ac:dyDescent="0.3">
      <c r="A72" s="77"/>
      <c r="B72" s="31" t="s">
        <v>8</v>
      </c>
      <c r="C72" s="77"/>
      <c r="D72" s="64"/>
      <c r="E72" s="67"/>
      <c r="F72" s="67"/>
      <c r="G72" s="67"/>
      <c r="H72" s="76"/>
      <c r="I72" s="73"/>
      <c r="J72" s="73"/>
      <c r="K72" s="73"/>
      <c r="L72" s="64"/>
      <c r="M72" s="64"/>
      <c r="N72" s="64"/>
      <c r="O72" s="67"/>
      <c r="P72" s="67"/>
      <c r="Q72" s="67"/>
      <c r="R72" s="76"/>
      <c r="S72" s="73"/>
      <c r="T72" s="76"/>
      <c r="U72" s="73"/>
      <c r="V72" s="76"/>
      <c r="W72" s="73"/>
      <c r="X72" s="73"/>
      <c r="Y72" s="73"/>
      <c r="Z72" s="64"/>
      <c r="AA72" s="67"/>
      <c r="AB72" s="61"/>
      <c r="AC72" s="22"/>
      <c r="AD72" s="70"/>
      <c r="AE72" s="43"/>
      <c r="AF72" s="61"/>
      <c r="AG72" s="22"/>
      <c r="AH72" s="70"/>
      <c r="AI72" s="43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1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1"/>
      <c r="CG72" s="13"/>
      <c r="CH72" s="13"/>
      <c r="CI72" s="13"/>
      <c r="CJ72" s="13"/>
      <c r="CK72" s="13"/>
      <c r="CL72" s="13"/>
      <c r="CM72" s="13"/>
      <c r="CN72" s="13"/>
      <c r="CO72" s="13"/>
      <c r="CP72" s="11"/>
      <c r="CQ72" s="13"/>
      <c r="CR72" s="13"/>
    </row>
    <row r="73" spans="1:96" x14ac:dyDescent="0.3">
      <c r="A73" s="77"/>
      <c r="B73" s="31" t="s">
        <v>9</v>
      </c>
      <c r="C73" s="77" t="s">
        <v>15</v>
      </c>
      <c r="D73" s="62"/>
      <c r="E73" s="65"/>
      <c r="F73" s="65"/>
      <c r="G73" s="65"/>
      <c r="H73" s="74"/>
      <c r="I73" s="74"/>
      <c r="J73" s="71"/>
      <c r="K73" s="71"/>
      <c r="L73" s="62"/>
      <c r="M73" s="62"/>
      <c r="N73" s="62">
        <f>M73+L73</f>
        <v>0</v>
      </c>
      <c r="O73" s="62"/>
      <c r="P73" s="65"/>
      <c r="Q73" s="65"/>
      <c r="R73" s="74"/>
      <c r="S73" s="71"/>
      <c r="T73" s="74"/>
      <c r="U73" s="33"/>
      <c r="V73" s="74">
        <f>R73-T73</f>
        <v>0</v>
      </c>
      <c r="W73" s="74"/>
      <c r="X73" s="71"/>
      <c r="Y73" s="71"/>
      <c r="Z73" s="62">
        <f>D73+H73+N73+V73</f>
        <v>0</v>
      </c>
      <c r="AA73" s="65"/>
      <c r="AB73" s="59"/>
      <c r="AC73" s="59"/>
      <c r="AD73" s="68"/>
      <c r="AE73" s="68"/>
      <c r="AF73" s="59"/>
      <c r="AG73" s="59"/>
      <c r="AH73" s="68"/>
      <c r="AI73" s="68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1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1"/>
      <c r="CG73" s="13"/>
      <c r="CH73" s="13"/>
      <c r="CI73" s="13"/>
      <c r="CJ73" s="13"/>
      <c r="CK73" s="13"/>
      <c r="CL73" s="13"/>
      <c r="CM73" s="13"/>
      <c r="CN73" s="13"/>
      <c r="CO73" s="13"/>
      <c r="CP73" s="11"/>
      <c r="CQ73" s="13"/>
      <c r="CR73" s="13"/>
    </row>
    <row r="74" spans="1:96" x14ac:dyDescent="0.3">
      <c r="A74" s="77"/>
      <c r="B74" s="31" t="s">
        <v>10</v>
      </c>
      <c r="C74" s="77"/>
      <c r="D74" s="63"/>
      <c r="E74" s="66"/>
      <c r="F74" s="66"/>
      <c r="G74" s="66"/>
      <c r="H74" s="75"/>
      <c r="I74" s="75"/>
      <c r="J74" s="72"/>
      <c r="K74" s="72"/>
      <c r="L74" s="63"/>
      <c r="M74" s="63"/>
      <c r="N74" s="63"/>
      <c r="O74" s="63"/>
      <c r="P74" s="66"/>
      <c r="Q74" s="66"/>
      <c r="R74" s="75"/>
      <c r="S74" s="72"/>
      <c r="T74" s="75"/>
      <c r="U74" s="34"/>
      <c r="V74" s="75"/>
      <c r="W74" s="75"/>
      <c r="X74" s="72"/>
      <c r="Y74" s="72"/>
      <c r="Z74" s="63"/>
      <c r="AA74" s="66"/>
      <c r="AB74" s="60"/>
      <c r="AC74" s="60"/>
      <c r="AD74" s="69"/>
      <c r="AE74" s="69"/>
      <c r="AF74" s="60"/>
      <c r="AG74" s="60"/>
      <c r="AH74" s="69"/>
      <c r="AI74" s="69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1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1"/>
      <c r="CG74" s="13"/>
      <c r="CH74" s="13"/>
      <c r="CI74" s="13"/>
      <c r="CJ74" s="13"/>
      <c r="CK74" s="13"/>
      <c r="CL74" s="13"/>
      <c r="CM74" s="13"/>
      <c r="CN74" s="13"/>
      <c r="CO74" s="13"/>
      <c r="CP74" s="11"/>
      <c r="CQ74" s="13"/>
      <c r="CR74" s="13"/>
    </row>
    <row r="75" spans="1:96" x14ac:dyDescent="0.3">
      <c r="A75" s="77"/>
      <c r="B75" s="31" t="s">
        <v>11</v>
      </c>
      <c r="C75" s="77"/>
      <c r="D75" s="64"/>
      <c r="E75" s="67"/>
      <c r="F75" s="67"/>
      <c r="G75" s="67"/>
      <c r="H75" s="76"/>
      <c r="I75" s="76"/>
      <c r="J75" s="73"/>
      <c r="K75" s="73"/>
      <c r="L75" s="64"/>
      <c r="M75" s="64"/>
      <c r="N75" s="64"/>
      <c r="O75" s="64"/>
      <c r="P75" s="67"/>
      <c r="Q75" s="67"/>
      <c r="R75" s="76"/>
      <c r="S75" s="73"/>
      <c r="T75" s="76"/>
      <c r="U75" s="35"/>
      <c r="V75" s="76"/>
      <c r="W75" s="76"/>
      <c r="X75" s="73"/>
      <c r="Y75" s="73"/>
      <c r="Z75" s="64"/>
      <c r="AA75" s="67"/>
      <c r="AB75" s="61"/>
      <c r="AC75" s="61"/>
      <c r="AD75" s="70"/>
      <c r="AE75" s="70"/>
      <c r="AF75" s="61"/>
      <c r="AG75" s="61"/>
      <c r="AH75" s="70"/>
      <c r="AI75" s="70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1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1"/>
      <c r="CG75" s="13"/>
      <c r="CH75" s="13"/>
      <c r="CI75" s="13"/>
      <c r="CJ75" s="13"/>
      <c r="CK75" s="13"/>
      <c r="CL75" s="13"/>
      <c r="CM75" s="13"/>
      <c r="CN75" s="13"/>
      <c r="CO75" s="13"/>
      <c r="CP75" s="11"/>
      <c r="CQ75" s="13"/>
      <c r="CR75" s="13"/>
    </row>
    <row r="76" spans="1:9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7"/>
    </row>
  </sheetData>
  <mergeCells count="800">
    <mergeCell ref="AG4:AG6"/>
    <mergeCell ref="AH4:AH6"/>
    <mergeCell ref="AI4:AI6"/>
    <mergeCell ref="Y4:Y6"/>
    <mergeCell ref="CS1:DL1"/>
    <mergeCell ref="D2:G2"/>
    <mergeCell ref="H2:K2"/>
    <mergeCell ref="L2:Q2"/>
    <mergeCell ref="R2:Y2"/>
    <mergeCell ref="Z2:AA2"/>
    <mergeCell ref="AB2:AC2"/>
    <mergeCell ref="AD2:AE2"/>
    <mergeCell ref="A1:A3"/>
    <mergeCell ref="B1:B3"/>
    <mergeCell ref="C1:C3"/>
    <mergeCell ref="D1:AA1"/>
    <mergeCell ref="AF2:AG2"/>
    <mergeCell ref="AH2:AI2"/>
    <mergeCell ref="AB1:AI1"/>
    <mergeCell ref="J4:J6"/>
    <mergeCell ref="K4:K6"/>
    <mergeCell ref="L4:L6"/>
    <mergeCell ref="S7:S9"/>
    <mergeCell ref="T7:T9"/>
    <mergeCell ref="U7:U9"/>
    <mergeCell ref="A4:A15"/>
    <mergeCell ref="C4:C6"/>
    <mergeCell ref="D4:D6"/>
    <mergeCell ref="E4:E6"/>
    <mergeCell ref="F4:F6"/>
    <mergeCell ref="C7:C9"/>
    <mergeCell ref="D7:D9"/>
    <mergeCell ref="E7:E9"/>
    <mergeCell ref="F7:F9"/>
    <mergeCell ref="G7:G9"/>
    <mergeCell ref="H7:H9"/>
    <mergeCell ref="I7:I9"/>
    <mergeCell ref="G4:G6"/>
    <mergeCell ref="H4:H6"/>
    <mergeCell ref="I4:I6"/>
    <mergeCell ref="AE4:AE6"/>
    <mergeCell ref="AF4:AF6"/>
    <mergeCell ref="S4:S6"/>
    <mergeCell ref="T4:T6"/>
    <mergeCell ref="U4:U6"/>
    <mergeCell ref="V4:V6"/>
    <mergeCell ref="W4:W6"/>
    <mergeCell ref="X4:X6"/>
    <mergeCell ref="M4:M6"/>
    <mergeCell ref="N4:N6"/>
    <mergeCell ref="O4:O6"/>
    <mergeCell ref="P4:P6"/>
    <mergeCell ref="Q4:Q6"/>
    <mergeCell ref="R4:R6"/>
    <mergeCell ref="Z4:Z6"/>
    <mergeCell ref="AA4:AA6"/>
    <mergeCell ref="AB4:AB6"/>
    <mergeCell ref="AC4:AC6"/>
    <mergeCell ref="AD4:AD6"/>
    <mergeCell ref="J7:J9"/>
    <mergeCell ref="K7:K9"/>
    <mergeCell ref="L7:L9"/>
    <mergeCell ref="M7:M9"/>
    <mergeCell ref="N7:N9"/>
    <mergeCell ref="O7:O9"/>
    <mergeCell ref="AH7:AH9"/>
    <mergeCell ref="AI7:AI9"/>
    <mergeCell ref="AB7:AB9"/>
    <mergeCell ref="AC7:AC9"/>
    <mergeCell ref="AD7:AD9"/>
    <mergeCell ref="AE7:AE9"/>
    <mergeCell ref="AF7:AF9"/>
    <mergeCell ref="AG7:AG9"/>
    <mergeCell ref="V7:V9"/>
    <mergeCell ref="W7:W9"/>
    <mergeCell ref="X7:X9"/>
    <mergeCell ref="Y7:Y9"/>
    <mergeCell ref="Z7:Z9"/>
    <mergeCell ref="AA7:AA9"/>
    <mergeCell ref="P7:P9"/>
    <mergeCell ref="Q7:Q9"/>
    <mergeCell ref="R7:R9"/>
    <mergeCell ref="I10:I12"/>
    <mergeCell ref="J10:J12"/>
    <mergeCell ref="K10:K12"/>
    <mergeCell ref="L10:L12"/>
    <mergeCell ref="M10:M12"/>
    <mergeCell ref="N10:N12"/>
    <mergeCell ref="C10:C12"/>
    <mergeCell ref="D10:D12"/>
    <mergeCell ref="E10:E12"/>
    <mergeCell ref="F10:F12"/>
    <mergeCell ref="G10:G12"/>
    <mergeCell ref="H10:H12"/>
    <mergeCell ref="U10:U12"/>
    <mergeCell ref="V10:V12"/>
    <mergeCell ref="W10:W12"/>
    <mergeCell ref="X10:X12"/>
    <mergeCell ref="Y10:Y12"/>
    <mergeCell ref="Z10:Z12"/>
    <mergeCell ref="O10:O12"/>
    <mergeCell ref="P10:P12"/>
    <mergeCell ref="Q10:Q12"/>
    <mergeCell ref="R10:R12"/>
    <mergeCell ref="S10:S12"/>
    <mergeCell ref="T10:T12"/>
    <mergeCell ref="AG10:AG12"/>
    <mergeCell ref="AH10:AH12"/>
    <mergeCell ref="AI10:AI12"/>
    <mergeCell ref="AA10:AA12"/>
    <mergeCell ref="AB10:AB12"/>
    <mergeCell ref="AC10:AC12"/>
    <mergeCell ref="AD10:AD12"/>
    <mergeCell ref="AE10:AE12"/>
    <mergeCell ref="AF10:AF12"/>
    <mergeCell ref="C13:C15"/>
    <mergeCell ref="D13:D15"/>
    <mergeCell ref="E13:E15"/>
    <mergeCell ref="F13:F15"/>
    <mergeCell ref="G13:G15"/>
    <mergeCell ref="H13:H15"/>
    <mergeCell ref="I13:I15"/>
    <mergeCell ref="J13:J15"/>
    <mergeCell ref="K13:K15"/>
    <mergeCell ref="R13:R15"/>
    <mergeCell ref="S13:S15"/>
    <mergeCell ref="T13:T15"/>
    <mergeCell ref="U13:U15"/>
    <mergeCell ref="V13:V15"/>
    <mergeCell ref="W13:W15"/>
    <mergeCell ref="L13:L15"/>
    <mergeCell ref="M13:M15"/>
    <mergeCell ref="N13:N15"/>
    <mergeCell ref="O13:O15"/>
    <mergeCell ref="P13:P15"/>
    <mergeCell ref="Q13:Q15"/>
    <mergeCell ref="AD13:AD15"/>
    <mergeCell ref="AE13:AE15"/>
    <mergeCell ref="AF13:AF15"/>
    <mergeCell ref="AG13:AG15"/>
    <mergeCell ref="AH13:AH15"/>
    <mergeCell ref="AI13:AI15"/>
    <mergeCell ref="X13:X15"/>
    <mergeCell ref="Y13:Y15"/>
    <mergeCell ref="Z13:Z15"/>
    <mergeCell ref="AA13:AA15"/>
    <mergeCell ref="AB13:AB15"/>
    <mergeCell ref="AC13:AC15"/>
    <mergeCell ref="H19:H21"/>
    <mergeCell ref="I19:I21"/>
    <mergeCell ref="J19:J21"/>
    <mergeCell ref="H16:H18"/>
    <mergeCell ref="I16:I18"/>
    <mergeCell ref="J16:J18"/>
    <mergeCell ref="K22:K24"/>
    <mergeCell ref="L22:L24"/>
    <mergeCell ref="M22:M24"/>
    <mergeCell ref="K19:K21"/>
    <mergeCell ref="L19:L21"/>
    <mergeCell ref="M19:M21"/>
    <mergeCell ref="A16:A27"/>
    <mergeCell ref="C16:C18"/>
    <mergeCell ref="D16:D18"/>
    <mergeCell ref="E16:E18"/>
    <mergeCell ref="F16:F18"/>
    <mergeCell ref="G16:G18"/>
    <mergeCell ref="C19:C21"/>
    <mergeCell ref="D19:D21"/>
    <mergeCell ref="E19:E21"/>
    <mergeCell ref="F19:F21"/>
    <mergeCell ref="G19:G21"/>
    <mergeCell ref="C22:C24"/>
    <mergeCell ref="C25:C27"/>
    <mergeCell ref="AG16:AG18"/>
    <mergeCell ref="AH16:AH18"/>
    <mergeCell ref="AI16:AI18"/>
    <mergeCell ref="Z16:Z18"/>
    <mergeCell ref="AA16:AA18"/>
    <mergeCell ref="AB16:AB18"/>
    <mergeCell ref="AC16:AC18"/>
    <mergeCell ref="AD16:AD18"/>
    <mergeCell ref="AE16:AE18"/>
    <mergeCell ref="AF16:AF18"/>
    <mergeCell ref="W16:W18"/>
    <mergeCell ref="X16:X18"/>
    <mergeCell ref="Y16:Y18"/>
    <mergeCell ref="N16:N18"/>
    <mergeCell ref="O16:O18"/>
    <mergeCell ref="P16:P18"/>
    <mergeCell ref="Q16:Q18"/>
    <mergeCell ref="R16:R18"/>
    <mergeCell ref="S16:S18"/>
    <mergeCell ref="N19:N21"/>
    <mergeCell ref="O19:O21"/>
    <mergeCell ref="P19:P21"/>
    <mergeCell ref="T16:T18"/>
    <mergeCell ref="U16:U18"/>
    <mergeCell ref="V16:V18"/>
    <mergeCell ref="K16:K18"/>
    <mergeCell ref="L16:L18"/>
    <mergeCell ref="M16:M18"/>
    <mergeCell ref="Q19:Q21"/>
    <mergeCell ref="R19:R21"/>
    <mergeCell ref="S19:S21"/>
    <mergeCell ref="AG22:AG24"/>
    <mergeCell ref="AH22:AH24"/>
    <mergeCell ref="AI22:AI24"/>
    <mergeCell ref="Z22:Z24"/>
    <mergeCell ref="T19:T21"/>
    <mergeCell ref="U19:U21"/>
    <mergeCell ref="V19:V21"/>
    <mergeCell ref="AI19:AI21"/>
    <mergeCell ref="AC19:AC21"/>
    <mergeCell ref="AD19:AD21"/>
    <mergeCell ref="AE19:AE21"/>
    <mergeCell ref="AF19:AF21"/>
    <mergeCell ref="AG19:AG21"/>
    <mergeCell ref="AH19:AH21"/>
    <mergeCell ref="W19:W21"/>
    <mergeCell ref="X19:X21"/>
    <mergeCell ref="Y19:Y21"/>
    <mergeCell ref="Z19:Z21"/>
    <mergeCell ref="AA19:AA21"/>
    <mergeCell ref="AB19:AB21"/>
    <mergeCell ref="AF22:AF24"/>
    <mergeCell ref="V22:V24"/>
    <mergeCell ref="W22:W24"/>
    <mergeCell ref="X22:X24"/>
    <mergeCell ref="K25:K27"/>
    <mergeCell ref="L25:L27"/>
    <mergeCell ref="M25:M27"/>
    <mergeCell ref="N25:N27"/>
    <mergeCell ref="O25:O27"/>
    <mergeCell ref="D22:D24"/>
    <mergeCell ref="E22:E24"/>
    <mergeCell ref="F22:F24"/>
    <mergeCell ref="G22:G24"/>
    <mergeCell ref="D25:D27"/>
    <mergeCell ref="E25:E27"/>
    <mergeCell ref="F25:F27"/>
    <mergeCell ref="G25:G27"/>
    <mergeCell ref="H25:H27"/>
    <mergeCell ref="I25:I27"/>
    <mergeCell ref="J25:J27"/>
    <mergeCell ref="H22:H24"/>
    <mergeCell ref="I22:I24"/>
    <mergeCell ref="J22:J24"/>
    <mergeCell ref="Y22:Y24"/>
    <mergeCell ref="N22:N24"/>
    <mergeCell ref="O22:O24"/>
    <mergeCell ref="P22:P24"/>
    <mergeCell ref="Q22:Q24"/>
    <mergeCell ref="R22:R24"/>
    <mergeCell ref="S22:S24"/>
    <mergeCell ref="AA22:AA24"/>
    <mergeCell ref="AB22:AB24"/>
    <mergeCell ref="T22:T24"/>
    <mergeCell ref="U22:U24"/>
    <mergeCell ref="AC22:AC24"/>
    <mergeCell ref="AD22:AD24"/>
    <mergeCell ref="AE22:AE24"/>
    <mergeCell ref="P25:P27"/>
    <mergeCell ref="J28:J30"/>
    <mergeCell ref="K28:K30"/>
    <mergeCell ref="L28:L30"/>
    <mergeCell ref="A28:A39"/>
    <mergeCell ref="C28:C30"/>
    <mergeCell ref="D28:D30"/>
    <mergeCell ref="E28:E30"/>
    <mergeCell ref="F28:F30"/>
    <mergeCell ref="C31:C33"/>
    <mergeCell ref="D31:D33"/>
    <mergeCell ref="E31:E33"/>
    <mergeCell ref="F31:F33"/>
    <mergeCell ref="G31:G33"/>
    <mergeCell ref="H31:H33"/>
    <mergeCell ref="I31:I33"/>
    <mergeCell ref="M28:M30"/>
    <mergeCell ref="N28:N30"/>
    <mergeCell ref="O28:O30"/>
    <mergeCell ref="P28:P30"/>
    <mergeCell ref="G28:G30"/>
    <mergeCell ref="H28:H30"/>
    <mergeCell ref="I28:I30"/>
    <mergeCell ref="P31:P33"/>
    <mergeCell ref="AD25:AD27"/>
    <mergeCell ref="AE25:AE27"/>
    <mergeCell ref="AF25:AF27"/>
    <mergeCell ref="AG25:AG27"/>
    <mergeCell ref="AH25:AH27"/>
    <mergeCell ref="W25:W27"/>
    <mergeCell ref="X25:X27"/>
    <mergeCell ref="Y25:Y27"/>
    <mergeCell ref="Z25:Z27"/>
    <mergeCell ref="AA25:AA27"/>
    <mergeCell ref="AB25:AB27"/>
    <mergeCell ref="Q25:Q27"/>
    <mergeCell ref="R25:R27"/>
    <mergeCell ref="S25:S27"/>
    <mergeCell ref="AG28:AG30"/>
    <mergeCell ref="AH28:AH30"/>
    <mergeCell ref="S28:S30"/>
    <mergeCell ref="T28:T30"/>
    <mergeCell ref="U28:U30"/>
    <mergeCell ref="V28:V30"/>
    <mergeCell ref="W28:W30"/>
    <mergeCell ref="X28:X30"/>
    <mergeCell ref="Q28:Q30"/>
    <mergeCell ref="R28:R30"/>
    <mergeCell ref="AI25:AI27"/>
    <mergeCell ref="AC25:AC27"/>
    <mergeCell ref="Q31:Q33"/>
    <mergeCell ref="R31:R33"/>
    <mergeCell ref="S31:S33"/>
    <mergeCell ref="T31:T33"/>
    <mergeCell ref="U31:U33"/>
    <mergeCell ref="AI28:AI30"/>
    <mergeCell ref="Y28:Y30"/>
    <mergeCell ref="Z28:Z30"/>
    <mergeCell ref="AA28:AA30"/>
    <mergeCell ref="AB28:AB30"/>
    <mergeCell ref="AC28:AC30"/>
    <mergeCell ref="AD28:AD30"/>
    <mergeCell ref="AE28:AE30"/>
    <mergeCell ref="AF28:AF30"/>
    <mergeCell ref="T25:T27"/>
    <mergeCell ref="U25:U27"/>
    <mergeCell ref="V25:V27"/>
    <mergeCell ref="J31:J33"/>
    <mergeCell ref="K31:K33"/>
    <mergeCell ref="L31:L33"/>
    <mergeCell ref="M31:M33"/>
    <mergeCell ref="N31:N33"/>
    <mergeCell ref="O31:O33"/>
    <mergeCell ref="AH31:AH33"/>
    <mergeCell ref="AI31:AI33"/>
    <mergeCell ref="AB31:AB33"/>
    <mergeCell ref="AC31:AC33"/>
    <mergeCell ref="AD31:AD33"/>
    <mergeCell ref="AE31:AE33"/>
    <mergeCell ref="AF31:AF33"/>
    <mergeCell ref="AG31:AG33"/>
    <mergeCell ref="V31:V33"/>
    <mergeCell ref="W31:W33"/>
    <mergeCell ref="X31:X33"/>
    <mergeCell ref="Y31:Y33"/>
    <mergeCell ref="Z31:Z33"/>
    <mergeCell ref="AA31:AA33"/>
    <mergeCell ref="I34:I36"/>
    <mergeCell ref="J34:J36"/>
    <mergeCell ref="K34:K36"/>
    <mergeCell ref="L34:L36"/>
    <mergeCell ref="M34:M36"/>
    <mergeCell ref="N34:N36"/>
    <mergeCell ref="C34:C36"/>
    <mergeCell ref="D34:D36"/>
    <mergeCell ref="E34:E36"/>
    <mergeCell ref="F34:F36"/>
    <mergeCell ref="G34:G36"/>
    <mergeCell ref="H34:H36"/>
    <mergeCell ref="U34:U36"/>
    <mergeCell ref="V34:V36"/>
    <mergeCell ref="W34:W36"/>
    <mergeCell ref="X34:X36"/>
    <mergeCell ref="Y34:Y36"/>
    <mergeCell ref="Z34:Z36"/>
    <mergeCell ref="O34:O36"/>
    <mergeCell ref="P34:P36"/>
    <mergeCell ref="Q34:Q36"/>
    <mergeCell ref="R34:R36"/>
    <mergeCell ref="S34:S36"/>
    <mergeCell ref="T34:T36"/>
    <mergeCell ref="AG34:AG36"/>
    <mergeCell ref="AH34:AH36"/>
    <mergeCell ref="AI34:AI36"/>
    <mergeCell ref="AA34:AA36"/>
    <mergeCell ref="AB34:AB36"/>
    <mergeCell ref="AC34:AC36"/>
    <mergeCell ref="AD34:AD36"/>
    <mergeCell ref="AE34:AE36"/>
    <mergeCell ref="AF34:AF36"/>
    <mergeCell ref="C37:C39"/>
    <mergeCell ref="D37:D39"/>
    <mergeCell ref="E37:E39"/>
    <mergeCell ref="F37:F39"/>
    <mergeCell ref="G37:G39"/>
    <mergeCell ref="H37:H39"/>
    <mergeCell ref="I37:I39"/>
    <mergeCell ref="J37:J39"/>
    <mergeCell ref="K37:K39"/>
    <mergeCell ref="R37:R39"/>
    <mergeCell ref="S37:S39"/>
    <mergeCell ref="T37:T39"/>
    <mergeCell ref="U37:U39"/>
    <mergeCell ref="V37:V39"/>
    <mergeCell ref="W37:W39"/>
    <mergeCell ref="L37:L39"/>
    <mergeCell ref="M37:M39"/>
    <mergeCell ref="N37:N39"/>
    <mergeCell ref="O37:O39"/>
    <mergeCell ref="P37:P39"/>
    <mergeCell ref="Q37:Q39"/>
    <mergeCell ref="AD37:AD39"/>
    <mergeCell ref="AE37:AE39"/>
    <mergeCell ref="AF37:AF39"/>
    <mergeCell ref="AG37:AG39"/>
    <mergeCell ref="AH37:AH39"/>
    <mergeCell ref="AI37:AI39"/>
    <mergeCell ref="X37:X39"/>
    <mergeCell ref="Y37:Y39"/>
    <mergeCell ref="Z37:Z39"/>
    <mergeCell ref="AA37:AA39"/>
    <mergeCell ref="AB37:AB39"/>
    <mergeCell ref="AC37:AC39"/>
    <mergeCell ref="H43:H45"/>
    <mergeCell ref="I43:I45"/>
    <mergeCell ref="J43:J45"/>
    <mergeCell ref="H40:H42"/>
    <mergeCell ref="I40:I42"/>
    <mergeCell ref="J40:J42"/>
    <mergeCell ref="K46:K48"/>
    <mergeCell ref="L46:L48"/>
    <mergeCell ref="M46:M48"/>
    <mergeCell ref="K43:K45"/>
    <mergeCell ref="L43:L45"/>
    <mergeCell ref="M43:M45"/>
    <mergeCell ref="A40:A51"/>
    <mergeCell ref="C40:C42"/>
    <mergeCell ref="D40:D42"/>
    <mergeCell ref="E40:E42"/>
    <mergeCell ref="F40:F42"/>
    <mergeCell ref="G40:G42"/>
    <mergeCell ref="C43:C45"/>
    <mergeCell ref="D43:D45"/>
    <mergeCell ref="E43:E45"/>
    <mergeCell ref="F43:F45"/>
    <mergeCell ref="G43:G45"/>
    <mergeCell ref="C46:C48"/>
    <mergeCell ref="C49:C51"/>
    <mergeCell ref="AG40:AG42"/>
    <mergeCell ref="AH40:AH42"/>
    <mergeCell ref="AI40:AI42"/>
    <mergeCell ref="Z40:Z42"/>
    <mergeCell ref="AA40:AA42"/>
    <mergeCell ref="AB40:AB42"/>
    <mergeCell ref="AC40:AC42"/>
    <mergeCell ref="AD40:AD42"/>
    <mergeCell ref="AE40:AE42"/>
    <mergeCell ref="AF40:AF42"/>
    <mergeCell ref="W40:W42"/>
    <mergeCell ref="X40:X42"/>
    <mergeCell ref="Y40:Y42"/>
    <mergeCell ref="N40:N42"/>
    <mergeCell ref="O40:O42"/>
    <mergeCell ref="P40:P42"/>
    <mergeCell ref="Q40:Q42"/>
    <mergeCell ref="R40:R42"/>
    <mergeCell ref="S40:S42"/>
    <mergeCell ref="N43:N45"/>
    <mergeCell ref="O43:O45"/>
    <mergeCell ref="P43:P45"/>
    <mergeCell ref="T40:T42"/>
    <mergeCell ref="U40:U42"/>
    <mergeCell ref="V40:V42"/>
    <mergeCell ref="K40:K42"/>
    <mergeCell ref="L40:L42"/>
    <mergeCell ref="M40:M42"/>
    <mergeCell ref="Q43:Q45"/>
    <mergeCell ref="R43:R45"/>
    <mergeCell ref="S43:S45"/>
    <mergeCell ref="AG46:AG48"/>
    <mergeCell ref="AH46:AH48"/>
    <mergeCell ref="AI46:AI48"/>
    <mergeCell ref="Z46:Z48"/>
    <mergeCell ref="T43:T45"/>
    <mergeCell ref="U43:U45"/>
    <mergeCell ref="V43:V45"/>
    <mergeCell ref="AI43:AI45"/>
    <mergeCell ref="AC43:AC45"/>
    <mergeCell ref="AD43:AD45"/>
    <mergeCell ref="AE43:AE45"/>
    <mergeCell ref="AF43:AF45"/>
    <mergeCell ref="AG43:AG45"/>
    <mergeCell ref="AH43:AH45"/>
    <mergeCell ref="W43:W45"/>
    <mergeCell ref="X43:X45"/>
    <mergeCell ref="Y43:Y45"/>
    <mergeCell ref="Z43:Z45"/>
    <mergeCell ref="AA43:AA45"/>
    <mergeCell ref="AB43:AB45"/>
    <mergeCell ref="AF46:AF48"/>
    <mergeCell ref="V46:V48"/>
    <mergeCell ref="W46:W48"/>
    <mergeCell ref="X46:X48"/>
    <mergeCell ref="K49:K51"/>
    <mergeCell ref="L49:L51"/>
    <mergeCell ref="M49:M51"/>
    <mergeCell ref="N49:N51"/>
    <mergeCell ref="O49:O51"/>
    <mergeCell ref="D46:D48"/>
    <mergeCell ref="E46:E48"/>
    <mergeCell ref="F46:F48"/>
    <mergeCell ref="G46:G48"/>
    <mergeCell ref="D49:D51"/>
    <mergeCell ref="E49:E51"/>
    <mergeCell ref="F49:F51"/>
    <mergeCell ref="G49:G51"/>
    <mergeCell ref="H49:H51"/>
    <mergeCell ref="I49:I51"/>
    <mergeCell ref="J49:J51"/>
    <mergeCell ref="H46:H48"/>
    <mergeCell ref="I46:I48"/>
    <mergeCell ref="J46:J48"/>
    <mergeCell ref="Y46:Y48"/>
    <mergeCell ref="N46:N48"/>
    <mergeCell ref="O46:O48"/>
    <mergeCell ref="P46:P48"/>
    <mergeCell ref="Q46:Q48"/>
    <mergeCell ref="R46:R48"/>
    <mergeCell ref="S46:S48"/>
    <mergeCell ref="AA46:AA48"/>
    <mergeCell ref="AB46:AB48"/>
    <mergeCell ref="T46:T48"/>
    <mergeCell ref="U46:U48"/>
    <mergeCell ref="AC46:AC48"/>
    <mergeCell ref="AD46:AD48"/>
    <mergeCell ref="AE46:AE48"/>
    <mergeCell ref="P49:P51"/>
    <mergeCell ref="J52:J54"/>
    <mergeCell ref="K52:K54"/>
    <mergeCell ref="L52:L54"/>
    <mergeCell ref="A52:A63"/>
    <mergeCell ref="C52:C54"/>
    <mergeCell ref="D52:D54"/>
    <mergeCell ref="E52:E54"/>
    <mergeCell ref="F52:F54"/>
    <mergeCell ref="C55:C57"/>
    <mergeCell ref="D55:D57"/>
    <mergeCell ref="E55:E57"/>
    <mergeCell ref="F55:F57"/>
    <mergeCell ref="G55:G57"/>
    <mergeCell ref="H55:H57"/>
    <mergeCell ref="I55:I57"/>
    <mergeCell ref="M52:M54"/>
    <mergeCell ref="N52:N54"/>
    <mergeCell ref="O52:O54"/>
    <mergeCell ref="P52:P54"/>
    <mergeCell ref="G52:G54"/>
    <mergeCell ref="H52:H54"/>
    <mergeCell ref="I52:I54"/>
    <mergeCell ref="P55:P57"/>
    <mergeCell ref="AD49:AD51"/>
    <mergeCell ref="AE49:AE51"/>
    <mergeCell ref="AF49:AF51"/>
    <mergeCell ref="AG49:AG51"/>
    <mergeCell ref="AH49:AH51"/>
    <mergeCell ref="W49:W51"/>
    <mergeCell ref="X49:X51"/>
    <mergeCell ref="Y49:Y51"/>
    <mergeCell ref="Z49:Z51"/>
    <mergeCell ref="AA49:AA51"/>
    <mergeCell ref="AB49:AB51"/>
    <mergeCell ref="Q49:Q51"/>
    <mergeCell ref="R49:R51"/>
    <mergeCell ref="S49:S51"/>
    <mergeCell ref="AG52:AG54"/>
    <mergeCell ref="AH52:AH54"/>
    <mergeCell ref="S52:S54"/>
    <mergeCell ref="T52:T54"/>
    <mergeCell ref="U52:U54"/>
    <mergeCell ref="V52:V54"/>
    <mergeCell ref="W52:W54"/>
    <mergeCell ref="X52:X54"/>
    <mergeCell ref="Q52:Q54"/>
    <mergeCell ref="R52:R54"/>
    <mergeCell ref="AI49:AI51"/>
    <mergeCell ref="AC49:AC51"/>
    <mergeCell ref="Q55:Q57"/>
    <mergeCell ref="R55:R57"/>
    <mergeCell ref="S55:S57"/>
    <mergeCell ref="T55:T57"/>
    <mergeCell ref="U55:U57"/>
    <mergeCell ref="AI52:AI54"/>
    <mergeCell ref="Y52:Y54"/>
    <mergeCell ref="Z52:Z54"/>
    <mergeCell ref="AA52:AA54"/>
    <mergeCell ref="AB52:AB54"/>
    <mergeCell ref="AC52:AC54"/>
    <mergeCell ref="AD52:AD54"/>
    <mergeCell ref="AE52:AE54"/>
    <mergeCell ref="AF52:AF54"/>
    <mergeCell ref="T49:T51"/>
    <mergeCell ref="U49:U51"/>
    <mergeCell ref="V49:V51"/>
    <mergeCell ref="J55:J57"/>
    <mergeCell ref="K55:K57"/>
    <mergeCell ref="L55:L57"/>
    <mergeCell ref="M55:M57"/>
    <mergeCell ref="N55:N57"/>
    <mergeCell ref="O55:O57"/>
    <mergeCell ref="AH55:AH57"/>
    <mergeCell ref="AI55:AI57"/>
    <mergeCell ref="AB55:AB57"/>
    <mergeCell ref="AC55:AC57"/>
    <mergeCell ref="AD55:AD57"/>
    <mergeCell ref="AE55:AE57"/>
    <mergeCell ref="AF55:AF57"/>
    <mergeCell ref="AG55:AG57"/>
    <mergeCell ref="V55:V57"/>
    <mergeCell ref="W55:W57"/>
    <mergeCell ref="X55:X57"/>
    <mergeCell ref="Y55:Y57"/>
    <mergeCell ref="Z55:Z57"/>
    <mergeCell ref="AA55:AA57"/>
    <mergeCell ref="I58:I60"/>
    <mergeCell ref="J58:J60"/>
    <mergeCell ref="K58:K60"/>
    <mergeCell ref="L58:L60"/>
    <mergeCell ref="M58:M60"/>
    <mergeCell ref="N58:N60"/>
    <mergeCell ref="C58:C60"/>
    <mergeCell ref="D58:D60"/>
    <mergeCell ref="E58:E60"/>
    <mergeCell ref="F58:F60"/>
    <mergeCell ref="G58:G60"/>
    <mergeCell ref="H58:H60"/>
    <mergeCell ref="U58:U60"/>
    <mergeCell ref="V58:V60"/>
    <mergeCell ref="W58:W60"/>
    <mergeCell ref="X58:X60"/>
    <mergeCell ref="Y58:Y60"/>
    <mergeCell ref="Z58:Z60"/>
    <mergeCell ref="O58:O60"/>
    <mergeCell ref="P58:P60"/>
    <mergeCell ref="Q58:Q60"/>
    <mergeCell ref="R58:R60"/>
    <mergeCell ref="S58:S60"/>
    <mergeCell ref="T58:T60"/>
    <mergeCell ref="AG58:AG60"/>
    <mergeCell ref="AH58:AH60"/>
    <mergeCell ref="AI58:AI60"/>
    <mergeCell ref="AA58:AA60"/>
    <mergeCell ref="AB58:AB60"/>
    <mergeCell ref="AC58:AC60"/>
    <mergeCell ref="AD58:AD60"/>
    <mergeCell ref="AE58:AE60"/>
    <mergeCell ref="AF58:AF60"/>
    <mergeCell ref="C61:C63"/>
    <mergeCell ref="D61:D63"/>
    <mergeCell ref="E61:E63"/>
    <mergeCell ref="F61:F63"/>
    <mergeCell ref="G61:G63"/>
    <mergeCell ref="H61:H63"/>
    <mergeCell ref="I61:I63"/>
    <mergeCell ref="J61:J63"/>
    <mergeCell ref="K61:K63"/>
    <mergeCell ref="R61:R63"/>
    <mergeCell ref="S61:S63"/>
    <mergeCell ref="T61:T63"/>
    <mergeCell ref="U61:U63"/>
    <mergeCell ref="V61:V63"/>
    <mergeCell ref="W61:W63"/>
    <mergeCell ref="L61:L63"/>
    <mergeCell ref="M61:M63"/>
    <mergeCell ref="N61:N63"/>
    <mergeCell ref="O61:O63"/>
    <mergeCell ref="P61:P63"/>
    <mergeCell ref="Q61:Q63"/>
    <mergeCell ref="AD61:AD63"/>
    <mergeCell ref="AE61:AE63"/>
    <mergeCell ref="AF61:AF63"/>
    <mergeCell ref="AG61:AG63"/>
    <mergeCell ref="AH61:AH63"/>
    <mergeCell ref="AI61:AI63"/>
    <mergeCell ref="X61:X63"/>
    <mergeCell ref="Y61:Y63"/>
    <mergeCell ref="Z61:Z63"/>
    <mergeCell ref="AA61:AA63"/>
    <mergeCell ref="AB61:AB63"/>
    <mergeCell ref="AC61:AC63"/>
    <mergeCell ref="A64:A75"/>
    <mergeCell ref="C64:C66"/>
    <mergeCell ref="D64:D66"/>
    <mergeCell ref="E64:E66"/>
    <mergeCell ref="F64:F66"/>
    <mergeCell ref="G64:G66"/>
    <mergeCell ref="F67:F69"/>
    <mergeCell ref="G67:G69"/>
    <mergeCell ref="H67:H69"/>
    <mergeCell ref="C70:C72"/>
    <mergeCell ref="D70:D72"/>
    <mergeCell ref="E70:E72"/>
    <mergeCell ref="F70:F72"/>
    <mergeCell ref="G70:G72"/>
    <mergeCell ref="H70:H72"/>
    <mergeCell ref="C67:C69"/>
    <mergeCell ref="D67:D69"/>
    <mergeCell ref="E67:E69"/>
    <mergeCell ref="C73:C75"/>
    <mergeCell ref="D73:D75"/>
    <mergeCell ref="E73:E75"/>
    <mergeCell ref="F73:F75"/>
    <mergeCell ref="G73:G75"/>
    <mergeCell ref="H73:H75"/>
    <mergeCell ref="Z64:Z66"/>
    <mergeCell ref="AA64:AA66"/>
    <mergeCell ref="AB64:AB66"/>
    <mergeCell ref="AD64:AD66"/>
    <mergeCell ref="AF64:AF66"/>
    <mergeCell ref="AH64:AH66"/>
    <mergeCell ref="T64:T66"/>
    <mergeCell ref="U64:U66"/>
    <mergeCell ref="V64:V66"/>
    <mergeCell ref="W64:W66"/>
    <mergeCell ref="X64:X66"/>
    <mergeCell ref="Y64:Y66"/>
    <mergeCell ref="N64:N66"/>
    <mergeCell ref="O64:O66"/>
    <mergeCell ref="P64:P66"/>
    <mergeCell ref="Q64:Q66"/>
    <mergeCell ref="R64:R66"/>
    <mergeCell ref="S64:S66"/>
    <mergeCell ref="H64:H66"/>
    <mergeCell ref="I64:I66"/>
    <mergeCell ref="J64:J66"/>
    <mergeCell ref="K64:K66"/>
    <mergeCell ref="L64:L66"/>
    <mergeCell ref="M64:M66"/>
    <mergeCell ref="AD67:AD69"/>
    <mergeCell ref="AF67:AF69"/>
    <mergeCell ref="AH67:AH69"/>
    <mergeCell ref="U67:U69"/>
    <mergeCell ref="V67:V69"/>
    <mergeCell ref="W67:W69"/>
    <mergeCell ref="X67:X69"/>
    <mergeCell ref="Y67:Y69"/>
    <mergeCell ref="Z67:Z69"/>
    <mergeCell ref="AA67:AA69"/>
    <mergeCell ref="AB67:AB69"/>
    <mergeCell ref="O67:O69"/>
    <mergeCell ref="P67:P69"/>
    <mergeCell ref="Q67:Q69"/>
    <mergeCell ref="R67:R69"/>
    <mergeCell ref="S67:S69"/>
    <mergeCell ref="T67:T69"/>
    <mergeCell ref="I67:I69"/>
    <mergeCell ref="J67:J69"/>
    <mergeCell ref="K67:K69"/>
    <mergeCell ref="L67:L69"/>
    <mergeCell ref="M67:M69"/>
    <mergeCell ref="N67:N69"/>
    <mergeCell ref="AD70:AD72"/>
    <mergeCell ref="AF70:AF72"/>
    <mergeCell ref="AH70:AH72"/>
    <mergeCell ref="V70:V72"/>
    <mergeCell ref="W70:W72"/>
    <mergeCell ref="X70:X72"/>
    <mergeCell ref="Y70:Y72"/>
    <mergeCell ref="Z70:Z72"/>
    <mergeCell ref="AA70:AA72"/>
    <mergeCell ref="I73:I75"/>
    <mergeCell ref="J73:J75"/>
    <mergeCell ref="AB70:AB72"/>
    <mergeCell ref="P70:P72"/>
    <mergeCell ref="Q70:Q72"/>
    <mergeCell ref="R70:R72"/>
    <mergeCell ref="S70:S72"/>
    <mergeCell ref="T70:T72"/>
    <mergeCell ref="U70:U72"/>
    <mergeCell ref="J70:J72"/>
    <mergeCell ref="K70:K72"/>
    <mergeCell ref="L70:L72"/>
    <mergeCell ref="M70:M72"/>
    <mergeCell ref="N70:N72"/>
    <mergeCell ref="O70:O72"/>
    <mergeCell ref="I70:I72"/>
    <mergeCell ref="K73:K75"/>
    <mergeCell ref="L73:L75"/>
    <mergeCell ref="Q73:Q75"/>
    <mergeCell ref="R73:R75"/>
    <mergeCell ref="S73:S75"/>
    <mergeCell ref="T73:T75"/>
    <mergeCell ref="V73:V75"/>
    <mergeCell ref="W73:W75"/>
    <mergeCell ref="AG73:AG75"/>
    <mergeCell ref="M73:M75"/>
    <mergeCell ref="N73:N75"/>
    <mergeCell ref="O73:O75"/>
    <mergeCell ref="P73:P75"/>
    <mergeCell ref="AI73:AI75"/>
    <mergeCell ref="AE73:AE75"/>
    <mergeCell ref="AC73:AC75"/>
    <mergeCell ref="AF73:AF75"/>
    <mergeCell ref="AH73:AH75"/>
    <mergeCell ref="X73:X75"/>
    <mergeCell ref="Y73:Y75"/>
    <mergeCell ref="Z73:Z75"/>
    <mergeCell ref="AA73:AA75"/>
    <mergeCell ref="AB73:AB75"/>
    <mergeCell ref="AD73:AD7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2FDC-A217-4510-8D8F-E0AFF98C9D01}">
  <dimension ref="A1:W76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C1048576"/>
    </sheetView>
  </sheetViews>
  <sheetFormatPr defaultRowHeight="14.4" x14ac:dyDescent="0.3"/>
  <cols>
    <col min="1" max="3" width="14.77734375" style="1" customWidth="1"/>
    <col min="4" max="11" width="10.77734375" style="1" customWidth="1"/>
    <col min="12" max="12" width="11.44140625" style="1" customWidth="1"/>
    <col min="13" max="16" width="10.77734375" style="1" customWidth="1"/>
    <col min="17" max="18" width="10.77734375" customWidth="1"/>
    <col min="19" max="23" width="8.88671875" style="1"/>
  </cols>
  <sheetData>
    <row r="1" spans="1:23" ht="14.4" customHeight="1" x14ac:dyDescent="0.3">
      <c r="A1" s="92" t="s">
        <v>40</v>
      </c>
      <c r="B1" s="92" t="s">
        <v>41</v>
      </c>
      <c r="C1" s="92" t="s">
        <v>42</v>
      </c>
      <c r="D1" s="108" t="s">
        <v>84</v>
      </c>
      <c r="E1" s="109"/>
      <c r="F1" s="109"/>
      <c r="G1" s="110"/>
      <c r="H1" s="114" t="s">
        <v>85</v>
      </c>
      <c r="I1" s="115"/>
      <c r="J1" s="118" t="s">
        <v>86</v>
      </c>
      <c r="K1" s="119"/>
      <c r="L1" s="119"/>
      <c r="M1" s="120"/>
      <c r="N1" s="106" t="s">
        <v>88</v>
      </c>
      <c r="O1" s="106"/>
      <c r="P1" s="106"/>
      <c r="Q1" s="107" t="s">
        <v>89</v>
      </c>
      <c r="R1" s="107"/>
      <c r="S1" s="106" t="s">
        <v>90</v>
      </c>
      <c r="T1" s="106"/>
      <c r="U1" s="106"/>
      <c r="V1" s="106"/>
      <c r="W1" s="106"/>
    </row>
    <row r="2" spans="1:23" ht="14.4" customHeight="1" x14ac:dyDescent="0.3">
      <c r="A2" s="93"/>
      <c r="B2" s="93"/>
      <c r="C2" s="93"/>
      <c r="D2" s="111"/>
      <c r="E2" s="112"/>
      <c r="F2" s="112"/>
      <c r="G2" s="113"/>
      <c r="H2" s="116"/>
      <c r="I2" s="117"/>
      <c r="J2" s="100" t="s">
        <v>48</v>
      </c>
      <c r="K2" s="100"/>
      <c r="L2" s="101" t="s">
        <v>50</v>
      </c>
      <c r="M2" s="102" t="s">
        <v>51</v>
      </c>
      <c r="N2" s="104" t="s">
        <v>26</v>
      </c>
      <c r="O2" s="104"/>
      <c r="P2" s="105" t="s">
        <v>25</v>
      </c>
      <c r="Q2" s="107"/>
      <c r="R2" s="107"/>
      <c r="S2" s="106"/>
      <c r="T2" s="106"/>
      <c r="U2" s="106"/>
      <c r="V2" s="106"/>
      <c r="W2" s="106"/>
    </row>
    <row r="3" spans="1:23" ht="57.6" x14ac:dyDescent="0.3">
      <c r="A3" s="94"/>
      <c r="B3" s="94"/>
      <c r="C3" s="94"/>
      <c r="D3" s="23" t="s">
        <v>43</v>
      </c>
      <c r="E3" s="23" t="s">
        <v>82</v>
      </c>
      <c r="F3" s="23" t="s">
        <v>83</v>
      </c>
      <c r="G3" s="23" t="s">
        <v>44</v>
      </c>
      <c r="H3" s="19" t="s">
        <v>45</v>
      </c>
      <c r="I3" s="19" t="s">
        <v>46</v>
      </c>
      <c r="J3" s="24" t="s">
        <v>47</v>
      </c>
      <c r="K3" s="25" t="s">
        <v>49</v>
      </c>
      <c r="L3" s="101"/>
      <c r="M3" s="103"/>
      <c r="N3" s="29" t="s">
        <v>23</v>
      </c>
      <c r="O3" s="29" t="s">
        <v>24</v>
      </c>
      <c r="P3" s="105"/>
      <c r="Q3" s="28" t="s">
        <v>87</v>
      </c>
      <c r="R3" s="28" t="s">
        <v>39</v>
      </c>
      <c r="S3" s="29" t="s">
        <v>30</v>
      </c>
      <c r="T3" s="29" t="s">
        <v>31</v>
      </c>
      <c r="U3" s="29" t="s">
        <v>32</v>
      </c>
      <c r="V3" s="29" t="s">
        <v>37</v>
      </c>
      <c r="W3" s="29" t="s">
        <v>38</v>
      </c>
    </row>
    <row r="4" spans="1:23" x14ac:dyDescent="0.3">
      <c r="A4" s="78">
        <v>2018</v>
      </c>
      <c r="B4" s="30" t="s">
        <v>0</v>
      </c>
      <c r="C4" s="78" t="s">
        <v>12</v>
      </c>
      <c r="D4" s="71">
        <v>-587.46528844347199</v>
      </c>
      <c r="E4" s="71">
        <v>6.19191410903366</v>
      </c>
      <c r="F4" s="71">
        <v>-812.59066186181997</v>
      </c>
      <c r="G4" s="71">
        <f>F4-E4-D4</f>
        <v>-231.31728752738161</v>
      </c>
      <c r="H4" s="59">
        <v>51879.758196153998</v>
      </c>
      <c r="I4" s="59">
        <v>31617.658830388642</v>
      </c>
      <c r="J4" s="71">
        <v>425268</v>
      </c>
      <c r="K4" s="71">
        <v>469396</v>
      </c>
      <c r="L4" s="71">
        <v>675197</v>
      </c>
      <c r="M4" s="71">
        <f>L4-K4</f>
        <v>205801</v>
      </c>
      <c r="N4" s="5">
        <v>-1049.1199999999999</v>
      </c>
      <c r="O4" s="5">
        <v>-161356.42000000001</v>
      </c>
      <c r="P4" s="5"/>
      <c r="Q4" s="26">
        <v>7687.6616377547898</v>
      </c>
      <c r="R4" s="27">
        <v>1.3395440517149613E-3</v>
      </c>
      <c r="S4" s="5">
        <v>929983.26</v>
      </c>
      <c r="T4" s="5">
        <v>773415.64</v>
      </c>
      <c r="U4" s="5">
        <v>5739013.6799999997</v>
      </c>
      <c r="V4" s="5" t="e">
        <f>U4/'Prices and indices'!#REF!</f>
        <v>#REF!</v>
      </c>
      <c r="W4" s="5"/>
    </row>
    <row r="5" spans="1:23" x14ac:dyDescent="0.3">
      <c r="A5" s="78"/>
      <c r="B5" s="30" t="s">
        <v>1</v>
      </c>
      <c r="C5" s="78"/>
      <c r="D5" s="72"/>
      <c r="E5" s="72"/>
      <c r="F5" s="72"/>
      <c r="G5" s="72"/>
      <c r="H5" s="60"/>
      <c r="I5" s="60"/>
      <c r="J5" s="72"/>
      <c r="K5" s="72"/>
      <c r="L5" s="72"/>
      <c r="M5" s="72"/>
      <c r="N5" s="5">
        <v>-1062.3399999999999</v>
      </c>
      <c r="O5" s="5">
        <v>-164512.17000000001</v>
      </c>
      <c r="P5" s="5"/>
      <c r="Q5" s="27">
        <v>7934.27698599819</v>
      </c>
      <c r="R5" s="27">
        <v>1.361711116155016E-3</v>
      </c>
      <c r="S5" s="5">
        <v>938134.08</v>
      </c>
      <c r="T5" s="5">
        <v>770845.38</v>
      </c>
      <c r="U5" s="5">
        <v>5826696.2000000002</v>
      </c>
      <c r="V5" s="5" t="e">
        <f>U5/'Prices and indices'!#REF!</f>
        <v>#REF!</v>
      </c>
      <c r="W5" s="5"/>
    </row>
    <row r="6" spans="1:23" x14ac:dyDescent="0.3">
      <c r="A6" s="78"/>
      <c r="B6" s="30" t="s">
        <v>2</v>
      </c>
      <c r="C6" s="78"/>
      <c r="D6" s="73"/>
      <c r="E6" s="73"/>
      <c r="F6" s="73"/>
      <c r="G6" s="73"/>
      <c r="H6" s="61"/>
      <c r="I6" s="61"/>
      <c r="J6" s="73"/>
      <c r="K6" s="73"/>
      <c r="L6" s="73"/>
      <c r="M6" s="73"/>
      <c r="N6" s="5">
        <v>-870.86</v>
      </c>
      <c r="O6" s="5">
        <v>-135617.76</v>
      </c>
      <c r="P6" s="5"/>
      <c r="Q6" s="27">
        <v>7314.1400721926602</v>
      </c>
      <c r="R6" s="27">
        <v>1.2199405902299568E-3</v>
      </c>
      <c r="S6" s="5">
        <v>997245.08</v>
      </c>
      <c r="T6" s="5">
        <v>841180.01</v>
      </c>
      <c r="U6" s="5">
        <v>5995488.7400000002</v>
      </c>
      <c r="V6" s="5" t="e">
        <f>U6/'Prices and indices'!#REF!</f>
        <v>#REF!</v>
      </c>
      <c r="W6" s="5"/>
    </row>
    <row r="7" spans="1:23" x14ac:dyDescent="0.3">
      <c r="A7" s="78"/>
      <c r="B7" s="30" t="s">
        <v>3</v>
      </c>
      <c r="C7" s="78" t="s">
        <v>13</v>
      </c>
      <c r="D7" s="71">
        <v>-1019.43875557366</v>
      </c>
      <c r="E7" s="71">
        <v>3.8966993945793398</v>
      </c>
      <c r="F7" s="71">
        <v>-872.76583762508596</v>
      </c>
      <c r="G7" s="71">
        <f t="shared" ref="G7" si="0">F7-E7-D7</f>
        <v>142.7762185539948</v>
      </c>
      <c r="H7" s="59">
        <v>53295.67759273362</v>
      </c>
      <c r="I7" s="59">
        <v>32670.625214927197</v>
      </c>
      <c r="J7" s="71">
        <v>420022</v>
      </c>
      <c r="K7" s="71">
        <v>456335</v>
      </c>
      <c r="L7" s="71">
        <v>596383</v>
      </c>
      <c r="M7" s="71">
        <f t="shared" ref="M7" si="1">L7-K7</f>
        <v>140048</v>
      </c>
      <c r="N7" s="5">
        <v>-998.57</v>
      </c>
      <c r="O7" s="5">
        <v>-155912.62</v>
      </c>
      <c r="P7" s="5"/>
      <c r="Q7" s="27">
        <v>9934.1492617554704</v>
      </c>
      <c r="R7" s="27">
        <v>1.6437166432530141E-3</v>
      </c>
      <c r="S7" s="5">
        <v>1000061.39</v>
      </c>
      <c r="T7" s="5">
        <v>812548.43</v>
      </c>
      <c r="U7" s="5">
        <v>6043711.5499999998</v>
      </c>
      <c r="V7" s="5" t="e">
        <f>U7/'Prices and indices'!#REF!</f>
        <v>#REF!</v>
      </c>
      <c r="W7" s="5"/>
    </row>
    <row r="8" spans="1:23" x14ac:dyDescent="0.3">
      <c r="A8" s="78"/>
      <c r="B8" s="30" t="s">
        <v>4</v>
      </c>
      <c r="C8" s="78"/>
      <c r="D8" s="72"/>
      <c r="E8" s="72"/>
      <c r="F8" s="72"/>
      <c r="G8" s="72"/>
      <c r="H8" s="60"/>
      <c r="I8" s="60"/>
      <c r="J8" s="72"/>
      <c r="K8" s="72"/>
      <c r="L8" s="72"/>
      <c r="M8" s="72"/>
      <c r="N8" s="5">
        <v>-933.2</v>
      </c>
      <c r="O8" s="5">
        <v>-147351.76999999999</v>
      </c>
      <c r="P8" s="5"/>
      <c r="Q8" s="27">
        <v>8806.3076801950592</v>
      </c>
      <c r="R8" s="27">
        <v>1.4561356616296169E-3</v>
      </c>
      <c r="S8" s="5">
        <v>973369.19</v>
      </c>
      <c r="T8" s="5">
        <v>790966.76</v>
      </c>
      <c r="U8" s="5">
        <v>6047724.75</v>
      </c>
      <c r="V8" s="5" t="e">
        <f>U8/'Prices and indices'!#REF!</f>
        <v>#REF!</v>
      </c>
      <c r="W8" s="5"/>
    </row>
    <row r="9" spans="1:23" x14ac:dyDescent="0.3">
      <c r="A9" s="78"/>
      <c r="B9" s="30" t="s">
        <v>5</v>
      </c>
      <c r="C9" s="78"/>
      <c r="D9" s="73"/>
      <c r="E9" s="73"/>
      <c r="F9" s="73"/>
      <c r="G9" s="73"/>
      <c r="H9" s="61"/>
      <c r="I9" s="61"/>
      <c r="J9" s="73"/>
      <c r="K9" s="73"/>
      <c r="L9" s="73"/>
      <c r="M9" s="73"/>
      <c r="N9" s="5">
        <v>-795.11</v>
      </c>
      <c r="O9" s="5">
        <v>-126479.27</v>
      </c>
      <c r="P9" s="5"/>
      <c r="Q9" s="27">
        <v>9261.3557363499203</v>
      </c>
      <c r="R9" s="27">
        <v>1.513083730312891E-3</v>
      </c>
      <c r="S9" s="5">
        <v>998632.39</v>
      </c>
      <c r="T9" s="5">
        <v>804511.52</v>
      </c>
      <c r="U9" s="5">
        <v>6120848.1399999997</v>
      </c>
      <c r="V9" s="5" t="e">
        <f>U9/'Prices and indices'!#REF!</f>
        <v>#REF!</v>
      </c>
      <c r="W9" s="5"/>
    </row>
    <row r="10" spans="1:23" x14ac:dyDescent="0.3">
      <c r="A10" s="78"/>
      <c r="B10" s="30" t="s">
        <v>6</v>
      </c>
      <c r="C10" s="78" t="s">
        <v>14</v>
      </c>
      <c r="D10" s="71">
        <v>-379.32615983198502</v>
      </c>
      <c r="E10" s="71">
        <v>4.2775370009875697</v>
      </c>
      <c r="F10" s="71">
        <v>-1014.89728385133</v>
      </c>
      <c r="G10" s="71">
        <f t="shared" ref="G10" si="2">F10-E10-D10</f>
        <v>-639.84866102033254</v>
      </c>
      <c r="H10" s="59">
        <v>52681.479108322004</v>
      </c>
      <c r="I10" s="59">
        <v>32299.404592857732</v>
      </c>
      <c r="J10" s="71">
        <v>432881</v>
      </c>
      <c r="K10" s="71">
        <v>496636</v>
      </c>
      <c r="L10" s="71">
        <v>747907</v>
      </c>
      <c r="M10" s="71">
        <f t="shared" ref="M10" si="3">L10-K10</f>
        <v>251271</v>
      </c>
      <c r="N10" s="5">
        <v>-681.3</v>
      </c>
      <c r="O10" s="5">
        <v>-108556.78</v>
      </c>
      <c r="P10" s="5"/>
      <c r="Q10" s="27">
        <v>8416.57811453656</v>
      </c>
      <c r="R10" s="27">
        <v>1.3661576890446774E-3</v>
      </c>
      <c r="S10" s="5">
        <v>1001383.75</v>
      </c>
      <c r="T10" s="5">
        <v>791770.7</v>
      </c>
      <c r="U10" s="5">
        <v>6160766.2000000002</v>
      </c>
      <c r="V10" s="5" t="e">
        <f>U10/'Prices and indices'!#REF!</f>
        <v>#REF!</v>
      </c>
      <c r="W10" s="5"/>
    </row>
    <row r="11" spans="1:23" x14ac:dyDescent="0.3">
      <c r="A11" s="78"/>
      <c r="B11" s="30" t="s">
        <v>7</v>
      </c>
      <c r="C11" s="78"/>
      <c r="D11" s="72"/>
      <c r="E11" s="72"/>
      <c r="F11" s="72"/>
      <c r="G11" s="72"/>
      <c r="H11" s="60"/>
      <c r="I11" s="60"/>
      <c r="J11" s="72"/>
      <c r="K11" s="72"/>
      <c r="L11" s="72"/>
      <c r="M11" s="72"/>
      <c r="N11" s="5">
        <v>-849.76</v>
      </c>
      <c r="O11" s="5">
        <v>-136261.81</v>
      </c>
      <c r="P11" s="5"/>
      <c r="Q11" s="27">
        <v>8567.0641024944107</v>
      </c>
      <c r="R11" s="27">
        <v>1.3721092217762415E-3</v>
      </c>
      <c r="S11" s="5">
        <v>1004713.22</v>
      </c>
      <c r="T11" s="5">
        <v>791553.94</v>
      </c>
      <c r="U11" s="5">
        <v>6243718.7699999996</v>
      </c>
      <c r="V11" s="5" t="e">
        <f>U11/'Prices and indices'!#REF!</f>
        <v>#REF!</v>
      </c>
      <c r="W11" s="5"/>
    </row>
    <row r="12" spans="1:23" x14ac:dyDescent="0.3">
      <c r="A12" s="78"/>
      <c r="B12" s="30" t="s">
        <v>8</v>
      </c>
      <c r="C12" s="78"/>
      <c r="D12" s="73"/>
      <c r="E12" s="73"/>
      <c r="F12" s="73"/>
      <c r="G12" s="73"/>
      <c r="H12" s="61"/>
      <c r="I12" s="61"/>
      <c r="J12" s="73"/>
      <c r="K12" s="73"/>
      <c r="L12" s="73"/>
      <c r="M12" s="73"/>
      <c r="N12" s="5">
        <v>-713.2</v>
      </c>
      <c r="O12" s="5">
        <v>-117260.26</v>
      </c>
      <c r="P12" s="5"/>
      <c r="Q12" s="27">
        <v>7122.0037492188903</v>
      </c>
      <c r="R12" s="27">
        <v>1.1332738132923449E-3</v>
      </c>
      <c r="S12" s="5">
        <v>1010542</v>
      </c>
      <c r="T12" s="5">
        <v>808988</v>
      </c>
      <c r="U12" s="5">
        <v>6284451</v>
      </c>
      <c r="V12" s="5" t="e">
        <f>U12/'Prices and indices'!#REF!</f>
        <v>#REF!</v>
      </c>
      <c r="W12" s="5"/>
    </row>
    <row r="13" spans="1:23" x14ac:dyDescent="0.3">
      <c r="A13" s="78"/>
      <c r="B13" s="30" t="s">
        <v>9</v>
      </c>
      <c r="C13" s="78" t="s">
        <v>15</v>
      </c>
      <c r="D13" s="71">
        <v>-812.82286170143095</v>
      </c>
      <c r="E13" s="71">
        <v>-5.8462835533346098E-3</v>
      </c>
      <c r="F13" s="71">
        <v>-676.92764145392005</v>
      </c>
      <c r="G13" s="71">
        <f t="shared" ref="G13" si="4">F13-E13-D13</f>
        <v>135.9010665310642</v>
      </c>
      <c r="H13" s="59">
        <v>52411.810376739733</v>
      </c>
      <c r="I13" s="59">
        <v>32011.391761802064</v>
      </c>
      <c r="J13" s="71">
        <v>434146</v>
      </c>
      <c r="K13" s="71">
        <v>510092</v>
      </c>
      <c r="L13" s="71">
        <v>673741</v>
      </c>
      <c r="M13" s="71">
        <f t="shared" ref="M13" si="5">L13-K13</f>
        <v>163649</v>
      </c>
      <c r="N13" s="5">
        <v>-903.38</v>
      </c>
      <c r="O13" s="5">
        <v>-154680.70000000001</v>
      </c>
      <c r="P13" s="5"/>
      <c r="Q13" s="27">
        <v>7859.11777927407</v>
      </c>
      <c r="R13" s="27">
        <v>1.2423577928972556E-3</v>
      </c>
      <c r="S13" s="5">
        <v>998428.09</v>
      </c>
      <c r="T13" s="5">
        <v>782659.03</v>
      </c>
      <c r="U13" s="5">
        <v>6325969.7199999997</v>
      </c>
      <c r="V13" s="5" t="e">
        <f>U13/'Prices and indices'!#REF!</f>
        <v>#REF!</v>
      </c>
      <c r="W13" s="5"/>
    </row>
    <row r="14" spans="1:23" x14ac:dyDescent="0.3">
      <c r="A14" s="78"/>
      <c r="B14" s="30" t="s">
        <v>10</v>
      </c>
      <c r="C14" s="78"/>
      <c r="D14" s="72"/>
      <c r="E14" s="72"/>
      <c r="F14" s="72"/>
      <c r="G14" s="72"/>
      <c r="H14" s="60"/>
      <c r="I14" s="60"/>
      <c r="J14" s="72"/>
      <c r="K14" s="72"/>
      <c r="L14" s="72"/>
      <c r="M14" s="72"/>
      <c r="N14" s="5">
        <v>-785.05</v>
      </c>
      <c r="O14" s="5">
        <v>-138836.51999999999</v>
      </c>
      <c r="P14" s="5"/>
      <c r="Q14" s="27">
        <v>6946.0694798276299</v>
      </c>
      <c r="R14" s="27">
        <v>1.092954005882084E-3</v>
      </c>
      <c r="S14" s="5">
        <v>941606.8</v>
      </c>
      <c r="T14" s="5">
        <v>788820.14</v>
      </c>
      <c r="U14" s="5">
        <v>6355317.2800000003</v>
      </c>
      <c r="V14" s="5" t="e">
        <f>U14/'Prices and indices'!#REF!</f>
        <v>#REF!</v>
      </c>
      <c r="W14" s="5"/>
    </row>
    <row r="15" spans="1:23" x14ac:dyDescent="0.3">
      <c r="A15" s="78"/>
      <c r="B15" s="30" t="s">
        <v>11</v>
      </c>
      <c r="C15" s="78"/>
      <c r="D15" s="73"/>
      <c r="E15" s="73"/>
      <c r="F15" s="73"/>
      <c r="G15" s="73"/>
      <c r="H15" s="61"/>
      <c r="I15" s="61"/>
      <c r="J15" s="73"/>
      <c r="K15" s="73"/>
      <c r="L15" s="73"/>
      <c r="M15" s="73"/>
      <c r="N15" s="5">
        <v>-701.2</v>
      </c>
      <c r="O15" s="5">
        <v>-126284.42</v>
      </c>
      <c r="P15" s="5"/>
      <c r="Q15" s="27">
        <v>6857.8028020660104</v>
      </c>
      <c r="R15" s="27">
        <v>1.066975439287495E-3</v>
      </c>
      <c r="S15" s="5">
        <v>961096.31</v>
      </c>
      <c r="T15" s="5">
        <v>830793.26</v>
      </c>
      <c r="U15" s="5">
        <v>6427329.5800000001</v>
      </c>
      <c r="V15" s="5" t="e">
        <f>U15/'Prices and indices'!#REF!</f>
        <v>#REF!</v>
      </c>
      <c r="W15" s="5"/>
    </row>
    <row r="16" spans="1:23" x14ac:dyDescent="0.3">
      <c r="A16" s="77">
        <v>2019</v>
      </c>
      <c r="B16" s="31" t="s">
        <v>0</v>
      </c>
      <c r="C16" s="77" t="s">
        <v>12</v>
      </c>
      <c r="D16" s="71">
        <v>449.76101635002402</v>
      </c>
      <c r="E16" s="71">
        <v>9.4409286177519292</v>
      </c>
      <c r="F16" s="71">
        <v>-236.4524795012</v>
      </c>
      <c r="G16" s="71">
        <f t="shared" ref="G16" si="6">F16-E16-D16</f>
        <v>-695.654424468976</v>
      </c>
      <c r="H16" s="59">
        <v>54473.206033138144</v>
      </c>
      <c r="I16" s="59">
        <v>34530.890594363067</v>
      </c>
      <c r="J16" s="71">
        <v>406541</v>
      </c>
      <c r="K16" s="71">
        <v>442501</v>
      </c>
      <c r="L16" s="71">
        <v>730141</v>
      </c>
      <c r="M16" s="71">
        <f t="shared" ref="M16" si="7">L16-K16</f>
        <v>287640</v>
      </c>
      <c r="N16" s="6">
        <v>-617.30999999999995</v>
      </c>
      <c r="O16" s="6">
        <v>-112429.6</v>
      </c>
      <c r="P16" s="6"/>
      <c r="Q16" s="27">
        <v>6132.2431189341596</v>
      </c>
      <c r="R16" s="27">
        <v>9.5530671429572289E-4</v>
      </c>
      <c r="S16" s="6">
        <v>949128.53</v>
      </c>
      <c r="T16" s="6">
        <v>800490.9</v>
      </c>
      <c r="U16" s="6">
        <v>6419135.3700000001</v>
      </c>
      <c r="V16" s="5" t="e">
        <f>U16/'Prices and indices'!#REF!</f>
        <v>#REF!</v>
      </c>
      <c r="W16" s="6"/>
    </row>
    <row r="17" spans="1:23" x14ac:dyDescent="0.3">
      <c r="A17" s="77"/>
      <c r="B17" s="31" t="s">
        <v>1</v>
      </c>
      <c r="C17" s="77"/>
      <c r="D17" s="72"/>
      <c r="E17" s="72"/>
      <c r="F17" s="72"/>
      <c r="G17" s="72"/>
      <c r="H17" s="60"/>
      <c r="I17" s="60"/>
      <c r="J17" s="72"/>
      <c r="K17" s="72"/>
      <c r="L17" s="72"/>
      <c r="M17" s="72"/>
      <c r="N17" s="6">
        <v>-451.28</v>
      </c>
      <c r="O17" s="6">
        <v>-80658.03</v>
      </c>
      <c r="P17" s="6"/>
      <c r="Q17" s="27">
        <v>6022.6494466209397</v>
      </c>
      <c r="R17" s="27">
        <v>9.3078160998611695E-4</v>
      </c>
      <c r="S17" s="6">
        <v>963038.47</v>
      </c>
      <c r="T17" s="6">
        <v>806114.64</v>
      </c>
      <c r="U17" s="6">
        <v>6470529.0499999998</v>
      </c>
      <c r="V17" s="5" t="e">
        <f>U17/'Prices and indices'!#REF!</f>
        <v>#REF!</v>
      </c>
      <c r="W17" s="6"/>
    </row>
    <row r="18" spans="1:23" x14ac:dyDescent="0.3">
      <c r="A18" s="77"/>
      <c r="B18" s="31" t="s">
        <v>2</v>
      </c>
      <c r="C18" s="77"/>
      <c r="D18" s="73"/>
      <c r="E18" s="73"/>
      <c r="F18" s="73"/>
      <c r="G18" s="73"/>
      <c r="H18" s="61"/>
      <c r="I18" s="61"/>
      <c r="J18" s="73"/>
      <c r="K18" s="73"/>
      <c r="L18" s="73"/>
      <c r="M18" s="73"/>
      <c r="N18" s="6">
        <v>-592.17999999999995</v>
      </c>
      <c r="O18" s="6">
        <v>-105662.78</v>
      </c>
      <c r="P18" s="6"/>
      <c r="Q18" s="27">
        <v>7647.7020426089302</v>
      </c>
      <c r="R18" s="27">
        <v>1.1675805899411423E-3</v>
      </c>
      <c r="S18" s="6">
        <v>962938.3</v>
      </c>
      <c r="T18" s="6">
        <v>853568.29</v>
      </c>
      <c r="U18" s="6">
        <v>6550042.1200000001</v>
      </c>
      <c r="V18" s="5" t="e">
        <f>U18/'Prices and indices'!#REF!</f>
        <v>#REF!</v>
      </c>
      <c r="W18" s="6"/>
    </row>
    <row r="19" spans="1:23" x14ac:dyDescent="0.3">
      <c r="A19" s="77"/>
      <c r="B19" s="31" t="s">
        <v>3</v>
      </c>
      <c r="C19" s="77" t="s">
        <v>13</v>
      </c>
      <c r="D19" s="71">
        <v>-800.93150602146</v>
      </c>
      <c r="E19" s="71">
        <v>8.6194657848242997</v>
      </c>
      <c r="F19" s="71">
        <v>-348.99600733750901</v>
      </c>
      <c r="G19" s="71">
        <f t="shared" ref="G19" si="8">F19-E19-D19</f>
        <v>443.3160328991267</v>
      </c>
      <c r="H19" s="59">
        <v>55624.075489066105</v>
      </c>
      <c r="I19" s="59">
        <v>35528.920928214437</v>
      </c>
      <c r="J19" s="71">
        <v>405097</v>
      </c>
      <c r="K19" s="71">
        <v>446061</v>
      </c>
      <c r="L19" s="71">
        <v>680112</v>
      </c>
      <c r="M19" s="71">
        <f t="shared" ref="M19" si="9">L19-K19</f>
        <v>234051</v>
      </c>
      <c r="N19" s="6">
        <v>-797.47</v>
      </c>
      <c r="O19" s="6">
        <v>-139398.24</v>
      </c>
      <c r="P19" s="6"/>
      <c r="Q19" s="27">
        <v>7237.7745624450999</v>
      </c>
      <c r="R19" s="27">
        <v>1.0990439250678063E-3</v>
      </c>
      <c r="S19" s="6">
        <v>924228.93</v>
      </c>
      <c r="T19" s="6">
        <v>828316.98</v>
      </c>
      <c r="U19" s="6">
        <v>6585518.9199999999</v>
      </c>
      <c r="V19" s="5" t="e">
        <f>U19/'Prices and indices'!#REF!</f>
        <v>#REF!</v>
      </c>
      <c r="W19" s="6"/>
    </row>
    <row r="20" spans="1:23" x14ac:dyDescent="0.3">
      <c r="A20" s="77"/>
      <c r="B20" s="31" t="s">
        <v>4</v>
      </c>
      <c r="C20" s="77"/>
      <c r="D20" s="72"/>
      <c r="E20" s="72"/>
      <c r="F20" s="72"/>
      <c r="G20" s="72"/>
      <c r="H20" s="60"/>
      <c r="I20" s="60"/>
      <c r="J20" s="72"/>
      <c r="K20" s="72"/>
      <c r="L20" s="72"/>
      <c r="M20" s="72"/>
      <c r="N20" s="6">
        <v>-822.67</v>
      </c>
      <c r="O20" s="6">
        <v>-145156.60999999999</v>
      </c>
      <c r="P20" s="6"/>
      <c r="Q20" s="27">
        <v>6749.4749482335201</v>
      </c>
      <c r="R20" s="27">
        <v>1.019345689613965E-3</v>
      </c>
      <c r="S20" s="6">
        <v>849420.11</v>
      </c>
      <c r="T20" s="6">
        <v>802208.38</v>
      </c>
      <c r="U20" s="6">
        <v>6621379.79</v>
      </c>
      <c r="V20" s="5" t="e">
        <f>U20/'Prices and indices'!#REF!</f>
        <v>#REF!</v>
      </c>
      <c r="W20" s="6"/>
    </row>
    <row r="21" spans="1:23" x14ac:dyDescent="0.3">
      <c r="A21" s="77"/>
      <c r="B21" s="31" t="s">
        <v>5</v>
      </c>
      <c r="C21" s="77"/>
      <c r="D21" s="73"/>
      <c r="E21" s="73"/>
      <c r="F21" s="73"/>
      <c r="G21" s="73"/>
      <c r="H21" s="61"/>
      <c r="I21" s="61"/>
      <c r="J21" s="73"/>
      <c r="K21" s="73"/>
      <c r="L21" s="73"/>
      <c r="M21" s="73"/>
      <c r="N21" s="6">
        <v>-315.89</v>
      </c>
      <c r="O21" s="6">
        <v>-55782.58</v>
      </c>
      <c r="P21" s="6"/>
      <c r="Q21" s="27">
        <v>8897.1626014835201</v>
      </c>
      <c r="R21" s="27">
        <v>1.3356634133691429E-3</v>
      </c>
      <c r="S21" s="6">
        <v>874533.06</v>
      </c>
      <c r="T21" s="6">
        <v>803324.99</v>
      </c>
      <c r="U21" s="6">
        <v>6661231.0499999998</v>
      </c>
      <c r="V21" s="5" t="e">
        <f>U21/'Prices and indices'!#REF!</f>
        <v>#REF!</v>
      </c>
      <c r="W21" s="6"/>
    </row>
    <row r="22" spans="1:23" x14ac:dyDescent="0.3">
      <c r="A22" s="77"/>
      <c r="B22" s="31" t="s">
        <v>6</v>
      </c>
      <c r="C22" s="77" t="s">
        <v>14</v>
      </c>
      <c r="D22" s="71">
        <v>-576.00289162900299</v>
      </c>
      <c r="E22" s="71">
        <v>5.2102714436322604</v>
      </c>
      <c r="F22" s="71">
        <v>-1180.9723589063999</v>
      </c>
      <c r="G22" s="71">
        <f t="shared" ref="G22" si="10">F22-E22-D22</f>
        <v>-610.17973872102925</v>
      </c>
      <c r="H22" s="59">
        <v>55322.030693518289</v>
      </c>
      <c r="I22" s="59">
        <v>35112.863858263736</v>
      </c>
      <c r="J22" s="71">
        <v>489137</v>
      </c>
      <c r="K22" s="71">
        <v>526687</v>
      </c>
      <c r="L22" s="71">
        <v>765026</v>
      </c>
      <c r="M22" s="71">
        <f t="shared" ref="M22" si="11">L22-K22</f>
        <v>238339</v>
      </c>
      <c r="N22" s="6">
        <v>-717.38</v>
      </c>
      <c r="O22" s="6">
        <v>-126252.73</v>
      </c>
      <c r="P22" s="6"/>
      <c r="Q22" s="27">
        <v>8385.5091959980891</v>
      </c>
      <c r="R22" s="27">
        <v>1.2520462820715811E-3</v>
      </c>
      <c r="S22" s="6">
        <v>888419.2</v>
      </c>
      <c r="T22" s="6">
        <v>798745.65</v>
      </c>
      <c r="U22" s="6">
        <v>6697443.4699999997</v>
      </c>
      <c r="V22" s="5" t="e">
        <f>U22/'Prices and indices'!#REF!</f>
        <v>#REF!</v>
      </c>
      <c r="W22" s="6"/>
    </row>
    <row r="23" spans="1:23" x14ac:dyDescent="0.3">
      <c r="A23" s="77"/>
      <c r="B23" s="31" t="s">
        <v>7</v>
      </c>
      <c r="C23" s="77"/>
      <c r="D23" s="72"/>
      <c r="E23" s="72"/>
      <c r="F23" s="72"/>
      <c r="G23" s="72"/>
      <c r="H23" s="60"/>
      <c r="I23" s="60"/>
      <c r="J23" s="72"/>
      <c r="K23" s="72"/>
      <c r="L23" s="72"/>
      <c r="M23" s="72"/>
      <c r="N23" s="6">
        <v>-541.1</v>
      </c>
      <c r="O23" s="6">
        <v>-96299.97</v>
      </c>
      <c r="P23" s="6"/>
      <c r="Q23" s="27">
        <v>8546.0935792297605</v>
      </c>
      <c r="R23" s="27">
        <v>1.2691446000446282E-3</v>
      </c>
      <c r="S23" s="6">
        <v>913417.56</v>
      </c>
      <c r="T23" s="6">
        <v>818128.2</v>
      </c>
      <c r="U23" s="6">
        <v>6733743.0099999998</v>
      </c>
      <c r="V23" s="5" t="e">
        <f>U23/'Prices and indices'!#REF!</f>
        <v>#REF!</v>
      </c>
      <c r="W23" s="6"/>
    </row>
    <row r="24" spans="1:23" x14ac:dyDescent="0.3">
      <c r="A24" s="77"/>
      <c r="B24" s="31" t="s">
        <v>8</v>
      </c>
      <c r="C24" s="77"/>
      <c r="D24" s="73"/>
      <c r="E24" s="73"/>
      <c r="F24" s="73"/>
      <c r="G24" s="73"/>
      <c r="H24" s="61"/>
      <c r="I24" s="61"/>
      <c r="J24" s="73"/>
      <c r="K24" s="73"/>
      <c r="L24" s="73"/>
      <c r="M24" s="73"/>
      <c r="N24" s="6">
        <v>-756.78</v>
      </c>
      <c r="O24" s="6">
        <v>-136807.63</v>
      </c>
      <c r="P24" s="6"/>
      <c r="Q24" s="27">
        <v>7643.3452505579098</v>
      </c>
      <c r="R24" s="27">
        <v>1.1304612556865467E-3</v>
      </c>
      <c r="S24" s="6">
        <v>914667.49</v>
      </c>
      <c r="T24" s="6">
        <v>843069.65</v>
      </c>
      <c r="U24" s="6">
        <v>6761262.46</v>
      </c>
      <c r="V24" s="5" t="e">
        <f>U24/'Prices and indices'!#REF!</f>
        <v>#REF!</v>
      </c>
      <c r="W24" s="6"/>
    </row>
    <row r="25" spans="1:23" x14ac:dyDescent="0.3">
      <c r="A25" s="77"/>
      <c r="B25" s="31" t="s">
        <v>9</v>
      </c>
      <c r="C25" s="77" t="s">
        <v>15</v>
      </c>
      <c r="D25" s="71">
        <v>-916.22684186037304</v>
      </c>
      <c r="E25" s="71">
        <v>-0.15978269284344401</v>
      </c>
      <c r="F25" s="71">
        <v>-692.75435269899594</v>
      </c>
      <c r="G25" s="71">
        <f t="shared" ref="G25" si="12">F25-E25-D25</f>
        <v>223.63227185422056</v>
      </c>
      <c r="H25" s="59">
        <v>54811.496415351001</v>
      </c>
      <c r="I25" s="59">
        <v>34249.025489601096</v>
      </c>
      <c r="J25" s="71">
        <v>434150</v>
      </c>
      <c r="K25" s="71">
        <v>483559</v>
      </c>
      <c r="L25" s="71">
        <v>740012</v>
      </c>
      <c r="M25" s="71">
        <f t="shared" ref="M25" si="13">L25-K25</f>
        <v>256453</v>
      </c>
      <c r="N25" s="6">
        <v>-838.44</v>
      </c>
      <c r="O25" s="6">
        <v>-152136.74</v>
      </c>
      <c r="P25" s="6"/>
      <c r="Q25" s="27">
        <v>7788.5305775179904</v>
      </c>
      <c r="R25" s="27">
        <v>1.1549301024051438E-3</v>
      </c>
      <c r="S25" s="6">
        <v>908358.32</v>
      </c>
      <c r="T25" s="6">
        <v>810596.1</v>
      </c>
      <c r="U25" s="6">
        <v>6743724.6299999999</v>
      </c>
      <c r="V25" s="5" t="e">
        <f>U25/'Prices and indices'!#REF!</f>
        <v>#REF!</v>
      </c>
      <c r="W25" s="6"/>
    </row>
    <row r="26" spans="1:23" x14ac:dyDescent="0.3">
      <c r="A26" s="77"/>
      <c r="B26" s="31" t="s">
        <v>10</v>
      </c>
      <c r="C26" s="77"/>
      <c r="D26" s="72"/>
      <c r="E26" s="72"/>
      <c r="F26" s="72"/>
      <c r="G26" s="72"/>
      <c r="H26" s="60"/>
      <c r="I26" s="60"/>
      <c r="J26" s="72"/>
      <c r="K26" s="72"/>
      <c r="L26" s="72"/>
      <c r="M26" s="72"/>
      <c r="N26" s="6">
        <v>-762.31</v>
      </c>
      <c r="O26" s="6">
        <v>-137499.24</v>
      </c>
      <c r="P26" s="6"/>
      <c r="Q26" s="27">
        <v>7534.4908124722097</v>
      </c>
      <c r="R26" s="27">
        <v>1.1095808956047512E-3</v>
      </c>
      <c r="S26" s="6">
        <v>918913.18</v>
      </c>
      <c r="T26" s="6">
        <v>817647.03</v>
      </c>
      <c r="U26" s="6">
        <v>6790393.4199999999</v>
      </c>
      <c r="V26" s="5" t="e">
        <f>U26/'Prices and indices'!#REF!</f>
        <v>#REF!</v>
      </c>
      <c r="W26" s="6"/>
    </row>
    <row r="27" spans="1:23" x14ac:dyDescent="0.3">
      <c r="A27" s="77"/>
      <c r="B27" s="31" t="s">
        <v>11</v>
      </c>
      <c r="C27" s="77"/>
      <c r="D27" s="73"/>
      <c r="E27" s="73"/>
      <c r="F27" s="73"/>
      <c r="G27" s="73"/>
      <c r="H27" s="61"/>
      <c r="I27" s="61"/>
      <c r="J27" s="73"/>
      <c r="K27" s="73"/>
      <c r="L27" s="73"/>
      <c r="M27" s="73"/>
      <c r="N27" s="6">
        <v>-784.25</v>
      </c>
      <c r="O27" s="6">
        <v>-142147.82999999999</v>
      </c>
      <c r="P27" s="6"/>
      <c r="Q27" s="27">
        <v>7652.2112518743397</v>
      </c>
      <c r="R27" s="27">
        <v>1.1069770540789755E-3</v>
      </c>
      <c r="S27" s="6">
        <v>932604.46</v>
      </c>
      <c r="T27" s="6">
        <v>865466.99</v>
      </c>
      <c r="U27" s="6">
        <v>6912709.9100000001</v>
      </c>
      <c r="V27" s="5" t="e">
        <f>U27/'Prices and indices'!#REF!</f>
        <v>#REF!</v>
      </c>
      <c r="W27" s="6"/>
    </row>
    <row r="28" spans="1:23" x14ac:dyDescent="0.3">
      <c r="A28" s="78">
        <v>2020</v>
      </c>
      <c r="B28" s="30" t="s">
        <v>0</v>
      </c>
      <c r="C28" s="78" t="s">
        <v>12</v>
      </c>
      <c r="D28" s="71">
        <v>-440.88721160024602</v>
      </c>
      <c r="E28" s="71">
        <v>7.2661831808665296</v>
      </c>
      <c r="F28" s="71">
        <v>-697.98763852790398</v>
      </c>
      <c r="G28" s="71">
        <f t="shared" ref="G28" si="14">F28-E28-D28</f>
        <v>-264.36661010852447</v>
      </c>
      <c r="H28" s="59">
        <v>49791.305405744439</v>
      </c>
      <c r="I28" s="59">
        <v>28723.858002352386</v>
      </c>
      <c r="J28" s="71">
        <v>341336</v>
      </c>
      <c r="K28" s="71">
        <v>407233</v>
      </c>
      <c r="L28" s="71">
        <v>742992</v>
      </c>
      <c r="M28" s="71">
        <f t="shared" ref="M28" si="15">L28-K28</f>
        <v>335759</v>
      </c>
      <c r="N28" s="5">
        <v>-730.44</v>
      </c>
      <c r="O28" s="5">
        <v>-132504.81</v>
      </c>
      <c r="P28" s="5">
        <v>103.85</v>
      </c>
      <c r="Q28" s="27">
        <v>7519.0754131406002</v>
      </c>
      <c r="R28" s="27">
        <v>1.0739901093174272E-3</v>
      </c>
      <c r="S28" s="5">
        <v>935557.98</v>
      </c>
      <c r="T28" s="5">
        <v>859031.95</v>
      </c>
      <c r="U28" s="5">
        <v>7001065.79</v>
      </c>
      <c r="V28" s="5" t="e">
        <f>U28/'Prices and indices'!#REF!</f>
        <v>#REF!</v>
      </c>
      <c r="W28" s="5"/>
    </row>
    <row r="29" spans="1:23" x14ac:dyDescent="0.3">
      <c r="A29" s="78"/>
      <c r="B29" s="30" t="s">
        <v>1</v>
      </c>
      <c r="C29" s="78"/>
      <c r="D29" s="72"/>
      <c r="E29" s="72"/>
      <c r="F29" s="72"/>
      <c r="G29" s="72"/>
      <c r="H29" s="60"/>
      <c r="I29" s="60"/>
      <c r="J29" s="72"/>
      <c r="K29" s="72"/>
      <c r="L29" s="72"/>
      <c r="M29" s="72"/>
      <c r="N29" s="5">
        <v>-573.80999999999995</v>
      </c>
      <c r="O29" s="5">
        <v>-104181.97</v>
      </c>
      <c r="P29" s="5">
        <v>116.94</v>
      </c>
      <c r="Q29" s="27">
        <v>7942.8098798377296</v>
      </c>
      <c r="R29" s="27">
        <v>1.1216106374011545E-3</v>
      </c>
      <c r="S29" s="5">
        <v>963282.84</v>
      </c>
      <c r="T29" s="5">
        <v>866198.64</v>
      </c>
      <c r="U29" s="5">
        <v>7081610.6900000004</v>
      </c>
      <c r="V29" s="5" t="e">
        <f>U29/'Prices and indices'!#REF!</f>
        <v>#REF!</v>
      </c>
      <c r="W29" s="5"/>
    </row>
    <row r="30" spans="1:23" x14ac:dyDescent="0.3">
      <c r="A30" s="78"/>
      <c r="B30" s="30" t="s">
        <v>2</v>
      </c>
      <c r="C30" s="78"/>
      <c r="D30" s="73"/>
      <c r="E30" s="73"/>
      <c r="F30" s="73"/>
      <c r="G30" s="73"/>
      <c r="H30" s="61"/>
      <c r="I30" s="61"/>
      <c r="J30" s="73"/>
      <c r="K30" s="73"/>
      <c r="L30" s="73"/>
      <c r="M30" s="73"/>
      <c r="N30" s="5">
        <v>-548.83000000000004</v>
      </c>
      <c r="O30" s="5">
        <v>-101564.81</v>
      </c>
      <c r="P30" s="5">
        <v>109.93</v>
      </c>
      <c r="Q30" s="27">
        <v>7524.0104893976604</v>
      </c>
      <c r="R30" s="27">
        <v>1.0256357767658509E-3</v>
      </c>
      <c r="S30" s="5">
        <v>1013796.97</v>
      </c>
      <c r="T30" s="5">
        <v>964755.96</v>
      </c>
      <c r="U30" s="5">
        <v>7335947.7699999996</v>
      </c>
      <c r="V30" s="5" t="e">
        <f>U30/'Prices and indices'!#REF!</f>
        <v>#REF!</v>
      </c>
      <c r="W30" s="5"/>
    </row>
    <row r="31" spans="1:23" x14ac:dyDescent="0.3">
      <c r="A31" s="78"/>
      <c r="B31" s="30" t="s">
        <v>3</v>
      </c>
      <c r="C31" s="78" t="s">
        <v>13</v>
      </c>
      <c r="D31" s="71">
        <v>-655.57908681047797</v>
      </c>
      <c r="E31" s="71">
        <v>8.9803102814773297</v>
      </c>
      <c r="F31" s="71">
        <v>-48.016058774312498</v>
      </c>
      <c r="G31" s="71">
        <f t="shared" ref="G31" si="16">F31-E31-D31</f>
        <v>598.58271775468813</v>
      </c>
      <c r="H31" s="59">
        <v>49953.765180165559</v>
      </c>
      <c r="I31" s="59">
        <v>29864.699947926878</v>
      </c>
      <c r="J31" s="71">
        <v>239506</v>
      </c>
      <c r="K31" s="71">
        <v>258262</v>
      </c>
      <c r="L31" s="71">
        <v>658162</v>
      </c>
      <c r="M31" s="71">
        <f t="shared" ref="M31" si="17">L31-K31</f>
        <v>399900</v>
      </c>
      <c r="N31" s="5">
        <v>-840.3</v>
      </c>
      <c r="O31" s="5">
        <v>-162249.01</v>
      </c>
      <c r="P31" s="5">
        <v>91.06</v>
      </c>
      <c r="Q31" s="27">
        <v>7189.90630120676</v>
      </c>
      <c r="R31" s="27">
        <v>9.6300725261018927E-4</v>
      </c>
      <c r="S31" s="5">
        <v>1021589.44</v>
      </c>
      <c r="T31" s="5">
        <v>992502.31</v>
      </c>
      <c r="U31" s="5">
        <v>7466097.7699999996</v>
      </c>
      <c r="V31" s="5" t="e">
        <f>U31/'Prices and indices'!#REF!</f>
        <v>#REF!</v>
      </c>
      <c r="W31" s="5"/>
    </row>
    <row r="32" spans="1:23" x14ac:dyDescent="0.3">
      <c r="A32" s="78"/>
      <c r="B32" s="30" t="s">
        <v>4</v>
      </c>
      <c r="C32" s="78"/>
      <c r="D32" s="72"/>
      <c r="E32" s="72"/>
      <c r="F32" s="72"/>
      <c r="G32" s="72"/>
      <c r="H32" s="60"/>
      <c r="I32" s="60"/>
      <c r="J32" s="72"/>
      <c r="K32" s="72"/>
      <c r="L32" s="72"/>
      <c r="M32" s="72"/>
      <c r="N32" s="5">
        <v>-407.14</v>
      </c>
      <c r="O32" s="5">
        <v>-76486.52</v>
      </c>
      <c r="P32" s="5">
        <v>104.38</v>
      </c>
      <c r="Q32" s="27">
        <v>6498.0475850451803</v>
      </c>
      <c r="R32" s="27">
        <v>8.6366408912519365E-4</v>
      </c>
      <c r="S32" s="5">
        <v>996539.39</v>
      </c>
      <c r="T32" s="5">
        <v>991777.63</v>
      </c>
      <c r="U32" s="5">
        <v>7523813.5599999996</v>
      </c>
      <c r="V32" s="5" t="e">
        <f>U32/'Prices and indices'!#REF!</f>
        <v>#REF!</v>
      </c>
      <c r="W32" s="5"/>
    </row>
    <row r="33" spans="1:23" x14ac:dyDescent="0.3">
      <c r="A33" s="78"/>
      <c r="B33" s="30" t="s">
        <v>5</v>
      </c>
      <c r="C33" s="78"/>
      <c r="D33" s="73"/>
      <c r="E33" s="73"/>
      <c r="F33" s="73"/>
      <c r="G33" s="73"/>
      <c r="H33" s="61"/>
      <c r="I33" s="61"/>
      <c r="J33" s="73"/>
      <c r="K33" s="73"/>
      <c r="L33" s="73"/>
      <c r="M33" s="73"/>
      <c r="N33" s="5">
        <v>-161.32</v>
      </c>
      <c r="O33" s="5">
        <v>-29997.43</v>
      </c>
      <c r="P33" s="5">
        <v>106.08</v>
      </c>
      <c r="Q33" s="27">
        <v>6704.5380768437999</v>
      </c>
      <c r="R33" s="27">
        <v>8.8169725472816919E-4</v>
      </c>
      <c r="S33" s="5">
        <v>868952.72</v>
      </c>
      <c r="T33" s="5">
        <v>1001850.71</v>
      </c>
      <c r="U33" s="5">
        <v>7604127.2000000002</v>
      </c>
      <c r="V33" s="5" t="e">
        <f>U33/'Prices and indices'!#REF!</f>
        <v>#REF!</v>
      </c>
      <c r="W33" s="5"/>
    </row>
    <row r="34" spans="1:23" x14ac:dyDescent="0.3">
      <c r="A34" s="78"/>
      <c r="B34" s="30" t="s">
        <v>6</v>
      </c>
      <c r="C34" s="78" t="s">
        <v>14</v>
      </c>
      <c r="D34" s="71">
        <v>226.01376341117901</v>
      </c>
      <c r="E34" s="71">
        <v>10.644562179948799</v>
      </c>
      <c r="F34" s="71">
        <v>688.41441529391602</v>
      </c>
      <c r="G34" s="71">
        <f t="shared" ref="G34" si="18">F34-E34-D34</f>
        <v>451.75608970278819</v>
      </c>
      <c r="H34" s="59">
        <v>50449.479540612316</v>
      </c>
      <c r="I34" s="59">
        <v>30027.384805232396</v>
      </c>
      <c r="J34" s="71">
        <v>333244</v>
      </c>
      <c r="K34" s="71">
        <v>366181</v>
      </c>
      <c r="L34" s="71">
        <v>784282</v>
      </c>
      <c r="M34" s="71">
        <f t="shared" ref="M34" si="19">L34-K34</f>
        <v>418101</v>
      </c>
      <c r="N34" s="5">
        <v>-208.67</v>
      </c>
      <c r="O34" s="5">
        <v>-38781.65</v>
      </c>
      <c r="P34" s="5">
        <v>106.24</v>
      </c>
      <c r="Q34" s="27">
        <v>7106.9930087622397</v>
      </c>
      <c r="R34" s="27">
        <v>9.2086068084766819E-4</v>
      </c>
      <c r="S34" s="5">
        <v>878831.81</v>
      </c>
      <c r="T34" s="5">
        <v>1024589.3</v>
      </c>
      <c r="U34" s="5">
        <v>7717772.25</v>
      </c>
      <c r="V34" s="5" t="e">
        <f>U34/'Prices and indices'!#REF!</f>
        <v>#REF!</v>
      </c>
      <c r="W34" s="5"/>
    </row>
    <row r="35" spans="1:23" x14ac:dyDescent="0.3">
      <c r="A35" s="78"/>
      <c r="B35" s="30" t="s">
        <v>7</v>
      </c>
      <c r="C35" s="78"/>
      <c r="D35" s="72"/>
      <c r="E35" s="72"/>
      <c r="F35" s="72"/>
      <c r="G35" s="72"/>
      <c r="H35" s="60"/>
      <c r="I35" s="60"/>
      <c r="J35" s="72"/>
      <c r="K35" s="72"/>
      <c r="L35" s="72"/>
      <c r="M35" s="72"/>
      <c r="N35" s="5">
        <v>-341.86</v>
      </c>
      <c r="O35" s="5">
        <v>-63207.72</v>
      </c>
      <c r="P35" s="5">
        <v>112.67</v>
      </c>
      <c r="Q35" s="27">
        <v>7438.1830039570104</v>
      </c>
      <c r="R35" s="27">
        <v>9.4652207220430123E-4</v>
      </c>
      <c r="S35" s="5">
        <v>879828.42</v>
      </c>
      <c r="T35" s="5">
        <v>1058461.3400000001</v>
      </c>
      <c r="U35" s="5">
        <v>7858435.8700000001</v>
      </c>
      <c r="V35" s="5" t="e">
        <f>U35/'Prices and indices'!#REF!</f>
        <v>#REF!</v>
      </c>
      <c r="W35" s="5"/>
    </row>
    <row r="36" spans="1:23" x14ac:dyDescent="0.3">
      <c r="A36" s="78"/>
      <c r="B36" s="30" t="s">
        <v>8</v>
      </c>
      <c r="C36" s="78"/>
      <c r="D36" s="73"/>
      <c r="E36" s="73"/>
      <c r="F36" s="73"/>
      <c r="G36" s="73"/>
      <c r="H36" s="61"/>
      <c r="I36" s="61"/>
      <c r="J36" s="73"/>
      <c r="K36" s="73"/>
      <c r="L36" s="73"/>
      <c r="M36" s="73"/>
      <c r="N36" s="5">
        <v>-524.84</v>
      </c>
      <c r="O36" s="5">
        <v>-97112.57</v>
      </c>
      <c r="P36" s="5">
        <v>109.21</v>
      </c>
      <c r="Q36" s="27">
        <v>6678.3967074550501</v>
      </c>
      <c r="R36" s="27">
        <v>8.3198434165617408E-4</v>
      </c>
      <c r="S36" s="5">
        <v>891389.36</v>
      </c>
      <c r="T36" s="5">
        <v>1057364</v>
      </c>
      <c r="U36" s="5">
        <v>8027070.1900000004</v>
      </c>
      <c r="V36" s="5" t="e">
        <f>U36/'Prices and indices'!#REF!</f>
        <v>#REF!</v>
      </c>
      <c r="W36" s="5"/>
    </row>
    <row r="37" spans="1:23" x14ac:dyDescent="0.3">
      <c r="A37" s="78"/>
      <c r="B37" s="30" t="s">
        <v>9</v>
      </c>
      <c r="C37" s="78" t="s">
        <v>15</v>
      </c>
      <c r="D37" s="71">
        <v>-316.66761820681398</v>
      </c>
      <c r="E37" s="71">
        <v>1.16912759174209</v>
      </c>
      <c r="F37" s="71">
        <v>-336.72201126837598</v>
      </c>
      <c r="G37" s="71">
        <f t="shared" ref="G37" si="20">F37-E37-D37</f>
        <v>-21.223520653304092</v>
      </c>
      <c r="H37" s="59">
        <v>49041.250436904578</v>
      </c>
      <c r="I37" s="59">
        <v>28186.536894388788</v>
      </c>
      <c r="J37" s="71">
        <v>302455</v>
      </c>
      <c r="K37" s="71">
        <v>341632</v>
      </c>
      <c r="L37" s="71">
        <v>855559</v>
      </c>
      <c r="M37" s="71">
        <f t="shared" ref="M37" si="21">L37-K37</f>
        <v>513927</v>
      </c>
      <c r="N37" s="5">
        <v>-508.51</v>
      </c>
      <c r="O37" s="5">
        <v>-93787.6</v>
      </c>
      <c r="P37" s="5">
        <v>115.81</v>
      </c>
      <c r="Q37" s="27">
        <v>5873.7139426597596</v>
      </c>
      <c r="R37" s="27">
        <v>7.1924839377114852E-4</v>
      </c>
      <c r="S37" s="5">
        <v>928387.58</v>
      </c>
      <c r="T37" s="5">
        <v>1085734.29</v>
      </c>
      <c r="U37" s="5">
        <v>8166460.9800000004</v>
      </c>
      <c r="V37" s="5" t="e">
        <f>U37/'Prices and indices'!#REF!</f>
        <v>#REF!</v>
      </c>
      <c r="W37" s="5"/>
    </row>
    <row r="38" spans="1:23" x14ac:dyDescent="0.3">
      <c r="A38" s="78"/>
      <c r="B38" s="30" t="s">
        <v>10</v>
      </c>
      <c r="C38" s="78"/>
      <c r="D38" s="72"/>
      <c r="E38" s="72"/>
      <c r="F38" s="72"/>
      <c r="G38" s="72"/>
      <c r="H38" s="60"/>
      <c r="I38" s="60"/>
      <c r="J38" s="72"/>
      <c r="K38" s="72"/>
      <c r="L38" s="72"/>
      <c r="M38" s="72"/>
      <c r="N38" s="5">
        <v>-600.04</v>
      </c>
      <c r="O38" s="5">
        <v>-110881.16</v>
      </c>
      <c r="P38" s="5">
        <v>102.34</v>
      </c>
      <c r="Q38" s="27">
        <v>5572.2827880084997</v>
      </c>
      <c r="R38" s="27">
        <v>6.74233855992709E-4</v>
      </c>
      <c r="S38" s="5">
        <v>936256.74</v>
      </c>
      <c r="T38" s="5">
        <v>1094981.02</v>
      </c>
      <c r="U38" s="5">
        <v>8264614.3300000001</v>
      </c>
      <c r="V38" s="5" t="e">
        <f>U38/'Prices and indices'!#REF!</f>
        <v>#REF!</v>
      </c>
      <c r="W38" s="5"/>
    </row>
    <row r="39" spans="1:23" x14ac:dyDescent="0.3">
      <c r="A39" s="78"/>
      <c r="B39" s="30" t="s">
        <v>11</v>
      </c>
      <c r="C39" s="78"/>
      <c r="D39" s="73"/>
      <c r="E39" s="73"/>
      <c r="F39" s="73"/>
      <c r="G39" s="73"/>
      <c r="H39" s="61"/>
      <c r="I39" s="61"/>
      <c r="J39" s="73"/>
      <c r="K39" s="73"/>
      <c r="L39" s="73"/>
      <c r="M39" s="73"/>
      <c r="N39" s="5">
        <v>-562.20000000000005</v>
      </c>
      <c r="O39" s="5">
        <v>-105233.12</v>
      </c>
      <c r="P39" s="5">
        <v>92.05</v>
      </c>
      <c r="Q39" s="27">
        <v>5681.6733584965104</v>
      </c>
      <c r="R39" s="27">
        <v>6.6876352900461828E-4</v>
      </c>
      <c r="S39" s="5">
        <v>964439.73</v>
      </c>
      <c r="T39" s="5">
        <v>1177150.04</v>
      </c>
      <c r="U39" s="5">
        <v>8495788.2899999991</v>
      </c>
      <c r="V39" s="5" t="e">
        <f>U39/'Prices and indices'!#REF!</f>
        <v>#REF!</v>
      </c>
      <c r="W39" s="5"/>
    </row>
    <row r="40" spans="1:23" x14ac:dyDescent="0.3">
      <c r="A40" s="77">
        <v>2021</v>
      </c>
      <c r="B40" s="31" t="s">
        <v>0</v>
      </c>
      <c r="C40" s="77" t="s">
        <v>12</v>
      </c>
      <c r="D40" s="71">
        <v>-412.18061455685501</v>
      </c>
      <c r="E40" s="71">
        <v>3.3027157725702398</v>
      </c>
      <c r="F40" s="71">
        <v>-408.96763886881001</v>
      </c>
      <c r="G40" s="71">
        <f t="shared" ref="G40" si="22">F40-E40-D40</f>
        <v>-8.97400845252605E-2</v>
      </c>
      <c r="H40" s="59">
        <v>49682.206379759133</v>
      </c>
      <c r="I40" s="59">
        <v>28616.238909739022</v>
      </c>
      <c r="J40" s="71">
        <v>324335</v>
      </c>
      <c r="K40" s="71">
        <v>365807</v>
      </c>
      <c r="L40" s="71">
        <v>765478</v>
      </c>
      <c r="M40" s="71">
        <f t="shared" ref="M40" si="23">L40-K40</f>
        <v>399671</v>
      </c>
      <c r="N40" s="6">
        <v>-654.92999999999995</v>
      </c>
      <c r="O40" s="6">
        <v>-124758.39999999999</v>
      </c>
      <c r="P40" s="6">
        <v>108.7</v>
      </c>
      <c r="Q40" s="27">
        <v>4853.0092027973897</v>
      </c>
      <c r="R40" s="27">
        <v>5.6430217586278379E-4</v>
      </c>
      <c r="S40" s="6">
        <v>975897.12</v>
      </c>
      <c r="T40" s="6">
        <v>1183133.71</v>
      </c>
      <c r="U40" s="6">
        <v>8600018.5899999999</v>
      </c>
      <c r="V40" s="5" t="e">
        <f>U40/'Prices and indices'!#REF!</f>
        <v>#REF!</v>
      </c>
      <c r="W40" s="6"/>
    </row>
    <row r="41" spans="1:23" x14ac:dyDescent="0.3">
      <c r="A41" s="77"/>
      <c r="B41" s="31" t="s">
        <v>1</v>
      </c>
      <c r="C41" s="77"/>
      <c r="D41" s="72"/>
      <c r="E41" s="72"/>
      <c r="F41" s="72"/>
      <c r="G41" s="72"/>
      <c r="H41" s="60"/>
      <c r="I41" s="60"/>
      <c r="J41" s="72"/>
      <c r="K41" s="72"/>
      <c r="L41" s="72"/>
      <c r="M41" s="72"/>
      <c r="N41" s="6">
        <v>-571.88</v>
      </c>
      <c r="O41" s="6">
        <v>-110982.63</v>
      </c>
      <c r="P41" s="6">
        <v>112.5</v>
      </c>
      <c r="Q41" s="27">
        <v>4596.7544892292699</v>
      </c>
      <c r="R41" s="27">
        <v>5.279864480301859E-4</v>
      </c>
      <c r="S41" s="6">
        <v>978089.66</v>
      </c>
      <c r="T41" s="6">
        <v>1199943.95</v>
      </c>
      <c r="U41" s="6">
        <v>8706197.8699999992</v>
      </c>
      <c r="V41" s="5" t="e">
        <f>U41/'Prices and indices'!#REF!</f>
        <v>#REF!</v>
      </c>
      <c r="W41" s="6"/>
    </row>
    <row r="42" spans="1:23" x14ac:dyDescent="0.3">
      <c r="A42" s="77"/>
      <c r="B42" s="31" t="s">
        <v>2</v>
      </c>
      <c r="C42" s="77"/>
      <c r="D42" s="73"/>
      <c r="E42" s="73"/>
      <c r="F42" s="73"/>
      <c r="G42" s="73"/>
      <c r="H42" s="61"/>
      <c r="I42" s="61"/>
      <c r="J42" s="73"/>
      <c r="K42" s="73"/>
      <c r="L42" s="73"/>
      <c r="M42" s="73"/>
      <c r="N42" s="6">
        <v>-832.16</v>
      </c>
      <c r="O42" s="6">
        <v>-163920.56</v>
      </c>
      <c r="P42" s="6">
        <v>103.1</v>
      </c>
      <c r="Q42" s="27">
        <v>4033.1410708697999</v>
      </c>
      <c r="R42" s="27">
        <v>4.5517779003721791E-4</v>
      </c>
      <c r="S42" s="6">
        <v>1028599.35</v>
      </c>
      <c r="T42" s="6">
        <v>1232814.18</v>
      </c>
      <c r="U42" s="6">
        <v>8860584.0600000005</v>
      </c>
      <c r="V42" s="5" t="e">
        <f>U42/'Prices and indices'!#REF!</f>
        <v>#REF!</v>
      </c>
      <c r="W42" s="6"/>
    </row>
    <row r="43" spans="1:23" x14ac:dyDescent="0.3">
      <c r="A43" s="77"/>
      <c r="B43" s="31" t="s">
        <v>3</v>
      </c>
      <c r="C43" s="77" t="s">
        <v>13</v>
      </c>
      <c r="D43" s="71">
        <v>-970.560219118026</v>
      </c>
      <c r="E43" s="71">
        <v>8.6236406413732105</v>
      </c>
      <c r="F43" s="71">
        <v>-689.68979796165195</v>
      </c>
      <c r="G43" s="71">
        <f t="shared" ref="G43" si="24">F43-E43-D43</f>
        <v>272.24678051500086</v>
      </c>
      <c r="H43" s="59">
        <v>51238.723704864635</v>
      </c>
      <c r="I43" s="59">
        <v>29781.653708293292</v>
      </c>
      <c r="J43" s="71">
        <v>316872</v>
      </c>
      <c r="K43" s="71">
        <v>349465</v>
      </c>
      <c r="L43" s="71">
        <v>729979</v>
      </c>
      <c r="M43" s="71">
        <f t="shared" ref="M43" si="25">L43-K43</f>
        <v>380514</v>
      </c>
      <c r="N43" s="6">
        <v>-888.79</v>
      </c>
      <c r="O43" s="6">
        <v>-175467.14</v>
      </c>
      <c r="P43" s="6">
        <v>86.5</v>
      </c>
      <c r="Q43" s="27">
        <v>4455.5999707604597</v>
      </c>
      <c r="R43" s="27">
        <v>4.9813047746251088E-4</v>
      </c>
      <c r="S43" s="6">
        <v>1031144.38</v>
      </c>
      <c r="T43" s="6">
        <v>1244199.55</v>
      </c>
      <c r="U43" s="6">
        <v>8944644.3699999992</v>
      </c>
      <c r="V43" s="5" t="e">
        <f>U43/'Prices and indices'!#REF!</f>
        <v>#REF!</v>
      </c>
      <c r="W43" s="6"/>
    </row>
    <row r="44" spans="1:23" x14ac:dyDescent="0.3">
      <c r="A44" s="77"/>
      <c r="B44" s="31" t="s">
        <v>4</v>
      </c>
      <c r="C44" s="77"/>
      <c r="D44" s="72"/>
      <c r="E44" s="72"/>
      <c r="F44" s="72"/>
      <c r="G44" s="72"/>
      <c r="H44" s="60"/>
      <c r="I44" s="60"/>
      <c r="J44" s="72"/>
      <c r="K44" s="72"/>
      <c r="L44" s="72"/>
      <c r="M44" s="72"/>
      <c r="N44" s="6">
        <v>-715.73</v>
      </c>
      <c r="O44" s="6">
        <v>-142848.92000000001</v>
      </c>
      <c r="P44" s="6">
        <v>87.5</v>
      </c>
      <c r="Q44" s="27">
        <v>4046.2986535133</v>
      </c>
      <c r="R44" s="27">
        <v>4.4875245368023993E-4</v>
      </c>
      <c r="S44" s="6">
        <v>1036010.01</v>
      </c>
      <c r="T44" s="6">
        <v>1246550.97</v>
      </c>
      <c r="U44" s="6">
        <v>9016772.2100000009</v>
      </c>
      <c r="V44" s="5" t="e">
        <f>U44/'Prices and indices'!#REF!</f>
        <v>#REF!</v>
      </c>
      <c r="W44" s="6"/>
    </row>
    <row r="45" spans="1:23" x14ac:dyDescent="0.3">
      <c r="A45" s="77"/>
      <c r="B45" s="31" t="s">
        <v>5</v>
      </c>
      <c r="C45" s="77"/>
      <c r="D45" s="73"/>
      <c r="E45" s="73"/>
      <c r="F45" s="73"/>
      <c r="G45" s="73"/>
      <c r="H45" s="61"/>
      <c r="I45" s="61"/>
      <c r="J45" s="73"/>
      <c r="K45" s="73"/>
      <c r="L45" s="73"/>
      <c r="M45" s="73"/>
      <c r="N45" s="6">
        <v>-652.19000000000005</v>
      </c>
      <c r="O45" s="6">
        <v>-130317.99</v>
      </c>
      <c r="P45" s="6">
        <v>88.2</v>
      </c>
      <c r="Q45" s="27">
        <v>4077.7320724337701</v>
      </c>
      <c r="R45" s="27">
        <v>4.4632596384555536E-4</v>
      </c>
      <c r="S45" s="6">
        <v>1065064.25</v>
      </c>
      <c r="T45" s="6">
        <v>1293330.2</v>
      </c>
      <c r="U45" s="6">
        <v>9136219.7200000007</v>
      </c>
      <c r="V45" s="5" t="e">
        <f>U45/'Prices and indices'!#REF!</f>
        <v>#REF!</v>
      </c>
      <c r="W45" s="6"/>
    </row>
    <row r="46" spans="1:23" x14ac:dyDescent="0.3">
      <c r="A46" s="77"/>
      <c r="B46" s="31" t="s">
        <v>6</v>
      </c>
      <c r="C46" s="77" t="s">
        <v>14</v>
      </c>
      <c r="D46" s="71">
        <v>-762.68634138582695</v>
      </c>
      <c r="E46" s="71">
        <v>3.7900351572627602</v>
      </c>
      <c r="F46" s="71">
        <v>-2011.01097113942</v>
      </c>
      <c r="G46" s="71">
        <f t="shared" ref="G46" si="26">F46-E46-D46</f>
        <v>-1252.1146649108559</v>
      </c>
      <c r="H46" s="59">
        <v>52008.835312562878</v>
      </c>
      <c r="I46" s="59">
        <v>28685.575947215679</v>
      </c>
      <c r="J46" s="71">
        <v>310544</v>
      </c>
      <c r="K46" s="71">
        <v>336903</v>
      </c>
      <c r="L46" s="71">
        <v>884955</v>
      </c>
      <c r="M46" s="71">
        <f t="shared" ref="M46" si="27">L46-K46</f>
        <v>548052</v>
      </c>
      <c r="N46" s="6">
        <v>-606.16</v>
      </c>
      <c r="O46" s="6">
        <v>-121219.01</v>
      </c>
      <c r="P46" s="6">
        <v>94</v>
      </c>
      <c r="Q46" s="27">
        <v>2796.0019949682101</v>
      </c>
      <c r="R46" s="27">
        <v>3.0163196075565267E-4</v>
      </c>
      <c r="S46" s="6">
        <v>1063865.93</v>
      </c>
      <c r="T46" s="6">
        <v>1316959.57</v>
      </c>
      <c r="U46" s="6">
        <v>9269581.3399999999</v>
      </c>
      <c r="V46" s="5" t="e">
        <f>U46/'Prices and indices'!#REF!</f>
        <v>#REF!</v>
      </c>
      <c r="W46" s="6"/>
    </row>
    <row r="47" spans="1:23" x14ac:dyDescent="0.3">
      <c r="A47" s="77"/>
      <c r="B47" s="31" t="s">
        <v>7</v>
      </c>
      <c r="C47" s="77"/>
      <c r="D47" s="72"/>
      <c r="E47" s="72"/>
      <c r="F47" s="72"/>
      <c r="G47" s="72"/>
      <c r="H47" s="60"/>
      <c r="I47" s="60"/>
      <c r="J47" s="72"/>
      <c r="K47" s="72"/>
      <c r="L47" s="72"/>
      <c r="M47" s="72"/>
      <c r="N47" s="6">
        <v>-585.63</v>
      </c>
      <c r="O47" s="6">
        <v>-117417.29</v>
      </c>
      <c r="P47" s="6">
        <v>90.7</v>
      </c>
      <c r="Q47" s="27">
        <v>3490.68955411568</v>
      </c>
      <c r="R47" s="27">
        <v>3.7086070759657913E-4</v>
      </c>
      <c r="S47" s="6">
        <v>1089265.6399999999</v>
      </c>
      <c r="T47" s="6">
        <v>1355196.49</v>
      </c>
      <c r="U47" s="6">
        <v>9412400.6199999992</v>
      </c>
      <c r="V47" s="5" t="e">
        <f>U47/'Prices and indices'!#REF!</f>
        <v>#REF!</v>
      </c>
      <c r="W47" s="6"/>
    </row>
    <row r="48" spans="1:23" x14ac:dyDescent="0.3">
      <c r="A48" s="77"/>
      <c r="B48" s="31" t="s">
        <v>8</v>
      </c>
      <c r="C48" s="77"/>
      <c r="D48" s="73"/>
      <c r="E48" s="73"/>
      <c r="F48" s="73"/>
      <c r="G48" s="73"/>
      <c r="H48" s="61"/>
      <c r="I48" s="61"/>
      <c r="J48" s="73"/>
      <c r="K48" s="73"/>
      <c r="L48" s="73"/>
      <c r="M48" s="73"/>
      <c r="N48" s="6">
        <v>-491.58</v>
      </c>
      <c r="O48" s="6">
        <v>-99291.199999999997</v>
      </c>
      <c r="P48" s="6">
        <v>92.3</v>
      </c>
      <c r="Q48" s="27">
        <v>2687.0581514115702</v>
      </c>
      <c r="R48" s="27">
        <v>2.8437525994575444E-4</v>
      </c>
      <c r="S48" s="6">
        <v>1295955.79</v>
      </c>
      <c r="T48" s="6">
        <v>1318748.42</v>
      </c>
      <c r="U48" s="6">
        <v>9448987.0600000005</v>
      </c>
      <c r="V48" s="5" t="e">
        <f>U48/'Prices and indices'!#REF!</f>
        <v>#REF!</v>
      </c>
      <c r="W48" s="6"/>
    </row>
    <row r="49" spans="1:23" x14ac:dyDescent="0.3">
      <c r="A49" s="77"/>
      <c r="B49" s="31" t="s">
        <v>9</v>
      </c>
      <c r="C49" s="77" t="s">
        <v>15</v>
      </c>
      <c r="D49" s="71">
        <v>-1138.8450426276099</v>
      </c>
      <c r="E49" s="71">
        <v>9.4052240999156798</v>
      </c>
      <c r="F49" s="71">
        <v>-1103.30956122409</v>
      </c>
      <c r="G49" s="71">
        <f t="shared" ref="G49" si="28">F49-E49-D49</f>
        <v>26.130257303604367</v>
      </c>
      <c r="H49" s="59">
        <v>51775.14872913697</v>
      </c>
      <c r="I49" s="59">
        <v>27555.849263588581</v>
      </c>
      <c r="J49" s="71">
        <v>346268</v>
      </c>
      <c r="K49" s="71">
        <v>411636</v>
      </c>
      <c r="L49" s="71">
        <v>1141324</v>
      </c>
      <c r="M49" s="71">
        <f>L49-K49</f>
        <v>729688</v>
      </c>
      <c r="N49" s="6">
        <v>-501.94</v>
      </c>
      <c r="O49" s="6">
        <v>-100935.16</v>
      </c>
      <c r="P49" s="6">
        <v>116.6</v>
      </c>
      <c r="Q49" s="27">
        <v>2257.3203265021298</v>
      </c>
      <c r="R49" s="27">
        <v>2.3671687546887617E-4</v>
      </c>
      <c r="S49" s="6">
        <v>1286440.8899999999</v>
      </c>
      <c r="T49" s="6">
        <v>1372671.14</v>
      </c>
      <c r="U49" s="6">
        <v>9535950.1600000001</v>
      </c>
      <c r="V49" s="5" t="e">
        <f>U49/'Prices and indices'!#REF!</f>
        <v>#REF!</v>
      </c>
      <c r="W49" s="6"/>
    </row>
    <row r="50" spans="1:23" x14ac:dyDescent="0.3">
      <c r="A50" s="77"/>
      <c r="B50" s="31" t="s">
        <v>10</v>
      </c>
      <c r="C50" s="77"/>
      <c r="D50" s="72"/>
      <c r="E50" s="72"/>
      <c r="F50" s="72"/>
      <c r="G50" s="72"/>
      <c r="H50" s="60"/>
      <c r="I50" s="60"/>
      <c r="J50" s="72"/>
      <c r="K50" s="72"/>
      <c r="L50" s="72"/>
      <c r="M50" s="72"/>
      <c r="N50" s="6">
        <v>-553.16</v>
      </c>
      <c r="O50" s="6">
        <v>-111659.69</v>
      </c>
      <c r="P50" s="6">
        <v>93.8</v>
      </c>
      <c r="Q50" s="27">
        <v>1643.28571353752</v>
      </c>
      <c r="R50" s="27">
        <v>1.7278365047915299E-4</v>
      </c>
      <c r="S50" s="6">
        <v>1287802.8700000001</v>
      </c>
      <c r="T50" s="6">
        <v>1355116.97</v>
      </c>
      <c r="U50" s="6">
        <v>9510655.1400000006</v>
      </c>
      <c r="V50" s="5" t="e">
        <f>U50/'Prices and indices'!#REF!</f>
        <v>#REF!</v>
      </c>
      <c r="W50" s="6"/>
    </row>
    <row r="51" spans="1:23" x14ac:dyDescent="0.3">
      <c r="A51" s="77"/>
      <c r="B51" s="31" t="s">
        <v>11</v>
      </c>
      <c r="C51" s="77"/>
      <c r="D51" s="73"/>
      <c r="E51" s="73"/>
      <c r="F51" s="73"/>
      <c r="G51" s="73"/>
      <c r="H51" s="61"/>
      <c r="I51" s="61"/>
      <c r="J51" s="73"/>
      <c r="K51" s="73"/>
      <c r="L51" s="73"/>
      <c r="M51" s="73"/>
      <c r="N51" s="6">
        <v>-1084.69</v>
      </c>
      <c r="O51" s="6">
        <v>-218456.37</v>
      </c>
      <c r="P51" s="6">
        <v>95.5</v>
      </c>
      <c r="Q51" s="27">
        <v>3402.7929195413599</v>
      </c>
      <c r="R51" s="27">
        <v>3.5302690424396491E-4</v>
      </c>
      <c r="S51" s="6">
        <v>1305808.69</v>
      </c>
      <c r="T51" s="6">
        <v>1459895.46</v>
      </c>
      <c r="U51" s="6">
        <v>9638905.3599999994</v>
      </c>
      <c r="V51" s="5" t="e">
        <f>U51/'Prices and indices'!#REF!</f>
        <v>#REF!</v>
      </c>
      <c r="W51" s="6"/>
    </row>
    <row r="52" spans="1:23" x14ac:dyDescent="0.3">
      <c r="A52" s="78">
        <v>2022</v>
      </c>
      <c r="B52" s="30" t="s">
        <v>0</v>
      </c>
      <c r="C52" s="78" t="s">
        <v>12</v>
      </c>
      <c r="D52" s="71">
        <v>-1320.7742494072199</v>
      </c>
      <c r="E52" s="71">
        <v>5.69845439431736</v>
      </c>
      <c r="F52" s="71">
        <v>-1058.44506375575</v>
      </c>
      <c r="G52" s="71">
        <f t="shared" ref="G52" si="29">F52-E52-D52</f>
        <v>256.63073125715255</v>
      </c>
      <c r="H52" s="59">
        <v>51222.200770791416</v>
      </c>
      <c r="I52" s="59">
        <v>26521.850106271562</v>
      </c>
      <c r="J52" s="71">
        <v>369882</v>
      </c>
      <c r="K52" s="71">
        <v>446946</v>
      </c>
      <c r="L52" s="71">
        <v>931232</v>
      </c>
      <c r="M52" s="71">
        <f t="shared" ref="M52" si="30">L52-K52</f>
        <v>484286</v>
      </c>
      <c r="N52" s="5">
        <v>-856.78</v>
      </c>
      <c r="O52" s="5">
        <v>-172610.96</v>
      </c>
      <c r="P52" s="5">
        <v>88.66</v>
      </c>
      <c r="Q52" s="27">
        <v>2442.9402766691801</v>
      </c>
      <c r="R52" s="27">
        <v>2.5312903361214757E-4</v>
      </c>
      <c r="S52" s="5">
        <v>1337489.49</v>
      </c>
      <c r="T52" s="5">
        <v>1500352.39</v>
      </c>
      <c r="U52" s="5">
        <v>9650968.2899999991</v>
      </c>
      <c r="V52" s="5" t="e">
        <f>U52/'Prices and indices'!#REF!</f>
        <v>#REF!</v>
      </c>
      <c r="W52" s="5" t="e">
        <f>U52/'Prices and indices'!#REF!</f>
        <v>#REF!</v>
      </c>
    </row>
    <row r="53" spans="1:23" x14ac:dyDescent="0.3">
      <c r="A53" s="78"/>
      <c r="B53" s="30" t="s">
        <v>1</v>
      </c>
      <c r="C53" s="78"/>
      <c r="D53" s="72"/>
      <c r="E53" s="72"/>
      <c r="F53" s="72"/>
      <c r="G53" s="72"/>
      <c r="H53" s="60"/>
      <c r="I53" s="60"/>
      <c r="J53" s="72"/>
      <c r="K53" s="72"/>
      <c r="L53" s="72"/>
      <c r="M53" s="72"/>
      <c r="N53" s="5">
        <v>-779.61</v>
      </c>
      <c r="O53" s="5">
        <v>-157275.85</v>
      </c>
      <c r="P53" s="5">
        <v>101.06</v>
      </c>
      <c r="Q53" s="27">
        <v>2354.7109180839602</v>
      </c>
      <c r="R53" s="27">
        <v>2.4186061338109938E-4</v>
      </c>
      <c r="S53" s="5">
        <v>1324234.45</v>
      </c>
      <c r="T53" s="5">
        <v>1507095.33</v>
      </c>
      <c r="U53" s="5">
        <v>9735818.0199999996</v>
      </c>
      <c r="V53" s="5" t="e">
        <f>U53/'Prices and indices'!#REF!</f>
        <v>#REF!</v>
      </c>
      <c r="W53" s="5" t="e">
        <f>U53/'Prices and indices'!#REF!</f>
        <v>#REF!</v>
      </c>
    </row>
    <row r="54" spans="1:23" x14ac:dyDescent="0.3">
      <c r="A54" s="78"/>
      <c r="B54" s="30" t="s">
        <v>2</v>
      </c>
      <c r="C54" s="78"/>
      <c r="D54" s="73"/>
      <c r="E54" s="73"/>
      <c r="F54" s="73"/>
      <c r="G54" s="73"/>
      <c r="H54" s="61"/>
      <c r="I54" s="61"/>
      <c r="J54" s="73"/>
      <c r="K54" s="73"/>
      <c r="L54" s="73"/>
      <c r="M54" s="73"/>
      <c r="N54" s="5">
        <v>-760.68</v>
      </c>
      <c r="O54" s="5">
        <v>-194588.17</v>
      </c>
      <c r="P54" s="5">
        <v>87.24</v>
      </c>
      <c r="Q54" s="27">
        <v>1851.37428328025</v>
      </c>
      <c r="R54" s="27">
        <v>1.8378856453833676E-4</v>
      </c>
      <c r="S54" s="5">
        <v>1386700.13</v>
      </c>
      <c r="T54" s="5">
        <v>1589613.74</v>
      </c>
      <c r="U54" s="5">
        <v>10073392.15</v>
      </c>
      <c r="V54" s="5" t="e">
        <f>U54/'Prices and indices'!#REF!</f>
        <v>#REF!</v>
      </c>
      <c r="W54" s="5" t="e">
        <f>U54/'Prices and indices'!#REF!</f>
        <v>#REF!</v>
      </c>
    </row>
    <row r="55" spans="1:23" x14ac:dyDescent="0.3">
      <c r="A55" s="78"/>
      <c r="B55" s="30" t="s">
        <v>3</v>
      </c>
      <c r="C55" s="78" t="s">
        <v>13</v>
      </c>
      <c r="D55" s="71">
        <v>-396.97356703853399</v>
      </c>
      <c r="E55" s="71">
        <v>7.5928683444599097</v>
      </c>
      <c r="F55" s="71">
        <v>-650.57377328360894</v>
      </c>
      <c r="G55" s="71">
        <f t="shared" ref="G55" si="31">F55-E55-D55</f>
        <v>-261.19307458953489</v>
      </c>
      <c r="H55" s="59">
        <v>49534.076199925767</v>
      </c>
      <c r="I55" s="59">
        <v>25147.162554086226</v>
      </c>
      <c r="J55" s="71">
        <v>428914</v>
      </c>
      <c r="K55" s="71">
        <v>472522</v>
      </c>
      <c r="L55" s="71">
        <v>890912</v>
      </c>
      <c r="M55" s="71">
        <f t="shared" ref="M55" si="32">L55-K55</f>
        <v>418390</v>
      </c>
      <c r="N55" s="5">
        <v>-728.06</v>
      </c>
      <c r="O55" s="5">
        <v>-232570.48</v>
      </c>
      <c r="P55" s="5">
        <v>77.66</v>
      </c>
      <c r="Q55" s="27">
        <v>1775.78057634889</v>
      </c>
      <c r="R55" s="27">
        <v>1.7420842046119627E-4</v>
      </c>
      <c r="S55" s="5">
        <v>1481804.94</v>
      </c>
      <c r="T55" s="5">
        <v>1635132.75</v>
      </c>
      <c r="U55" s="5">
        <v>10193425.619999999</v>
      </c>
      <c r="V55" s="5" t="e">
        <f>U55/'Prices and indices'!#REF!</f>
        <v>#REF!</v>
      </c>
      <c r="W55" s="5" t="e">
        <f>U55/'Prices and indices'!#REF!</f>
        <v>#REF!</v>
      </c>
    </row>
    <row r="56" spans="1:23" x14ac:dyDescent="0.3">
      <c r="A56" s="78"/>
      <c r="B56" s="30" t="s">
        <v>4</v>
      </c>
      <c r="C56" s="78"/>
      <c r="D56" s="72"/>
      <c r="E56" s="72"/>
      <c r="F56" s="72"/>
      <c r="G56" s="72"/>
      <c r="H56" s="60"/>
      <c r="I56" s="60"/>
      <c r="J56" s="72"/>
      <c r="K56" s="72"/>
      <c r="L56" s="72"/>
      <c r="M56" s="72"/>
      <c r="N56" s="5">
        <v>-403.16</v>
      </c>
      <c r="O56" s="5">
        <v>-144711.06</v>
      </c>
      <c r="P56" s="5">
        <v>72.41</v>
      </c>
      <c r="Q56" s="27">
        <v>1871.96602257569</v>
      </c>
      <c r="R56" s="27">
        <v>1.8502263312902907E-4</v>
      </c>
      <c r="S56" s="5">
        <v>1414850.06</v>
      </c>
      <c r="T56" s="5">
        <v>1603916.33</v>
      </c>
      <c r="U56" s="5">
        <v>10117497.470000001</v>
      </c>
      <c r="V56" s="5" t="e">
        <f>U56/'Prices and indices'!#REF!</f>
        <v>#REF!</v>
      </c>
      <c r="W56" s="5" t="e">
        <f>U56/'Prices and indices'!#REF!</f>
        <v>#REF!</v>
      </c>
    </row>
    <row r="57" spans="1:23" x14ac:dyDescent="0.3">
      <c r="A57" s="78"/>
      <c r="B57" s="30" t="s">
        <v>5</v>
      </c>
      <c r="C57" s="78"/>
      <c r="D57" s="73"/>
      <c r="E57" s="73"/>
      <c r="F57" s="73"/>
      <c r="G57" s="73"/>
      <c r="H57" s="61"/>
      <c r="I57" s="61"/>
      <c r="J57" s="73"/>
      <c r="K57" s="73"/>
      <c r="L57" s="73"/>
      <c r="M57" s="73"/>
      <c r="N57" s="5">
        <v>22.3</v>
      </c>
      <c r="O57" s="5">
        <v>8032.55</v>
      </c>
      <c r="P57" s="5">
        <v>84.16</v>
      </c>
      <c r="Q57" s="27">
        <v>1828.32470912177</v>
      </c>
      <c r="R57" s="27">
        <v>1.8024369684384558E-4</v>
      </c>
      <c r="S57" s="5">
        <v>1452596.4</v>
      </c>
      <c r="T57" s="5">
        <v>1545474.68</v>
      </c>
      <c r="U57" s="5">
        <v>10143626.33</v>
      </c>
      <c r="V57" s="5" t="e">
        <f>U57/'Prices and indices'!#REF!</f>
        <v>#REF!</v>
      </c>
      <c r="W57" s="5" t="e">
        <f>U57/'Prices and indices'!#REF!</f>
        <v>#REF!</v>
      </c>
    </row>
    <row r="58" spans="1:23" x14ac:dyDescent="0.3">
      <c r="A58" s="78"/>
      <c r="B58" s="30" t="s">
        <v>6</v>
      </c>
      <c r="C58" s="78" t="s">
        <v>14</v>
      </c>
      <c r="D58" s="71">
        <v>145.40017397815001</v>
      </c>
      <c r="E58" s="71">
        <v>1.4094304983119399</v>
      </c>
      <c r="F58" s="71">
        <v>-290.706842047534</v>
      </c>
      <c r="G58" s="71">
        <f t="shared" ref="G58" si="33">F58-E58-D58</f>
        <v>-437.51644652399597</v>
      </c>
      <c r="H58" s="59">
        <v>48836.237622754008</v>
      </c>
      <c r="I58" s="59">
        <v>24473.038072962754</v>
      </c>
      <c r="J58" s="71">
        <v>484573</v>
      </c>
      <c r="K58" s="71">
        <v>530913</v>
      </c>
      <c r="L58" s="71">
        <v>872643</v>
      </c>
      <c r="M58" s="71">
        <f t="shared" ref="M58" si="34">L58-K58</f>
        <v>341730</v>
      </c>
      <c r="N58" s="5">
        <v>-122.25</v>
      </c>
      <c r="O58" s="5">
        <v>-44114.97</v>
      </c>
      <c r="P58" s="5">
        <v>91.87</v>
      </c>
      <c r="Q58" s="27">
        <v>1792.2634895737001</v>
      </c>
      <c r="R58" s="27">
        <v>1.7479427766333228E-4</v>
      </c>
      <c r="S58" s="5">
        <v>1436447.59</v>
      </c>
      <c r="T58" s="5">
        <v>1564877.32</v>
      </c>
      <c r="U58" s="5">
        <v>10253559.289999999</v>
      </c>
      <c r="V58" s="5" t="e">
        <f>U58/'Prices and indices'!#REF!</f>
        <v>#REF!</v>
      </c>
      <c r="W58" s="5" t="e">
        <f>U58/'Prices and indices'!#REF!</f>
        <v>#REF!</v>
      </c>
    </row>
    <row r="59" spans="1:23" x14ac:dyDescent="0.3">
      <c r="A59" s="78"/>
      <c r="B59" s="30" t="s">
        <v>7</v>
      </c>
      <c r="C59" s="78"/>
      <c r="D59" s="72"/>
      <c r="E59" s="72"/>
      <c r="F59" s="72"/>
      <c r="G59" s="72"/>
      <c r="H59" s="60"/>
      <c r="I59" s="60"/>
      <c r="J59" s="72"/>
      <c r="K59" s="72"/>
      <c r="L59" s="72"/>
      <c r="M59" s="72"/>
      <c r="N59" s="5">
        <v>-260.5</v>
      </c>
      <c r="O59" s="5">
        <v>-94039.92</v>
      </c>
      <c r="P59" s="5">
        <v>82.84</v>
      </c>
      <c r="Q59" s="27">
        <v>1640.12417161402</v>
      </c>
      <c r="R59" s="27">
        <v>1.5945304827084893E-4</v>
      </c>
      <c r="S59" s="5">
        <v>1386247.65</v>
      </c>
      <c r="T59" s="5">
        <v>1534114.13</v>
      </c>
      <c r="U59" s="5">
        <v>10285938.02</v>
      </c>
      <c r="V59" s="5" t="e">
        <f>U59/'Prices and indices'!#REF!</f>
        <v>#REF!</v>
      </c>
      <c r="W59" s="5" t="e">
        <f>U59/'Prices and indices'!#REF!</f>
        <v>#REF!</v>
      </c>
    </row>
    <row r="60" spans="1:23" x14ac:dyDescent="0.3">
      <c r="A60" s="78"/>
      <c r="B60" s="30" t="s">
        <v>8</v>
      </c>
      <c r="C60" s="78"/>
      <c r="D60" s="73"/>
      <c r="E60" s="73"/>
      <c r="F60" s="73"/>
      <c r="G60" s="73"/>
      <c r="H60" s="61"/>
      <c r="I60" s="61"/>
      <c r="J60" s="73"/>
      <c r="K60" s="73"/>
      <c r="L60" s="73"/>
      <c r="M60" s="73"/>
      <c r="N60" s="5">
        <v>-204.53</v>
      </c>
      <c r="O60" s="5">
        <v>-74119.289999999994</v>
      </c>
      <c r="P60" s="5">
        <v>91.86</v>
      </c>
      <c r="Q60" s="27">
        <v>1716.7326144367</v>
      </c>
      <c r="R60" s="27">
        <v>1.6584475467628355E-4</v>
      </c>
      <c r="S60" s="5">
        <v>1378578.58</v>
      </c>
      <c r="T60" s="5">
        <v>1528594.95</v>
      </c>
      <c r="U60" s="5">
        <v>10351443.539999999</v>
      </c>
      <c r="V60" s="5" t="e">
        <f>U60/'Prices and indices'!#REF!</f>
        <v>#REF!</v>
      </c>
      <c r="W60" s="5" t="e">
        <f>U60/'Prices and indices'!#REF!</f>
        <v>#REF!</v>
      </c>
    </row>
    <row r="61" spans="1:23" x14ac:dyDescent="0.3">
      <c r="A61" s="78"/>
      <c r="B61" s="30" t="s">
        <v>9</v>
      </c>
      <c r="C61" s="78" t="s">
        <v>15</v>
      </c>
      <c r="D61" s="71">
        <v>119.61257658924301</v>
      </c>
      <c r="E61" s="71">
        <v>4.65093380805423</v>
      </c>
      <c r="F61" s="71">
        <v>53.314183266884697</v>
      </c>
      <c r="G61" s="71">
        <f t="shared" ref="G61" si="35">F61-E61-D61</f>
        <v>-70.949327130412541</v>
      </c>
      <c r="H61" s="59">
        <v>49666.860933456221</v>
      </c>
      <c r="I61" s="59">
        <v>27518.488540975948</v>
      </c>
      <c r="J61" s="71">
        <v>467764</v>
      </c>
      <c r="K61" s="71">
        <v>562208</v>
      </c>
      <c r="L61" s="71">
        <v>1777768</v>
      </c>
      <c r="M61" s="71">
        <f t="shared" ref="M61" si="36">L61-K61</f>
        <v>1215560</v>
      </c>
      <c r="N61" s="5">
        <v>-284.10000000000002</v>
      </c>
      <c r="O61" s="5">
        <v>-103170.89</v>
      </c>
      <c r="P61" s="5">
        <v>82.25</v>
      </c>
      <c r="Q61" s="27">
        <v>1633.30923820409</v>
      </c>
      <c r="R61" s="27">
        <v>1.5798496597954655E-4</v>
      </c>
      <c r="S61" s="5">
        <v>1341680.52</v>
      </c>
      <c r="T61" s="5">
        <v>1456688.26</v>
      </c>
      <c r="U61" s="5">
        <v>10338383.960000001</v>
      </c>
      <c r="V61" s="5" t="e">
        <f>U61/'Prices and indices'!#REF!</f>
        <v>#REF!</v>
      </c>
      <c r="W61" s="5" t="e">
        <f>U61/'Prices and indices'!#REF!</f>
        <v>#REF!</v>
      </c>
    </row>
    <row r="62" spans="1:23" x14ac:dyDescent="0.3">
      <c r="A62" s="78"/>
      <c r="B62" s="30" t="s">
        <v>10</v>
      </c>
      <c r="C62" s="78"/>
      <c r="D62" s="72"/>
      <c r="E62" s="72"/>
      <c r="F62" s="72"/>
      <c r="G62" s="72"/>
      <c r="H62" s="60"/>
      <c r="I62" s="60"/>
      <c r="J62" s="72"/>
      <c r="K62" s="72"/>
      <c r="L62" s="72"/>
      <c r="M62" s="72"/>
      <c r="N62" s="5">
        <v>-449.23</v>
      </c>
      <c r="O62" s="5">
        <v>-163248.75</v>
      </c>
      <c r="P62" s="5">
        <v>89.37</v>
      </c>
      <c r="Q62" s="27">
        <v>1731.73106400398</v>
      </c>
      <c r="R62" s="27">
        <v>1.6624148099489137E-4</v>
      </c>
      <c r="S62" s="5">
        <v>1318493.26</v>
      </c>
      <c r="T62" s="5">
        <v>1457976.63</v>
      </c>
      <c r="U62" s="5">
        <v>10416961.24</v>
      </c>
      <c r="V62" s="5" t="e">
        <f>U62/'Prices and indices'!#REF!</f>
        <v>#REF!</v>
      </c>
      <c r="W62" s="5" t="e">
        <f>U62/'Prices and indices'!#REF!</f>
        <v>#REF!</v>
      </c>
    </row>
    <row r="63" spans="1:23" x14ac:dyDescent="0.3">
      <c r="A63" s="78"/>
      <c r="B63" s="30" t="s">
        <v>11</v>
      </c>
      <c r="C63" s="78"/>
      <c r="D63" s="73"/>
      <c r="E63" s="73"/>
      <c r="F63" s="73"/>
      <c r="G63" s="73"/>
      <c r="H63" s="61"/>
      <c r="I63" s="61"/>
      <c r="J63" s="73"/>
      <c r="K63" s="73"/>
      <c r="L63" s="73"/>
      <c r="M63" s="73"/>
      <c r="N63" s="5">
        <v>-357.97</v>
      </c>
      <c r="O63" s="5">
        <v>-130002.43</v>
      </c>
      <c r="P63" s="5">
        <v>83.23</v>
      </c>
      <c r="Q63" s="27">
        <v>1788.4070399970601</v>
      </c>
      <c r="R63" s="27">
        <v>1.7001419324851676E-4</v>
      </c>
      <c r="S63" s="5">
        <v>1349388.58</v>
      </c>
      <c r="T63" s="5">
        <v>1475707.96</v>
      </c>
      <c r="U63" s="5">
        <v>10519163.17</v>
      </c>
      <c r="V63" s="5" t="e">
        <f>U63/'Prices and indices'!#REF!</f>
        <v>#REF!</v>
      </c>
      <c r="W63" s="5" t="e">
        <f>U63/'Prices and indices'!#REF!</f>
        <v>#REF!</v>
      </c>
    </row>
    <row r="64" spans="1:23" x14ac:dyDescent="0.3">
      <c r="A64" s="77">
        <v>2023</v>
      </c>
      <c r="B64" s="31" t="s">
        <v>0</v>
      </c>
      <c r="C64" s="77" t="s">
        <v>12</v>
      </c>
      <c r="D64" s="71">
        <v>644.324001833848</v>
      </c>
      <c r="E64" s="71">
        <v>8.0437488031580298</v>
      </c>
      <c r="F64" s="71">
        <v>390.01458203959601</v>
      </c>
      <c r="G64" s="71">
        <f t="shared" ref="G64" si="37">F64-E64-D64</f>
        <v>-262.35316859741005</v>
      </c>
      <c r="H64" s="59">
        <v>51551.318296895683</v>
      </c>
      <c r="I64" s="59">
        <v>29391.420492376321</v>
      </c>
      <c r="J64" s="71">
        <v>577692</v>
      </c>
      <c r="K64" s="71">
        <v>635267</v>
      </c>
      <c r="L64" s="71">
        <v>1260045</v>
      </c>
      <c r="M64" s="71">
        <f t="shared" ref="M64" si="38">L64-K64</f>
        <v>624778</v>
      </c>
      <c r="N64" s="6">
        <v>-445.2</v>
      </c>
      <c r="O64" s="6">
        <v>-161332.65</v>
      </c>
      <c r="P64" s="6">
        <v>87.58</v>
      </c>
      <c r="Q64" s="27">
        <v>2024.6228281497599</v>
      </c>
      <c r="R64" s="27">
        <v>1.9248533317228864E-4</v>
      </c>
      <c r="S64" s="4"/>
      <c r="T64" s="4"/>
      <c r="U64" s="4">
        <v>10518322.59</v>
      </c>
      <c r="V64" s="4"/>
      <c r="W64" s="3" t="e">
        <f>U64/'Prices and indices'!#REF!</f>
        <v>#REF!</v>
      </c>
    </row>
    <row r="65" spans="1:23" x14ac:dyDescent="0.3">
      <c r="A65" s="77"/>
      <c r="B65" s="31" t="s">
        <v>1</v>
      </c>
      <c r="C65" s="77"/>
      <c r="D65" s="72"/>
      <c r="E65" s="72"/>
      <c r="F65" s="72"/>
      <c r="G65" s="72"/>
      <c r="H65" s="60"/>
      <c r="I65" s="60"/>
      <c r="J65" s="72"/>
      <c r="K65" s="72"/>
      <c r="L65" s="72"/>
      <c r="M65" s="72"/>
      <c r="N65" s="6">
        <v>-39.08</v>
      </c>
      <c r="O65" s="6">
        <v>-14147.25</v>
      </c>
      <c r="P65" s="6">
        <v>108.33</v>
      </c>
      <c r="Q65" s="27">
        <v>2123.3946940290198</v>
      </c>
      <c r="R65" s="27">
        <v>2.0127223479777858E-4</v>
      </c>
      <c r="S65" s="4"/>
      <c r="T65" s="4"/>
      <c r="U65" s="4">
        <v>10549863.949999999</v>
      </c>
      <c r="V65" s="4"/>
      <c r="W65" s="3" t="e">
        <f>U65/'Prices and indices'!#REF!</f>
        <v>#REF!</v>
      </c>
    </row>
    <row r="66" spans="1:23" x14ac:dyDescent="0.3">
      <c r="A66" s="77"/>
      <c r="B66" s="31" t="s">
        <v>2</v>
      </c>
      <c r="C66" s="77"/>
      <c r="D66" s="73"/>
      <c r="E66" s="73"/>
      <c r="F66" s="73"/>
      <c r="G66" s="73"/>
      <c r="H66" s="61"/>
      <c r="I66" s="61"/>
      <c r="J66" s="73"/>
      <c r="K66" s="73"/>
      <c r="L66" s="73"/>
      <c r="M66" s="73"/>
      <c r="N66" s="6">
        <v>-412.09</v>
      </c>
      <c r="O66" s="6">
        <v>-135770.94</v>
      </c>
      <c r="P66" s="6">
        <v>81.83</v>
      </c>
      <c r="Q66" s="27">
        <v>2611.6609712770201</v>
      </c>
      <c r="R66" s="27">
        <v>2.4500403686014314E-4</v>
      </c>
      <c r="S66" s="4"/>
      <c r="T66" s="4"/>
      <c r="U66" s="4">
        <v>10659665.060000001</v>
      </c>
      <c r="V66" s="4"/>
      <c r="W66" s="3" t="e">
        <f>U66/'Prices and indices'!#REF!</f>
        <v>#REF!</v>
      </c>
    </row>
    <row r="67" spans="1:23" x14ac:dyDescent="0.3">
      <c r="A67" s="77"/>
      <c r="B67" s="31" t="s">
        <v>3</v>
      </c>
      <c r="C67" s="77" t="s">
        <v>13</v>
      </c>
      <c r="D67" s="71"/>
      <c r="E67" s="71"/>
      <c r="F67" s="71"/>
      <c r="G67" s="71"/>
      <c r="H67" s="59">
        <v>53134.061467094063</v>
      </c>
      <c r="I67" s="59">
        <v>31078.582108616873</v>
      </c>
      <c r="J67" s="71"/>
      <c r="K67" s="71"/>
      <c r="L67" s="71"/>
      <c r="M67" s="71"/>
      <c r="N67" s="6">
        <v>-582.59</v>
      </c>
      <c r="O67" s="6">
        <v>-187257.4</v>
      </c>
      <c r="P67" s="6">
        <v>75.989999999999995</v>
      </c>
      <c r="Q67" s="27">
        <v>2672.4863844686502</v>
      </c>
      <c r="R67" s="27">
        <v>2.4792487004434777E-4</v>
      </c>
      <c r="S67" s="4"/>
      <c r="T67" s="4"/>
      <c r="U67" s="4">
        <v>10779420.33</v>
      </c>
      <c r="V67" s="4"/>
      <c r="W67" s="3" t="e">
        <f>U67/'Prices and indices'!#REF!</f>
        <v>#REF!</v>
      </c>
    </row>
    <row r="68" spans="1:23" x14ac:dyDescent="0.3">
      <c r="A68" s="77"/>
      <c r="B68" s="31" t="s">
        <v>4</v>
      </c>
      <c r="C68" s="77"/>
      <c r="D68" s="72"/>
      <c r="E68" s="72"/>
      <c r="F68" s="72"/>
      <c r="G68" s="72"/>
      <c r="H68" s="60"/>
      <c r="I68" s="60"/>
      <c r="J68" s="72"/>
      <c r="K68" s="72"/>
      <c r="L68" s="72"/>
      <c r="M68" s="72"/>
      <c r="N68" s="6">
        <v>-446.78</v>
      </c>
      <c r="O68" s="6">
        <v>-138573.9</v>
      </c>
      <c r="P68" s="6">
        <v>76.930000000000007</v>
      </c>
      <c r="Q68" s="27">
        <v>3421.7107936242001</v>
      </c>
      <c r="R68" s="27">
        <v>3.1571734118914684E-4</v>
      </c>
      <c r="S68" s="4"/>
      <c r="T68" s="4"/>
      <c r="U68" s="4">
        <v>10837893.1</v>
      </c>
      <c r="V68" s="4"/>
      <c r="W68" s="3" t="e">
        <f>U68/'Prices and indices'!#REF!</f>
        <v>#REF!</v>
      </c>
    </row>
    <row r="69" spans="1:23" x14ac:dyDescent="0.3">
      <c r="A69" s="77"/>
      <c r="B69" s="31" t="s">
        <v>5</v>
      </c>
      <c r="C69" s="77"/>
      <c r="D69" s="73"/>
      <c r="E69" s="73"/>
      <c r="F69" s="73"/>
      <c r="G69" s="73"/>
      <c r="H69" s="61"/>
      <c r="I69" s="61"/>
      <c r="J69" s="73"/>
      <c r="K69" s="73"/>
      <c r="L69" s="73"/>
      <c r="M69" s="73"/>
      <c r="N69" s="6">
        <v>-363.74</v>
      </c>
      <c r="O69" s="6">
        <v>-109581.71</v>
      </c>
      <c r="P69" s="6">
        <v>95.81</v>
      </c>
      <c r="Q69" s="27">
        <v>3636.53145967922</v>
      </c>
      <c r="R69" s="27">
        <v>3.313784328227534E-4</v>
      </c>
      <c r="S69" s="4"/>
      <c r="T69" s="4"/>
      <c r="U69" s="4">
        <v>10973953.34</v>
      </c>
      <c r="V69" s="4"/>
      <c r="W69" s="3" t="e">
        <f>U69/'Prices and indices'!#REF!</f>
        <v>#REF!</v>
      </c>
    </row>
    <row r="70" spans="1:23" x14ac:dyDescent="0.3">
      <c r="A70" s="77"/>
      <c r="B70" s="31" t="s">
        <v>6</v>
      </c>
      <c r="C70" s="77" t="s">
        <v>14</v>
      </c>
      <c r="D70" s="71"/>
      <c r="E70" s="71"/>
      <c r="F70" s="71"/>
      <c r="G70" s="71"/>
      <c r="H70" s="59">
        <v>53376.286902347827</v>
      </c>
      <c r="I70" s="59">
        <v>31304.199095684362</v>
      </c>
      <c r="J70" s="71"/>
      <c r="K70" s="71"/>
      <c r="L70" s="71"/>
      <c r="M70" s="71"/>
      <c r="N70" s="6">
        <v>-367.12</v>
      </c>
      <c r="O70" s="6">
        <v>-117217.68</v>
      </c>
      <c r="P70" s="6">
        <v>91.48</v>
      </c>
      <c r="Q70" s="27">
        <v>3650.3142834371201</v>
      </c>
      <c r="R70" s="27">
        <v>3.2942640334820023E-4</v>
      </c>
      <c r="S70" s="4"/>
      <c r="T70" s="4"/>
      <c r="U70" s="4">
        <v>11080818.800000001</v>
      </c>
      <c r="V70" s="4"/>
      <c r="W70" s="3" t="e">
        <f>U70/'Prices and indices'!#REF!</f>
        <v>#REF!</v>
      </c>
    </row>
    <row r="71" spans="1:23" x14ac:dyDescent="0.3">
      <c r="A71" s="77"/>
      <c r="B71" s="31" t="s">
        <v>7</v>
      </c>
      <c r="C71" s="77"/>
      <c r="D71" s="72"/>
      <c r="E71" s="72"/>
      <c r="F71" s="72"/>
      <c r="G71" s="72"/>
      <c r="H71" s="60"/>
      <c r="I71" s="60"/>
      <c r="J71" s="72"/>
      <c r="K71" s="72"/>
      <c r="L71" s="72"/>
      <c r="M71" s="72"/>
      <c r="N71" s="6">
        <v>-307.38</v>
      </c>
      <c r="O71" s="6">
        <v>-98845.08</v>
      </c>
      <c r="P71" s="6">
        <v>78.59</v>
      </c>
      <c r="Q71" s="27">
        <v>3491.86698185772</v>
      </c>
      <c r="R71" s="27">
        <v>3.1625096330436424E-4</v>
      </c>
      <c r="S71" s="4"/>
      <c r="T71" s="4"/>
      <c r="U71" s="4">
        <v>11041442.99</v>
      </c>
      <c r="V71" s="4"/>
      <c r="W71" s="3" t="e">
        <f>U71/'Prices and indices'!#REF!</f>
        <v>#REF!</v>
      </c>
    </row>
    <row r="72" spans="1:23" x14ac:dyDescent="0.3">
      <c r="A72" s="77"/>
      <c r="B72" s="31" t="s">
        <v>8</v>
      </c>
      <c r="C72" s="77"/>
      <c r="D72" s="73"/>
      <c r="E72" s="73"/>
      <c r="F72" s="73"/>
      <c r="G72" s="73"/>
      <c r="H72" s="61"/>
      <c r="I72" s="61"/>
      <c r="J72" s="73"/>
      <c r="K72" s="73"/>
      <c r="L72" s="73"/>
      <c r="M72" s="73"/>
      <c r="N72" s="6">
        <v>-377.37</v>
      </c>
      <c r="O72" s="6">
        <v>-121804.29</v>
      </c>
      <c r="P72" s="6">
        <v>87.17</v>
      </c>
      <c r="Q72" s="27">
        <v>3433.70416494957</v>
      </c>
      <c r="R72" s="27">
        <v>3.086425718987015E-4</v>
      </c>
      <c r="S72" s="4"/>
      <c r="T72" s="4"/>
      <c r="U72" s="4">
        <v>11125179.99</v>
      </c>
      <c r="V72" s="4"/>
      <c r="W72" s="3" t="e">
        <f>U72/'Prices and indices'!#REF!</f>
        <v>#REF!</v>
      </c>
    </row>
    <row r="73" spans="1:23" x14ac:dyDescent="0.3">
      <c r="A73" s="77"/>
      <c r="B73" s="31" t="s">
        <v>9</v>
      </c>
      <c r="C73" s="77" t="s">
        <v>15</v>
      </c>
      <c r="D73" s="71"/>
      <c r="E73" s="71"/>
      <c r="F73" s="71"/>
      <c r="G73" s="71"/>
      <c r="H73" s="59">
        <v>54831.562590834299</v>
      </c>
      <c r="I73" s="59">
        <v>33116.502941242346</v>
      </c>
      <c r="J73" s="71"/>
      <c r="K73" s="71"/>
      <c r="L73" s="71"/>
      <c r="M73" s="71"/>
      <c r="N73" s="6">
        <v>-682.53</v>
      </c>
      <c r="O73" s="6">
        <v>-221637</v>
      </c>
      <c r="P73" s="6">
        <v>76.55</v>
      </c>
      <c r="Q73" s="27">
        <v>3458.7675571822501</v>
      </c>
      <c r="R73" s="27">
        <v>3.0950323705966978E-4</v>
      </c>
      <c r="S73" s="4"/>
      <c r="T73" s="4"/>
      <c r="U73" s="4">
        <v>11175222.560000001</v>
      </c>
      <c r="V73" s="4"/>
      <c r="W73" s="3" t="e">
        <f>U73/'Prices and indices'!#REF!</f>
        <v>#REF!</v>
      </c>
    </row>
    <row r="74" spans="1:23" x14ac:dyDescent="0.3">
      <c r="A74" s="77"/>
      <c r="B74" s="31" t="s">
        <v>10</v>
      </c>
      <c r="C74" s="77"/>
      <c r="D74" s="72"/>
      <c r="E74" s="72"/>
      <c r="F74" s="72"/>
      <c r="G74" s="72"/>
      <c r="H74" s="60"/>
      <c r="I74" s="60"/>
      <c r="J74" s="72"/>
      <c r="K74" s="72"/>
      <c r="L74" s="72"/>
      <c r="M74" s="72"/>
      <c r="N74" s="6">
        <v>-389.73</v>
      </c>
      <c r="O74" s="6">
        <v>-127929.71</v>
      </c>
      <c r="P74" s="6">
        <v>91.65</v>
      </c>
      <c r="Q74" s="27">
        <v>3463.10076262042</v>
      </c>
      <c r="R74" s="27">
        <v>3.0800764811704366E-4</v>
      </c>
      <c r="S74" s="4"/>
      <c r="T74" s="4"/>
      <c r="U74" s="4">
        <v>11243554.449999999</v>
      </c>
      <c r="V74" s="4"/>
      <c r="W74" s="3" t="e">
        <f>U74/'Prices and indices'!#REF!</f>
        <v>#REF!</v>
      </c>
    </row>
    <row r="75" spans="1:23" x14ac:dyDescent="0.3">
      <c r="A75" s="77"/>
      <c r="B75" s="31" t="s">
        <v>11</v>
      </c>
      <c r="C75" s="77"/>
      <c r="D75" s="73"/>
      <c r="E75" s="73"/>
      <c r="F75" s="73"/>
      <c r="G75" s="73"/>
      <c r="H75" s="61"/>
      <c r="I75" s="61"/>
      <c r="J75" s="73"/>
      <c r="K75" s="73"/>
      <c r="L75" s="73"/>
      <c r="M75" s="73"/>
      <c r="N75" s="6"/>
      <c r="O75" s="6"/>
      <c r="P75" s="6"/>
      <c r="Q75" s="27">
        <v>4302.66474363202</v>
      </c>
      <c r="R75" s="27">
        <v>3.7463117035136002E-4</v>
      </c>
      <c r="S75" s="4"/>
      <c r="T75" s="4"/>
      <c r="U75" s="4">
        <v>11485068.74</v>
      </c>
      <c r="V75" s="4"/>
      <c r="W75" s="3" t="e">
        <f>U75/'Prices and indices'!#REF!</f>
        <v>#REF!</v>
      </c>
    </row>
    <row r="76" spans="1:23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S76" s="2"/>
      <c r="T76" s="2"/>
      <c r="U76" s="2"/>
      <c r="V76" s="2"/>
      <c r="W76" s="2"/>
    </row>
  </sheetData>
  <mergeCells count="284">
    <mergeCell ref="S1:W2"/>
    <mergeCell ref="K73:K75"/>
    <mergeCell ref="L73:L75"/>
    <mergeCell ref="M73:M75"/>
    <mergeCell ref="L70:L72"/>
    <mergeCell ref="M70:M72"/>
    <mergeCell ref="C73:C75"/>
    <mergeCell ref="D73:D75"/>
    <mergeCell ref="E73:E75"/>
    <mergeCell ref="F73:F75"/>
    <mergeCell ref="G73:G75"/>
    <mergeCell ref="H73:H75"/>
    <mergeCell ref="I73:I75"/>
    <mergeCell ref="J73:J75"/>
    <mergeCell ref="M67:M69"/>
    <mergeCell ref="C70:C72"/>
    <mergeCell ref="D70:D72"/>
    <mergeCell ref="E70:E72"/>
    <mergeCell ref="F70:F72"/>
    <mergeCell ref="G70:G72"/>
    <mergeCell ref="H70:H72"/>
    <mergeCell ref="I70:I72"/>
    <mergeCell ref="J70:J72"/>
    <mergeCell ref="K70:K72"/>
    <mergeCell ref="M64:M66"/>
    <mergeCell ref="A64:A75"/>
    <mergeCell ref="C64:C66"/>
    <mergeCell ref="D64:D66"/>
    <mergeCell ref="E64:E66"/>
    <mergeCell ref="F64:F66"/>
    <mergeCell ref="G64:G66"/>
    <mergeCell ref="C67:C69"/>
    <mergeCell ref="D67:D69"/>
    <mergeCell ref="E67:E69"/>
    <mergeCell ref="F67:F69"/>
    <mergeCell ref="G67:G69"/>
    <mergeCell ref="H67:H69"/>
    <mergeCell ref="I67:I69"/>
    <mergeCell ref="J67:J69"/>
    <mergeCell ref="K67:K69"/>
    <mergeCell ref="L67:L69"/>
    <mergeCell ref="H64:H66"/>
    <mergeCell ref="I64:I66"/>
    <mergeCell ref="J64:J66"/>
    <mergeCell ref="K64:K66"/>
    <mergeCell ref="L64:L66"/>
    <mergeCell ref="L52:L54"/>
    <mergeCell ref="M52:M54"/>
    <mergeCell ref="C61:C63"/>
    <mergeCell ref="D61:D63"/>
    <mergeCell ref="E61:E63"/>
    <mergeCell ref="F61:F63"/>
    <mergeCell ref="G61:G63"/>
    <mergeCell ref="C58:C60"/>
    <mergeCell ref="D58:D60"/>
    <mergeCell ref="E58:E60"/>
    <mergeCell ref="F58:F60"/>
    <mergeCell ref="G58:G60"/>
    <mergeCell ref="H61:H63"/>
    <mergeCell ref="I61:I63"/>
    <mergeCell ref="J61:J63"/>
    <mergeCell ref="K61:K63"/>
    <mergeCell ref="L61:L63"/>
    <mergeCell ref="M61:M63"/>
    <mergeCell ref="I58:I60"/>
    <mergeCell ref="J58:J60"/>
    <mergeCell ref="K58:K60"/>
    <mergeCell ref="L58:L60"/>
    <mergeCell ref="M58:M60"/>
    <mergeCell ref="H58:H60"/>
    <mergeCell ref="C55:C57"/>
    <mergeCell ref="D55:D57"/>
    <mergeCell ref="E55:E57"/>
    <mergeCell ref="F55:F57"/>
    <mergeCell ref="G55:G57"/>
    <mergeCell ref="K49:K51"/>
    <mergeCell ref="L49:L51"/>
    <mergeCell ref="M49:M51"/>
    <mergeCell ref="A52:A63"/>
    <mergeCell ref="C52:C54"/>
    <mergeCell ref="D52:D54"/>
    <mergeCell ref="E52:E54"/>
    <mergeCell ref="F52:F54"/>
    <mergeCell ref="G52:G54"/>
    <mergeCell ref="H52:H54"/>
    <mergeCell ref="H55:H57"/>
    <mergeCell ref="I55:I57"/>
    <mergeCell ref="J55:J57"/>
    <mergeCell ref="K55:K57"/>
    <mergeCell ref="L55:L57"/>
    <mergeCell ref="M55:M57"/>
    <mergeCell ref="I52:I54"/>
    <mergeCell ref="J52:J54"/>
    <mergeCell ref="K52:K54"/>
    <mergeCell ref="L43:L45"/>
    <mergeCell ref="L46:L48"/>
    <mergeCell ref="H40:H42"/>
    <mergeCell ref="I40:I42"/>
    <mergeCell ref="J40:J42"/>
    <mergeCell ref="K40:K42"/>
    <mergeCell ref="L40:L42"/>
    <mergeCell ref="M46:M48"/>
    <mergeCell ref="C49:C51"/>
    <mergeCell ref="D49:D51"/>
    <mergeCell ref="E49:E51"/>
    <mergeCell ref="F49:F51"/>
    <mergeCell ref="G49:G51"/>
    <mergeCell ref="H49:H51"/>
    <mergeCell ref="I49:I51"/>
    <mergeCell ref="J49:J51"/>
    <mergeCell ref="J46:J48"/>
    <mergeCell ref="K46:K48"/>
    <mergeCell ref="M40:M42"/>
    <mergeCell ref="A40:A51"/>
    <mergeCell ref="C40:C42"/>
    <mergeCell ref="D40:D42"/>
    <mergeCell ref="E40:E42"/>
    <mergeCell ref="F40:F42"/>
    <mergeCell ref="G40:G42"/>
    <mergeCell ref="C43:C45"/>
    <mergeCell ref="D43:D45"/>
    <mergeCell ref="E43:E45"/>
    <mergeCell ref="F43:F45"/>
    <mergeCell ref="M43:M45"/>
    <mergeCell ref="C46:C48"/>
    <mergeCell ref="D46:D48"/>
    <mergeCell ref="E46:E48"/>
    <mergeCell ref="F46:F48"/>
    <mergeCell ref="G46:G48"/>
    <mergeCell ref="H46:H48"/>
    <mergeCell ref="I46:I48"/>
    <mergeCell ref="G43:G45"/>
    <mergeCell ref="H43:H45"/>
    <mergeCell ref="I43:I45"/>
    <mergeCell ref="J43:J45"/>
    <mergeCell ref="K43:K45"/>
    <mergeCell ref="L28:L30"/>
    <mergeCell ref="M28:M30"/>
    <mergeCell ref="C37:C39"/>
    <mergeCell ref="D37:D39"/>
    <mergeCell ref="E37:E39"/>
    <mergeCell ref="F37:F39"/>
    <mergeCell ref="G37:G39"/>
    <mergeCell ref="C34:C36"/>
    <mergeCell ref="D34:D36"/>
    <mergeCell ref="E34:E36"/>
    <mergeCell ref="F34:F36"/>
    <mergeCell ref="G34:G36"/>
    <mergeCell ref="H37:H39"/>
    <mergeCell ref="I37:I39"/>
    <mergeCell ref="J37:J39"/>
    <mergeCell ref="K37:K39"/>
    <mergeCell ref="L37:L39"/>
    <mergeCell ref="M37:M39"/>
    <mergeCell ref="I34:I36"/>
    <mergeCell ref="J34:J36"/>
    <mergeCell ref="K34:K36"/>
    <mergeCell ref="L34:L36"/>
    <mergeCell ref="M34:M36"/>
    <mergeCell ref="H34:H36"/>
    <mergeCell ref="C31:C33"/>
    <mergeCell ref="D31:D33"/>
    <mergeCell ref="E31:E33"/>
    <mergeCell ref="F31:F33"/>
    <mergeCell ref="G31:G33"/>
    <mergeCell ref="K25:K27"/>
    <mergeCell ref="L25:L27"/>
    <mergeCell ref="M25:M27"/>
    <mergeCell ref="A28:A39"/>
    <mergeCell ref="C28:C30"/>
    <mergeCell ref="D28:D30"/>
    <mergeCell ref="E28:E30"/>
    <mergeCell ref="F28:F30"/>
    <mergeCell ref="G28:G30"/>
    <mergeCell ref="H28:H30"/>
    <mergeCell ref="H31:H33"/>
    <mergeCell ref="I31:I33"/>
    <mergeCell ref="J31:J33"/>
    <mergeCell ref="K31:K33"/>
    <mergeCell ref="L31:L33"/>
    <mergeCell ref="M31:M33"/>
    <mergeCell ref="I28:I30"/>
    <mergeCell ref="J28:J30"/>
    <mergeCell ref="K28:K30"/>
    <mergeCell ref="L19:L21"/>
    <mergeCell ref="L22:L24"/>
    <mergeCell ref="H16:H18"/>
    <mergeCell ref="I16:I18"/>
    <mergeCell ref="J16:J18"/>
    <mergeCell ref="K16:K18"/>
    <mergeCell ref="L16:L18"/>
    <mergeCell ref="M22:M24"/>
    <mergeCell ref="C25:C27"/>
    <mergeCell ref="D25:D27"/>
    <mergeCell ref="E25:E27"/>
    <mergeCell ref="F25:F27"/>
    <mergeCell ref="G25:G27"/>
    <mergeCell ref="H25:H27"/>
    <mergeCell ref="I25:I27"/>
    <mergeCell ref="J25:J27"/>
    <mergeCell ref="J22:J24"/>
    <mergeCell ref="K22:K24"/>
    <mergeCell ref="M16:M18"/>
    <mergeCell ref="A16:A27"/>
    <mergeCell ref="C16:C18"/>
    <mergeCell ref="D16:D18"/>
    <mergeCell ref="E16:E18"/>
    <mergeCell ref="F16:F18"/>
    <mergeCell ref="G16:G18"/>
    <mergeCell ref="C19:C21"/>
    <mergeCell ref="D19:D21"/>
    <mergeCell ref="E19:E21"/>
    <mergeCell ref="F19:F21"/>
    <mergeCell ref="M19:M21"/>
    <mergeCell ref="C22:C24"/>
    <mergeCell ref="D22:D24"/>
    <mergeCell ref="E22:E24"/>
    <mergeCell ref="F22:F24"/>
    <mergeCell ref="G22:G24"/>
    <mergeCell ref="H22:H24"/>
    <mergeCell ref="I22:I24"/>
    <mergeCell ref="G19:G21"/>
    <mergeCell ref="H19:H21"/>
    <mergeCell ref="I19:I21"/>
    <mergeCell ref="J19:J21"/>
    <mergeCell ref="K19:K21"/>
    <mergeCell ref="H13:H15"/>
    <mergeCell ref="I13:I15"/>
    <mergeCell ref="J13:J15"/>
    <mergeCell ref="K13:K15"/>
    <mergeCell ref="L13:L15"/>
    <mergeCell ref="M13:M15"/>
    <mergeCell ref="I10:I12"/>
    <mergeCell ref="J10:J12"/>
    <mergeCell ref="K10:K12"/>
    <mergeCell ref="L10:L12"/>
    <mergeCell ref="M10:M12"/>
    <mergeCell ref="H10:H12"/>
    <mergeCell ref="H7:H9"/>
    <mergeCell ref="I7:I9"/>
    <mergeCell ref="J7:J9"/>
    <mergeCell ref="K7:K9"/>
    <mergeCell ref="L7:L9"/>
    <mergeCell ref="M7:M9"/>
    <mergeCell ref="I4:I6"/>
    <mergeCell ref="J4:J6"/>
    <mergeCell ref="K4:K6"/>
    <mergeCell ref="L4:L6"/>
    <mergeCell ref="M4:M6"/>
    <mergeCell ref="H4:H6"/>
    <mergeCell ref="C7:C9"/>
    <mergeCell ref="D7:D9"/>
    <mergeCell ref="E7:E9"/>
    <mergeCell ref="F7:F9"/>
    <mergeCell ref="G7:G9"/>
    <mergeCell ref="A4:A15"/>
    <mergeCell ref="C4:C6"/>
    <mergeCell ref="D4:D6"/>
    <mergeCell ref="E4:E6"/>
    <mergeCell ref="F4:F6"/>
    <mergeCell ref="G4:G6"/>
    <mergeCell ref="C13:C15"/>
    <mergeCell ref="D13:D15"/>
    <mergeCell ref="E13:E15"/>
    <mergeCell ref="F13:F15"/>
    <mergeCell ref="G13:G15"/>
    <mergeCell ref="C10:C12"/>
    <mergeCell ref="D10:D12"/>
    <mergeCell ref="E10:E12"/>
    <mergeCell ref="F10:F12"/>
    <mergeCell ref="G10:G12"/>
    <mergeCell ref="J2:K2"/>
    <mergeCell ref="L2:L3"/>
    <mergeCell ref="M2:M3"/>
    <mergeCell ref="N2:O2"/>
    <mergeCell ref="P2:P3"/>
    <mergeCell ref="N1:P1"/>
    <mergeCell ref="Q1:R2"/>
    <mergeCell ref="A1:A3"/>
    <mergeCell ref="B1:B3"/>
    <mergeCell ref="C1:C3"/>
    <mergeCell ref="D1:G2"/>
    <mergeCell ref="H1:I2"/>
    <mergeCell ref="J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97BD-B91A-41A8-BCE6-208242607BA5}">
  <dimension ref="A1:BJ76"/>
  <sheetViews>
    <sheetView tabSelected="1" workbookViewId="0">
      <pane xSplit="3" ySplit="3" topLeftCell="AP4" activePane="bottomRight" state="frozen"/>
      <selection pane="topRight" activeCell="D1" sqref="D1"/>
      <selection pane="bottomLeft" activeCell="A4" sqref="A4"/>
      <selection pane="bottomRight" activeCell="AS6" sqref="AS6"/>
    </sheetView>
  </sheetViews>
  <sheetFormatPr defaultRowHeight="14.4" x14ac:dyDescent="0.3"/>
  <cols>
    <col min="1" max="3" width="14.77734375" style="1" customWidth="1"/>
    <col min="4" max="42" width="10.77734375" style="1" customWidth="1"/>
    <col min="43" max="62" width="12.77734375" customWidth="1"/>
  </cols>
  <sheetData>
    <row r="1" spans="1:62" ht="14.4" customHeight="1" x14ac:dyDescent="0.3">
      <c r="A1" s="92" t="s">
        <v>40</v>
      </c>
      <c r="B1" s="92" t="s">
        <v>41</v>
      </c>
      <c r="C1" s="92" t="s">
        <v>42</v>
      </c>
      <c r="D1" s="98" t="s">
        <v>21</v>
      </c>
      <c r="E1" s="99"/>
      <c r="F1" s="99"/>
      <c r="G1" s="99"/>
      <c r="H1" s="99"/>
      <c r="I1" s="127" t="s">
        <v>29</v>
      </c>
      <c r="J1" s="127"/>
      <c r="K1" s="132" t="s">
        <v>93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4"/>
      <c r="AQ1" s="122" t="s">
        <v>128</v>
      </c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</row>
    <row r="2" spans="1:62" ht="14.4" customHeight="1" x14ac:dyDescent="0.3">
      <c r="A2" s="93"/>
      <c r="B2" s="93"/>
      <c r="C2" s="93"/>
      <c r="D2" s="88" t="s">
        <v>21</v>
      </c>
      <c r="E2" s="89"/>
      <c r="F2" s="90" t="s">
        <v>22</v>
      </c>
      <c r="G2" s="121"/>
      <c r="H2" s="91"/>
      <c r="I2" s="128" t="s">
        <v>91</v>
      </c>
      <c r="J2" s="129"/>
      <c r="K2" s="123" t="s">
        <v>94</v>
      </c>
      <c r="L2" s="124"/>
      <c r="M2" s="124"/>
      <c r="N2" s="124"/>
      <c r="O2" s="124"/>
      <c r="P2" s="124"/>
      <c r="Q2" s="124"/>
      <c r="R2" s="124"/>
      <c r="S2" s="125" t="s">
        <v>104</v>
      </c>
      <c r="T2" s="126"/>
      <c r="U2" s="126"/>
      <c r="V2" s="126"/>
      <c r="W2" s="126"/>
      <c r="X2" s="126"/>
      <c r="Y2" s="126"/>
      <c r="Z2" s="126"/>
      <c r="AA2" s="123" t="s">
        <v>105</v>
      </c>
      <c r="AB2" s="124"/>
      <c r="AC2" s="124"/>
      <c r="AD2" s="124"/>
      <c r="AE2" s="124"/>
      <c r="AF2" s="124"/>
      <c r="AG2" s="124"/>
      <c r="AH2" s="124"/>
      <c r="AI2" s="125" t="s">
        <v>106</v>
      </c>
      <c r="AJ2" s="126"/>
      <c r="AK2" s="126"/>
      <c r="AL2" s="126"/>
      <c r="AM2" s="126"/>
      <c r="AN2" s="126"/>
      <c r="AO2" s="126"/>
      <c r="AP2" s="126"/>
      <c r="AQ2" s="130" t="s">
        <v>108</v>
      </c>
      <c r="AR2" s="130"/>
      <c r="AS2" s="130"/>
      <c r="AT2" s="130"/>
      <c r="AU2" s="130"/>
      <c r="AV2" s="131" t="s">
        <v>107</v>
      </c>
      <c r="AW2" s="131"/>
      <c r="AX2" s="130" t="s">
        <v>109</v>
      </c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</row>
    <row r="3" spans="1:62" ht="86.4" x14ac:dyDescent="0.3">
      <c r="A3" s="94"/>
      <c r="B3" s="94"/>
      <c r="C3" s="94"/>
      <c r="D3" s="40" t="s">
        <v>18</v>
      </c>
      <c r="E3" s="40" t="s">
        <v>92</v>
      </c>
      <c r="F3" s="39" t="s">
        <v>19</v>
      </c>
      <c r="G3" s="39" t="s">
        <v>20</v>
      </c>
      <c r="H3" s="39" t="s">
        <v>99</v>
      </c>
      <c r="I3" s="24" t="s">
        <v>27</v>
      </c>
      <c r="J3" s="24" t="s">
        <v>28</v>
      </c>
      <c r="K3" s="48" t="s">
        <v>95</v>
      </c>
      <c r="L3" s="48" t="s">
        <v>97</v>
      </c>
      <c r="M3" s="48" t="s">
        <v>98</v>
      </c>
      <c r="N3" s="48" t="s">
        <v>96</v>
      </c>
      <c r="O3" s="48" t="s">
        <v>100</v>
      </c>
      <c r="P3" s="48" t="s">
        <v>101</v>
      </c>
      <c r="Q3" s="48" t="s">
        <v>102</v>
      </c>
      <c r="R3" s="48" t="s">
        <v>103</v>
      </c>
      <c r="S3" s="51" t="s">
        <v>95</v>
      </c>
      <c r="T3" s="51" t="s">
        <v>97</v>
      </c>
      <c r="U3" s="51" t="s">
        <v>98</v>
      </c>
      <c r="V3" s="51" t="s">
        <v>96</v>
      </c>
      <c r="W3" s="51" t="s">
        <v>100</v>
      </c>
      <c r="X3" s="51" t="s">
        <v>101</v>
      </c>
      <c r="Y3" s="51" t="s">
        <v>102</v>
      </c>
      <c r="Z3" s="51" t="s">
        <v>103</v>
      </c>
      <c r="AA3" s="48" t="s">
        <v>95</v>
      </c>
      <c r="AB3" s="48" t="s">
        <v>97</v>
      </c>
      <c r="AC3" s="48" t="s">
        <v>98</v>
      </c>
      <c r="AD3" s="48" t="s">
        <v>96</v>
      </c>
      <c r="AE3" s="48" t="s">
        <v>100</v>
      </c>
      <c r="AF3" s="48" t="s">
        <v>101</v>
      </c>
      <c r="AG3" s="48" t="s">
        <v>102</v>
      </c>
      <c r="AH3" s="48" t="s">
        <v>103</v>
      </c>
      <c r="AI3" s="51" t="s">
        <v>95</v>
      </c>
      <c r="AJ3" s="51" t="s">
        <v>97</v>
      </c>
      <c r="AK3" s="51" t="s">
        <v>98</v>
      </c>
      <c r="AL3" s="51" t="s">
        <v>96</v>
      </c>
      <c r="AM3" s="51" t="s">
        <v>100</v>
      </c>
      <c r="AN3" s="51" t="s">
        <v>101</v>
      </c>
      <c r="AO3" s="51" t="s">
        <v>102</v>
      </c>
      <c r="AP3" s="51" t="s">
        <v>103</v>
      </c>
      <c r="AQ3" s="54" t="s">
        <v>110</v>
      </c>
      <c r="AR3" s="54" t="s">
        <v>111</v>
      </c>
      <c r="AS3" s="54" t="s">
        <v>112</v>
      </c>
      <c r="AT3" s="54" t="s">
        <v>113</v>
      </c>
      <c r="AU3" s="54" t="s">
        <v>114</v>
      </c>
      <c r="AV3" s="56" t="s">
        <v>115</v>
      </c>
      <c r="AW3" s="57" t="s">
        <v>116</v>
      </c>
      <c r="AX3" s="54" t="s">
        <v>110</v>
      </c>
      <c r="AY3" s="54" t="s">
        <v>111</v>
      </c>
      <c r="AZ3" s="54" t="s">
        <v>117</v>
      </c>
      <c r="BA3" s="54" t="s">
        <v>119</v>
      </c>
      <c r="BB3" s="54" t="s">
        <v>118</v>
      </c>
      <c r="BC3" s="54" t="s">
        <v>120</v>
      </c>
      <c r="BD3" s="54" t="s">
        <v>121</v>
      </c>
      <c r="BE3" s="54" t="s">
        <v>122</v>
      </c>
      <c r="BF3" s="54" t="s">
        <v>123</v>
      </c>
      <c r="BG3" s="54" t="s">
        <v>124</v>
      </c>
      <c r="BH3" s="54" t="s">
        <v>125</v>
      </c>
      <c r="BI3" s="54" t="s">
        <v>126</v>
      </c>
      <c r="BJ3" s="54" t="s">
        <v>127</v>
      </c>
    </row>
    <row r="4" spans="1:62" x14ac:dyDescent="0.3">
      <c r="A4" s="78">
        <v>2018</v>
      </c>
      <c r="B4" s="30" t="s">
        <v>0</v>
      </c>
      <c r="C4" s="78" t="s">
        <v>12</v>
      </c>
      <c r="D4" s="45">
        <v>153.77000000000001</v>
      </c>
      <c r="E4" s="5">
        <v>153.80000000000001</v>
      </c>
      <c r="F4" s="44">
        <v>84.31</v>
      </c>
      <c r="G4" s="44">
        <v>103.34</v>
      </c>
      <c r="H4" s="44"/>
      <c r="I4" s="46">
        <v>14.06</v>
      </c>
      <c r="J4" s="46">
        <v>9.08</v>
      </c>
      <c r="K4" s="49">
        <v>125.8</v>
      </c>
      <c r="L4" s="49">
        <v>5.4</v>
      </c>
      <c r="M4" s="49">
        <v>-0.6</v>
      </c>
      <c r="N4" s="49">
        <v>7.6</v>
      </c>
      <c r="O4" s="49">
        <v>123.9</v>
      </c>
      <c r="P4" s="49">
        <v>2.1</v>
      </c>
      <c r="Q4" s="49">
        <v>0.1</v>
      </c>
      <c r="R4" s="49">
        <v>4.5</v>
      </c>
      <c r="S4" s="52"/>
      <c r="T4" s="52"/>
      <c r="U4" s="52"/>
      <c r="V4" s="52"/>
      <c r="W4" s="52"/>
      <c r="X4" s="52"/>
      <c r="Y4" s="52"/>
      <c r="Z4" s="52"/>
      <c r="AA4" s="49">
        <v>122.8</v>
      </c>
      <c r="AB4" s="49">
        <v>5.8</v>
      </c>
      <c r="AC4" s="49">
        <v>-0.1</v>
      </c>
      <c r="AD4" s="49">
        <v>6.6</v>
      </c>
      <c r="AE4" s="49">
        <v>125.6</v>
      </c>
      <c r="AF4" s="49">
        <v>3.5</v>
      </c>
      <c r="AG4" s="49">
        <v>0.6</v>
      </c>
      <c r="AH4" s="49">
        <v>5.6</v>
      </c>
      <c r="AI4" s="52"/>
      <c r="AJ4" s="52"/>
      <c r="AK4" s="52"/>
      <c r="AL4" s="52"/>
      <c r="AM4" s="52"/>
      <c r="AN4" s="52"/>
      <c r="AO4" s="52"/>
      <c r="AP4" s="52"/>
      <c r="AQ4" s="55">
        <v>161</v>
      </c>
      <c r="AR4" s="55">
        <v>127.6</v>
      </c>
      <c r="AS4" s="55">
        <v>100.2</v>
      </c>
      <c r="AT4" s="55">
        <v>90.6</v>
      </c>
      <c r="AU4" s="55">
        <v>0.2</v>
      </c>
      <c r="AV4" s="58">
        <v>4129</v>
      </c>
      <c r="AW4" s="58">
        <v>94.4</v>
      </c>
      <c r="AX4" s="55">
        <v>162.5</v>
      </c>
      <c r="AY4" s="55">
        <v>128.80000000000001</v>
      </c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</row>
    <row r="5" spans="1:62" x14ac:dyDescent="0.3">
      <c r="A5" s="78"/>
      <c r="B5" s="30" t="s">
        <v>1</v>
      </c>
      <c r="C5" s="78"/>
      <c r="D5" s="45">
        <v>154.87</v>
      </c>
      <c r="E5" s="5">
        <v>154.86000000000001</v>
      </c>
      <c r="F5" s="44">
        <v>94.75</v>
      </c>
      <c r="G5" s="44">
        <v>95.42</v>
      </c>
      <c r="H5" s="44">
        <f>(G5-G4)*100/G4</f>
        <v>-7.6640216760209041</v>
      </c>
      <c r="I5" s="46">
        <v>14.03</v>
      </c>
      <c r="J5" s="46">
        <v>9.0500000000000007</v>
      </c>
      <c r="K5" s="49">
        <v>123.7</v>
      </c>
      <c r="L5" s="49">
        <v>3.2</v>
      </c>
      <c r="M5" s="49">
        <v>-1.7</v>
      </c>
      <c r="N5" s="49">
        <v>7.2</v>
      </c>
      <c r="O5" s="49">
        <v>124.4</v>
      </c>
      <c r="P5" s="49">
        <v>2</v>
      </c>
      <c r="Q5" s="49">
        <v>0.4</v>
      </c>
      <c r="R5" s="49">
        <v>4.0999999999999996</v>
      </c>
      <c r="S5" s="52"/>
      <c r="T5" s="52"/>
      <c r="U5" s="52"/>
      <c r="V5" s="52"/>
      <c r="W5" s="52"/>
      <c r="X5" s="52"/>
      <c r="Y5" s="52"/>
      <c r="Z5" s="52"/>
      <c r="AA5" s="49">
        <v>121.9</v>
      </c>
      <c r="AB5" s="49">
        <v>4.5</v>
      </c>
      <c r="AC5" s="49">
        <v>-0.7</v>
      </c>
      <c r="AD5" s="49">
        <v>6.4</v>
      </c>
      <c r="AE5" s="49">
        <v>125.8</v>
      </c>
      <c r="AF5" s="49">
        <v>3.5</v>
      </c>
      <c r="AG5" s="49">
        <v>0.2</v>
      </c>
      <c r="AH5" s="49">
        <v>5.3</v>
      </c>
      <c r="AI5" s="52"/>
      <c r="AJ5" s="52"/>
      <c r="AK5" s="52"/>
      <c r="AL5" s="52"/>
      <c r="AM5" s="52"/>
      <c r="AN5" s="52"/>
      <c r="AO5" s="52"/>
      <c r="AP5" s="52"/>
      <c r="AQ5" s="55">
        <v>161</v>
      </c>
      <c r="AR5" s="55">
        <v>129.80000000000001</v>
      </c>
      <c r="AS5" s="55">
        <v>100.2</v>
      </c>
      <c r="AT5" s="55">
        <v>92.2</v>
      </c>
      <c r="AU5" s="55">
        <v>0.2</v>
      </c>
      <c r="AV5" s="58">
        <v>4128.8999999999996</v>
      </c>
      <c r="AW5" s="58">
        <v>95.1</v>
      </c>
      <c r="AX5" s="55">
        <v>158.19999999999999</v>
      </c>
      <c r="AY5" s="55">
        <v>127.5</v>
      </c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</row>
    <row r="6" spans="1:62" x14ac:dyDescent="0.3">
      <c r="A6" s="78"/>
      <c r="B6" s="30" t="s">
        <v>2</v>
      </c>
      <c r="C6" s="78"/>
      <c r="D6" s="45">
        <v>155.97</v>
      </c>
      <c r="E6" s="5">
        <v>155.72999999999999</v>
      </c>
      <c r="F6" s="44">
        <v>94.48</v>
      </c>
      <c r="G6" s="44">
        <v>94.81</v>
      </c>
      <c r="H6" s="44">
        <f t="shared" ref="H6:H36" si="0">(G6-G5)*100/G5</f>
        <v>-0.63927897715363591</v>
      </c>
      <c r="I6" s="46">
        <v>14.04</v>
      </c>
      <c r="J6" s="46">
        <v>9</v>
      </c>
      <c r="K6" s="49">
        <v>122.8</v>
      </c>
      <c r="L6" s="49">
        <v>2.8</v>
      </c>
      <c r="M6" s="49">
        <v>-0.7</v>
      </c>
      <c r="N6" s="49">
        <v>6.7</v>
      </c>
      <c r="O6" s="49">
        <v>124.6</v>
      </c>
      <c r="P6" s="49">
        <v>1.9</v>
      </c>
      <c r="Q6" s="49">
        <v>0.2</v>
      </c>
      <c r="R6" s="49">
        <v>3.6</v>
      </c>
      <c r="S6" s="52"/>
      <c r="T6" s="52"/>
      <c r="U6" s="52"/>
      <c r="V6" s="52"/>
      <c r="W6" s="52"/>
      <c r="X6" s="52"/>
      <c r="Y6" s="52"/>
      <c r="Z6" s="52"/>
      <c r="AA6" s="49">
        <v>121.4</v>
      </c>
      <c r="AB6" s="49">
        <v>4.2</v>
      </c>
      <c r="AC6" s="49">
        <v>-0.4</v>
      </c>
      <c r="AD6" s="49">
        <v>6.1</v>
      </c>
      <c r="AE6" s="49">
        <v>125.9</v>
      </c>
      <c r="AF6" s="49">
        <v>3.4</v>
      </c>
      <c r="AG6" s="49">
        <v>0.1</v>
      </c>
      <c r="AH6" s="49">
        <v>5</v>
      </c>
      <c r="AI6" s="52"/>
      <c r="AJ6" s="52"/>
      <c r="AK6" s="52"/>
      <c r="AL6" s="52"/>
      <c r="AM6" s="52"/>
      <c r="AN6" s="52"/>
      <c r="AO6" s="52"/>
      <c r="AP6" s="52"/>
      <c r="AQ6" s="55">
        <v>161</v>
      </c>
      <c r="AR6" s="55">
        <v>130.69999999999999</v>
      </c>
      <c r="AS6" s="55">
        <v>100.2</v>
      </c>
      <c r="AT6" s="55">
        <v>92.9</v>
      </c>
      <c r="AU6" s="55">
        <v>0.2</v>
      </c>
      <c r="AV6" s="58">
        <v>4128.7</v>
      </c>
      <c r="AW6" s="58">
        <v>95.5</v>
      </c>
      <c r="AX6" s="55">
        <v>160.69999999999999</v>
      </c>
      <c r="AY6" s="55">
        <v>130.4</v>
      </c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</row>
    <row r="7" spans="1:62" x14ac:dyDescent="0.3">
      <c r="A7" s="78"/>
      <c r="B7" s="30" t="s">
        <v>3</v>
      </c>
      <c r="C7" s="78" t="s">
        <v>13</v>
      </c>
      <c r="D7" s="5">
        <v>157.65</v>
      </c>
      <c r="E7" s="5">
        <v>156.13999999999999</v>
      </c>
      <c r="F7" s="44">
        <v>94.55</v>
      </c>
      <c r="G7" s="44">
        <v>94.72</v>
      </c>
      <c r="H7" s="44">
        <f t="shared" si="0"/>
        <v>-9.4926695496259261E-2</v>
      </c>
      <c r="I7" s="46">
        <v>14.13</v>
      </c>
      <c r="J7" s="46">
        <v>8.98</v>
      </c>
      <c r="K7" s="49">
        <v>122.9</v>
      </c>
      <c r="L7" s="49">
        <v>1.6</v>
      </c>
      <c r="M7" s="49">
        <v>0.1</v>
      </c>
      <c r="N7" s="49">
        <v>6.1</v>
      </c>
      <c r="O7" s="49">
        <v>124.8</v>
      </c>
      <c r="P7" s="49">
        <v>1.9</v>
      </c>
      <c r="Q7" s="49">
        <v>0.2</v>
      </c>
      <c r="R7" s="49">
        <v>3.3</v>
      </c>
      <c r="S7" s="52"/>
      <c r="T7" s="52"/>
      <c r="U7" s="52"/>
      <c r="V7" s="52"/>
      <c r="W7" s="52"/>
      <c r="X7" s="52"/>
      <c r="Y7" s="52"/>
      <c r="Z7" s="52"/>
      <c r="AA7" s="49">
        <v>121.5</v>
      </c>
      <c r="AB7" s="49">
        <v>3.8</v>
      </c>
      <c r="AC7" s="49">
        <v>0.1</v>
      </c>
      <c r="AD7" s="49">
        <v>5.9</v>
      </c>
      <c r="AE7" s="49">
        <v>126.2</v>
      </c>
      <c r="AF7" s="49">
        <v>3.5</v>
      </c>
      <c r="AG7" s="49">
        <v>0.2</v>
      </c>
      <c r="AH7" s="49">
        <v>4.7</v>
      </c>
      <c r="AI7" s="52"/>
      <c r="AJ7" s="52"/>
      <c r="AK7" s="52"/>
      <c r="AL7" s="52"/>
      <c r="AM7" s="52"/>
      <c r="AN7" s="52"/>
      <c r="AO7" s="52"/>
      <c r="AP7" s="52"/>
      <c r="AQ7" s="55">
        <v>161</v>
      </c>
      <c r="AR7" s="55">
        <v>130.6</v>
      </c>
      <c r="AS7" s="55">
        <v>100.2</v>
      </c>
      <c r="AT7" s="55">
        <v>92.8</v>
      </c>
      <c r="AU7" s="55">
        <v>0.2</v>
      </c>
      <c r="AV7" s="58">
        <v>4128.6000000000004</v>
      </c>
      <c r="AW7" s="58">
        <v>95.4</v>
      </c>
      <c r="AX7" s="55">
        <v>168.9</v>
      </c>
      <c r="AY7" s="55">
        <v>137</v>
      </c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</row>
    <row r="8" spans="1:62" x14ac:dyDescent="0.3">
      <c r="A8" s="78"/>
      <c r="B8" s="30" t="s">
        <v>4</v>
      </c>
      <c r="C8" s="78"/>
      <c r="D8" s="5">
        <v>158.09</v>
      </c>
      <c r="E8" s="5">
        <v>157.9</v>
      </c>
      <c r="F8" s="44">
        <v>95.49</v>
      </c>
      <c r="G8" s="44">
        <v>96.5</v>
      </c>
      <c r="H8" s="44">
        <f t="shared" si="0"/>
        <v>1.8792229729729741</v>
      </c>
      <c r="I8" s="46">
        <v>14.06</v>
      </c>
      <c r="J8" s="46">
        <v>8.91</v>
      </c>
      <c r="K8" s="49">
        <v>124.3</v>
      </c>
      <c r="L8" s="49">
        <v>2.1</v>
      </c>
      <c r="M8" s="49">
        <v>1.1000000000000001</v>
      </c>
      <c r="N8" s="49">
        <v>5.7</v>
      </c>
      <c r="O8" s="49">
        <v>125.1</v>
      </c>
      <c r="P8" s="49">
        <v>1.7</v>
      </c>
      <c r="Q8" s="49">
        <v>0.2</v>
      </c>
      <c r="R8" s="49">
        <v>3.1</v>
      </c>
      <c r="S8" s="52"/>
      <c r="T8" s="52"/>
      <c r="U8" s="52"/>
      <c r="V8" s="52"/>
      <c r="W8" s="52"/>
      <c r="X8" s="52"/>
      <c r="Y8" s="52"/>
      <c r="Z8" s="52"/>
      <c r="AA8" s="49">
        <v>122.9</v>
      </c>
      <c r="AB8" s="49">
        <v>4</v>
      </c>
      <c r="AC8" s="49">
        <v>1.2</v>
      </c>
      <c r="AD8" s="49">
        <v>5.7</v>
      </c>
      <c r="AE8" s="49">
        <v>126.4</v>
      </c>
      <c r="AF8" s="49">
        <v>3.2</v>
      </c>
      <c r="AG8" s="49">
        <v>0.2</v>
      </c>
      <c r="AH8" s="49">
        <v>4.5</v>
      </c>
      <c r="AI8" s="52"/>
      <c r="AJ8" s="52"/>
      <c r="AK8" s="52"/>
      <c r="AL8" s="52"/>
      <c r="AM8" s="52"/>
      <c r="AN8" s="52"/>
      <c r="AO8" s="52"/>
      <c r="AP8" s="52"/>
      <c r="AQ8" s="55">
        <v>161</v>
      </c>
      <c r="AR8" s="55">
        <v>129.1</v>
      </c>
      <c r="AS8" s="55">
        <v>100.2</v>
      </c>
      <c r="AT8" s="55">
        <v>91.7</v>
      </c>
      <c r="AU8" s="55">
        <v>0.2</v>
      </c>
      <c r="AV8" s="58">
        <v>4128.6000000000004</v>
      </c>
      <c r="AW8" s="58">
        <v>94.3</v>
      </c>
      <c r="AX8" s="55">
        <v>168.6</v>
      </c>
      <c r="AY8" s="55">
        <v>135.19999999999999</v>
      </c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</row>
    <row r="9" spans="1:62" x14ac:dyDescent="0.3">
      <c r="A9" s="78"/>
      <c r="B9" s="30" t="s">
        <v>5</v>
      </c>
      <c r="C9" s="78"/>
      <c r="D9" s="5">
        <v>158.26</v>
      </c>
      <c r="E9" s="5">
        <v>159.07</v>
      </c>
      <c r="F9" s="44">
        <v>95.55</v>
      </c>
      <c r="G9" s="44">
        <v>98.31</v>
      </c>
      <c r="H9" s="44">
        <f t="shared" si="0"/>
        <v>1.8756476683937848</v>
      </c>
      <c r="I9" s="46">
        <v>14.05</v>
      </c>
      <c r="J9" s="46">
        <v>8.92</v>
      </c>
      <c r="K9" s="49">
        <v>126.5</v>
      </c>
      <c r="L9" s="49">
        <v>2.5</v>
      </c>
      <c r="M9" s="49">
        <v>1.8</v>
      </c>
      <c r="N9" s="49">
        <v>5.3</v>
      </c>
      <c r="O9" s="49">
        <v>125.3</v>
      </c>
      <c r="P9" s="49">
        <v>1.8</v>
      </c>
      <c r="Q9" s="49">
        <v>0.2</v>
      </c>
      <c r="R9" s="49">
        <v>2.9</v>
      </c>
      <c r="S9" s="52"/>
      <c r="T9" s="52"/>
      <c r="U9" s="52"/>
      <c r="V9" s="52"/>
      <c r="W9" s="52"/>
      <c r="X9" s="52"/>
      <c r="Y9" s="52"/>
      <c r="Z9" s="52"/>
      <c r="AA9" s="49">
        <v>125.4</v>
      </c>
      <c r="AB9" s="49">
        <v>4.4000000000000004</v>
      </c>
      <c r="AC9" s="49">
        <v>2</v>
      </c>
      <c r="AD9" s="49">
        <v>5.6</v>
      </c>
      <c r="AE9" s="49">
        <v>127</v>
      </c>
      <c r="AF9" s="49">
        <v>3.4</v>
      </c>
      <c r="AG9" s="49">
        <v>0.5</v>
      </c>
      <c r="AH9" s="49">
        <v>4.4000000000000004</v>
      </c>
      <c r="AI9" s="52"/>
      <c r="AJ9" s="52"/>
      <c r="AK9" s="52"/>
      <c r="AL9" s="52"/>
      <c r="AM9" s="52"/>
      <c r="AN9" s="52"/>
      <c r="AO9" s="52"/>
      <c r="AP9" s="52"/>
      <c r="AQ9" s="55">
        <v>161</v>
      </c>
      <c r="AR9" s="55">
        <v>126.9</v>
      </c>
      <c r="AS9" s="55">
        <v>100.2</v>
      </c>
      <c r="AT9" s="55">
        <v>90.1</v>
      </c>
      <c r="AU9" s="55">
        <v>0.2</v>
      </c>
      <c r="AV9" s="58">
        <v>4128.7</v>
      </c>
      <c r="AW9" s="58">
        <v>92.5</v>
      </c>
      <c r="AX9" s="55">
        <v>168.9</v>
      </c>
      <c r="AY9" s="55">
        <v>133.1</v>
      </c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</row>
    <row r="10" spans="1:62" x14ac:dyDescent="0.3">
      <c r="A10" s="78"/>
      <c r="B10" s="30" t="s">
        <v>6</v>
      </c>
      <c r="C10" s="78" t="s">
        <v>14</v>
      </c>
      <c r="D10" s="5">
        <v>159.71</v>
      </c>
      <c r="E10" s="5">
        <v>159.34</v>
      </c>
      <c r="F10" s="44">
        <v>96.61</v>
      </c>
      <c r="G10" s="44">
        <v>99</v>
      </c>
      <c r="H10" s="44">
        <f t="shared" si="0"/>
        <v>0.70186145865120309</v>
      </c>
      <c r="I10" s="46">
        <v>14.07</v>
      </c>
      <c r="J10" s="46">
        <v>8.64</v>
      </c>
      <c r="K10" s="49">
        <v>126.6</v>
      </c>
      <c r="L10" s="49">
        <v>3.4</v>
      </c>
      <c r="M10" s="49">
        <v>0.1</v>
      </c>
      <c r="N10" s="49">
        <v>5.0999999999999996</v>
      </c>
      <c r="O10" s="49">
        <v>125.7</v>
      </c>
      <c r="P10" s="49">
        <v>2.2999999999999998</v>
      </c>
      <c r="Q10" s="49">
        <v>0.3</v>
      </c>
      <c r="R10" s="49">
        <v>2.7</v>
      </c>
      <c r="S10" s="52"/>
      <c r="T10" s="52"/>
      <c r="U10" s="52"/>
      <c r="V10" s="52"/>
      <c r="W10" s="52"/>
      <c r="X10" s="52"/>
      <c r="Y10" s="52"/>
      <c r="Z10" s="52"/>
      <c r="AA10" s="49">
        <v>125.8</v>
      </c>
      <c r="AB10" s="49">
        <v>5.4</v>
      </c>
      <c r="AC10" s="49">
        <v>0.3</v>
      </c>
      <c r="AD10" s="49">
        <v>5.6</v>
      </c>
      <c r="AE10" s="49">
        <v>127.3</v>
      </c>
      <c r="AF10" s="49">
        <v>3.9</v>
      </c>
      <c r="AG10" s="49">
        <v>0.2</v>
      </c>
      <c r="AH10" s="49">
        <v>4.3</v>
      </c>
      <c r="AI10" s="52"/>
      <c r="AJ10" s="52"/>
      <c r="AK10" s="52"/>
      <c r="AL10" s="52"/>
      <c r="AM10" s="52"/>
      <c r="AN10" s="52"/>
      <c r="AO10" s="52"/>
      <c r="AP10" s="52"/>
      <c r="AQ10" s="55">
        <v>161</v>
      </c>
      <c r="AR10" s="55">
        <v>126.8</v>
      </c>
      <c r="AS10" s="55">
        <v>100.2</v>
      </c>
      <c r="AT10" s="55">
        <v>90.1</v>
      </c>
      <c r="AU10" s="55">
        <v>0.2</v>
      </c>
      <c r="AV10" s="58">
        <v>4128.8999999999996</v>
      </c>
      <c r="AW10" s="58">
        <v>92.2</v>
      </c>
      <c r="AX10" s="55">
        <v>170.5</v>
      </c>
      <c r="AY10" s="55">
        <v>134.30000000000001</v>
      </c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</row>
    <row r="11" spans="1:62" x14ac:dyDescent="0.3">
      <c r="A11" s="78"/>
      <c r="B11" s="30" t="s">
        <v>7</v>
      </c>
      <c r="C11" s="78"/>
      <c r="D11" s="5">
        <v>161.47</v>
      </c>
      <c r="E11" s="5">
        <v>160.35</v>
      </c>
      <c r="F11" s="44">
        <v>97.24</v>
      </c>
      <c r="G11" s="44">
        <v>99.35</v>
      </c>
      <c r="H11" s="44">
        <f t="shared" si="0"/>
        <v>0.35353535353534782</v>
      </c>
      <c r="I11" s="46">
        <v>14.18</v>
      </c>
      <c r="J11" s="46">
        <v>8.66</v>
      </c>
      <c r="K11" s="49">
        <v>125.4</v>
      </c>
      <c r="L11" s="49">
        <v>2.5</v>
      </c>
      <c r="M11" s="49">
        <v>-0.9</v>
      </c>
      <c r="N11" s="49">
        <v>4.7</v>
      </c>
      <c r="O11" s="49">
        <v>126.3</v>
      </c>
      <c r="P11" s="49">
        <v>2.7</v>
      </c>
      <c r="Q11" s="49">
        <v>0.5</v>
      </c>
      <c r="R11" s="49">
        <v>2.5</v>
      </c>
      <c r="S11" s="52"/>
      <c r="T11" s="52"/>
      <c r="U11" s="52"/>
      <c r="V11" s="52"/>
      <c r="W11" s="52"/>
      <c r="X11" s="52"/>
      <c r="Y11" s="52"/>
      <c r="Z11" s="52"/>
      <c r="AA11" s="49">
        <v>125.8</v>
      </c>
      <c r="AB11" s="49">
        <v>5.9</v>
      </c>
      <c r="AC11" s="49">
        <v>0</v>
      </c>
      <c r="AD11" s="49">
        <v>5.6</v>
      </c>
      <c r="AE11" s="49">
        <v>127.5</v>
      </c>
      <c r="AF11" s="49">
        <v>3.7</v>
      </c>
      <c r="AG11" s="49">
        <v>0.2</v>
      </c>
      <c r="AH11" s="49">
        <v>4.0999999999999996</v>
      </c>
      <c r="AI11" s="52"/>
      <c r="AJ11" s="52"/>
      <c r="AK11" s="52"/>
      <c r="AL11" s="52"/>
      <c r="AM11" s="52"/>
      <c r="AN11" s="52"/>
      <c r="AO11" s="52"/>
      <c r="AP11" s="52"/>
      <c r="AQ11" s="55">
        <v>161</v>
      </c>
      <c r="AR11" s="55">
        <v>128</v>
      </c>
      <c r="AS11" s="55">
        <v>100.2</v>
      </c>
      <c r="AT11" s="55">
        <v>90.9</v>
      </c>
      <c r="AU11" s="55">
        <v>0.2</v>
      </c>
      <c r="AV11" s="58">
        <v>4160.1000000000004</v>
      </c>
      <c r="AW11" s="58">
        <v>92.8</v>
      </c>
      <c r="AX11" s="55">
        <v>173.1</v>
      </c>
      <c r="AY11" s="55">
        <v>137.6</v>
      </c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</row>
    <row r="12" spans="1:62" x14ac:dyDescent="0.3">
      <c r="A12" s="78"/>
      <c r="B12" s="30" t="s">
        <v>8</v>
      </c>
      <c r="C12" s="78"/>
      <c r="D12" s="5">
        <v>169.24</v>
      </c>
      <c r="E12" s="5">
        <v>164.42</v>
      </c>
      <c r="F12" s="44">
        <v>95.29</v>
      </c>
      <c r="G12" s="44">
        <v>96.42</v>
      </c>
      <c r="H12" s="44">
        <f t="shared" si="0"/>
        <v>-2.9491696024156946</v>
      </c>
      <c r="I12" s="46">
        <v>14.27</v>
      </c>
      <c r="J12" s="46">
        <v>8.69</v>
      </c>
      <c r="K12" s="49">
        <v>124.4</v>
      </c>
      <c r="L12" s="49">
        <v>0.9</v>
      </c>
      <c r="M12" s="49">
        <v>-0.8</v>
      </c>
      <c r="N12" s="49">
        <v>4</v>
      </c>
      <c r="O12" s="49">
        <v>126.9</v>
      </c>
      <c r="P12" s="49">
        <v>3.1</v>
      </c>
      <c r="Q12" s="49">
        <v>0.5</v>
      </c>
      <c r="R12" s="49">
        <v>2.4</v>
      </c>
      <c r="S12" s="52"/>
      <c r="T12" s="52"/>
      <c r="U12" s="52"/>
      <c r="V12" s="52"/>
      <c r="W12" s="52"/>
      <c r="X12" s="52"/>
      <c r="Y12" s="52"/>
      <c r="Z12" s="52"/>
      <c r="AA12" s="49">
        <v>124.9</v>
      </c>
      <c r="AB12" s="49">
        <v>4.3</v>
      </c>
      <c r="AC12" s="49">
        <v>-0.7</v>
      </c>
      <c r="AD12" s="49">
        <v>5.4</v>
      </c>
      <c r="AE12" s="49">
        <v>128</v>
      </c>
      <c r="AF12" s="49">
        <v>3.8</v>
      </c>
      <c r="AG12" s="49">
        <v>0.4</v>
      </c>
      <c r="AH12" s="49">
        <v>3.9</v>
      </c>
      <c r="AI12" s="52"/>
      <c r="AJ12" s="52"/>
      <c r="AK12" s="52"/>
      <c r="AL12" s="52"/>
      <c r="AM12" s="52"/>
      <c r="AN12" s="52"/>
      <c r="AO12" s="52"/>
      <c r="AP12" s="52"/>
      <c r="AQ12" s="55">
        <v>161</v>
      </c>
      <c r="AR12" s="55">
        <v>129</v>
      </c>
      <c r="AS12" s="55">
        <v>100.2</v>
      </c>
      <c r="AT12" s="55">
        <v>91.7</v>
      </c>
      <c r="AU12" s="55">
        <v>0.2</v>
      </c>
      <c r="AV12" s="58">
        <v>4159.8999999999996</v>
      </c>
      <c r="AW12" s="58">
        <v>93.5</v>
      </c>
      <c r="AX12" s="55">
        <v>172.7</v>
      </c>
      <c r="AY12" s="55">
        <v>138.4</v>
      </c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</row>
    <row r="13" spans="1:62" x14ac:dyDescent="0.3">
      <c r="A13" s="78"/>
      <c r="B13" s="30" t="s">
        <v>9</v>
      </c>
      <c r="C13" s="78" t="s">
        <v>15</v>
      </c>
      <c r="D13" s="5">
        <v>174.38</v>
      </c>
      <c r="E13" s="5">
        <v>171.22</v>
      </c>
      <c r="F13" s="44">
        <v>92.17</v>
      </c>
      <c r="G13" s="44">
        <v>92.78</v>
      </c>
      <c r="H13" s="44">
        <f t="shared" si="0"/>
        <v>-3.7751503837378144</v>
      </c>
      <c r="I13" s="46">
        <v>14.36</v>
      </c>
      <c r="J13" s="46">
        <v>8.73</v>
      </c>
      <c r="K13" s="49">
        <v>124.9</v>
      </c>
      <c r="L13" s="49">
        <v>0.1</v>
      </c>
      <c r="M13" s="49">
        <v>0.4</v>
      </c>
      <c r="N13" s="49">
        <v>3.3</v>
      </c>
      <c r="O13" s="49">
        <v>127.3</v>
      </c>
      <c r="P13" s="49">
        <v>3.4</v>
      </c>
      <c r="Q13" s="49">
        <v>0.3</v>
      </c>
      <c r="R13" s="49">
        <v>2.4</v>
      </c>
      <c r="S13" s="52"/>
      <c r="T13" s="52"/>
      <c r="U13" s="52"/>
      <c r="V13" s="52"/>
      <c r="W13" s="52"/>
      <c r="X13" s="52"/>
      <c r="Y13" s="52"/>
      <c r="Z13" s="52"/>
      <c r="AA13" s="49">
        <v>124.6</v>
      </c>
      <c r="AB13" s="49">
        <v>3.1</v>
      </c>
      <c r="AC13" s="49">
        <v>-0.2</v>
      </c>
      <c r="AD13" s="49">
        <v>5</v>
      </c>
      <c r="AE13" s="49">
        <v>128.1</v>
      </c>
      <c r="AF13" s="49">
        <v>3.8</v>
      </c>
      <c r="AG13" s="49">
        <v>0.1</v>
      </c>
      <c r="AH13" s="49">
        <v>3.8</v>
      </c>
      <c r="AI13" s="52"/>
      <c r="AJ13" s="52"/>
      <c r="AK13" s="52"/>
      <c r="AL13" s="52"/>
      <c r="AM13" s="52"/>
      <c r="AN13" s="52"/>
      <c r="AO13" s="52"/>
      <c r="AP13" s="52"/>
      <c r="AQ13" s="55">
        <v>161</v>
      </c>
      <c r="AR13" s="55">
        <v>128.5</v>
      </c>
      <c r="AS13" s="55">
        <v>100.2</v>
      </c>
      <c r="AT13" s="55">
        <v>91.3</v>
      </c>
      <c r="AU13" s="55">
        <v>0.2</v>
      </c>
      <c r="AV13" s="58">
        <v>4213.6000000000004</v>
      </c>
      <c r="AW13" s="58">
        <v>95</v>
      </c>
      <c r="AX13" s="55">
        <v>176.8</v>
      </c>
      <c r="AY13" s="55">
        <v>141.19999999999999</v>
      </c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</row>
    <row r="14" spans="1:62" x14ac:dyDescent="0.3">
      <c r="A14" s="78"/>
      <c r="B14" s="30" t="s">
        <v>10</v>
      </c>
      <c r="C14" s="78"/>
      <c r="D14" s="5">
        <v>179.67</v>
      </c>
      <c r="E14" s="5">
        <v>176.85</v>
      </c>
      <c r="F14" s="44">
        <v>89.17</v>
      </c>
      <c r="G14" s="44">
        <v>91.08</v>
      </c>
      <c r="H14" s="44">
        <f t="shared" si="0"/>
        <v>-1.8322914421211498</v>
      </c>
      <c r="I14" s="46">
        <v>14.5</v>
      </c>
      <c r="J14" s="46">
        <v>8.77</v>
      </c>
      <c r="K14" s="49">
        <v>127.7</v>
      </c>
      <c r="L14" s="49">
        <v>1</v>
      </c>
      <c r="M14" s="49">
        <v>2.2000000000000002</v>
      </c>
      <c r="N14" s="49">
        <v>2.7</v>
      </c>
      <c r="O14" s="49">
        <v>127.6</v>
      </c>
      <c r="P14" s="49">
        <v>3.1</v>
      </c>
      <c r="Q14" s="49">
        <v>0.2</v>
      </c>
      <c r="R14" s="49">
        <v>2.4</v>
      </c>
      <c r="S14" s="52"/>
      <c r="T14" s="52"/>
      <c r="U14" s="52"/>
      <c r="V14" s="52"/>
      <c r="W14" s="52"/>
      <c r="X14" s="52"/>
      <c r="Y14" s="52"/>
      <c r="Z14" s="52"/>
      <c r="AA14" s="49">
        <v>126.2</v>
      </c>
      <c r="AB14" s="49">
        <v>3.3</v>
      </c>
      <c r="AC14" s="49">
        <v>1.3</v>
      </c>
      <c r="AD14" s="49">
        <v>4.5999999999999996</v>
      </c>
      <c r="AE14" s="49">
        <v>128.9</v>
      </c>
      <c r="AF14" s="49">
        <v>3.4</v>
      </c>
      <c r="AG14" s="49">
        <v>0.6</v>
      </c>
      <c r="AH14" s="49">
        <v>3.6</v>
      </c>
      <c r="AI14" s="52"/>
      <c r="AJ14" s="52"/>
      <c r="AK14" s="52"/>
      <c r="AL14" s="52"/>
      <c r="AM14" s="52"/>
      <c r="AN14" s="52"/>
      <c r="AO14" s="52"/>
      <c r="AP14" s="52"/>
      <c r="AQ14" s="55">
        <v>161</v>
      </c>
      <c r="AR14" s="55">
        <v>125.7</v>
      </c>
      <c r="AS14" s="55">
        <v>100.2</v>
      </c>
      <c r="AT14" s="55">
        <v>89.3</v>
      </c>
      <c r="AU14" s="55">
        <v>0.2</v>
      </c>
      <c r="AV14" s="58">
        <v>4213.6000000000004</v>
      </c>
      <c r="AW14" s="58">
        <v>93.8</v>
      </c>
      <c r="AX14" s="55">
        <v>176.2</v>
      </c>
      <c r="AY14" s="55">
        <v>137.6</v>
      </c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</row>
    <row r="15" spans="1:62" x14ac:dyDescent="0.3">
      <c r="A15" s="78"/>
      <c r="B15" s="30" t="s">
        <v>11</v>
      </c>
      <c r="C15" s="78"/>
      <c r="D15" s="5">
        <v>182.75</v>
      </c>
      <c r="E15" s="5">
        <v>180.1</v>
      </c>
      <c r="F15" s="44">
        <v>87.36</v>
      </c>
      <c r="G15" s="44">
        <v>89.41</v>
      </c>
      <c r="H15" s="44">
        <f t="shared" si="0"/>
        <v>-1.8335529205094441</v>
      </c>
      <c r="I15" s="46">
        <v>14.4</v>
      </c>
      <c r="J15" s="46">
        <v>8.81</v>
      </c>
      <c r="K15" s="49">
        <v>127.1</v>
      </c>
      <c r="L15" s="49">
        <v>0.4</v>
      </c>
      <c r="M15" s="49">
        <v>-0.5</v>
      </c>
      <c r="N15" s="49">
        <v>2.1</v>
      </c>
      <c r="O15" s="49">
        <v>127.6</v>
      </c>
      <c r="P15" s="49">
        <v>3.1</v>
      </c>
      <c r="Q15" s="49">
        <v>0</v>
      </c>
      <c r="R15" s="49">
        <v>2.4</v>
      </c>
      <c r="S15" s="52"/>
      <c r="T15" s="52"/>
      <c r="U15" s="52"/>
      <c r="V15" s="52"/>
      <c r="W15" s="52"/>
      <c r="X15" s="52"/>
      <c r="Y15" s="52"/>
      <c r="Z15" s="52"/>
      <c r="AA15" s="49">
        <v>126.3</v>
      </c>
      <c r="AB15" s="49">
        <v>2.8</v>
      </c>
      <c r="AC15" s="49">
        <v>0.1</v>
      </c>
      <c r="AD15" s="49">
        <v>4.3</v>
      </c>
      <c r="AE15" s="49">
        <v>128.80000000000001</v>
      </c>
      <c r="AF15" s="49">
        <v>3.1</v>
      </c>
      <c r="AG15" s="49">
        <v>-0.1</v>
      </c>
      <c r="AH15" s="49">
        <v>3.5</v>
      </c>
      <c r="AI15" s="52"/>
      <c r="AJ15" s="52"/>
      <c r="AK15" s="52"/>
      <c r="AL15" s="52"/>
      <c r="AM15" s="52"/>
      <c r="AN15" s="52"/>
      <c r="AO15" s="52"/>
      <c r="AP15" s="52"/>
      <c r="AQ15" s="55">
        <v>161</v>
      </c>
      <c r="AR15" s="55">
        <v>126.3</v>
      </c>
      <c r="AS15" s="55">
        <v>100.2</v>
      </c>
      <c r="AT15" s="55">
        <v>89.7</v>
      </c>
      <c r="AU15" s="55">
        <v>0.2</v>
      </c>
      <c r="AV15" s="58">
        <v>4213.8999999999996</v>
      </c>
      <c r="AW15" s="58">
        <v>93.7</v>
      </c>
      <c r="AX15" s="55">
        <v>176.4</v>
      </c>
      <c r="AY15" s="55">
        <v>138.4</v>
      </c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</row>
    <row r="16" spans="1:62" x14ac:dyDescent="0.3">
      <c r="A16" s="77">
        <v>2019</v>
      </c>
      <c r="B16" s="31" t="s">
        <v>0</v>
      </c>
      <c r="C16" s="77" t="s">
        <v>12</v>
      </c>
      <c r="D16" s="6">
        <v>179.88</v>
      </c>
      <c r="E16" s="6">
        <v>182.13</v>
      </c>
      <c r="F16" s="44">
        <v>85.97</v>
      </c>
      <c r="G16" s="44">
        <v>88.4</v>
      </c>
      <c r="H16" s="44">
        <f t="shared" si="0"/>
        <v>-1.1296275584386433</v>
      </c>
      <c r="I16" s="47">
        <v>14.44</v>
      </c>
      <c r="J16" s="47">
        <v>8.85</v>
      </c>
      <c r="K16" s="50">
        <v>127.3</v>
      </c>
      <c r="L16" s="50">
        <v>1.2</v>
      </c>
      <c r="M16" s="50">
        <v>0.2</v>
      </c>
      <c r="N16" s="50">
        <v>1.8</v>
      </c>
      <c r="O16" s="50">
        <v>130.19999999999999</v>
      </c>
      <c r="P16" s="50">
        <v>5.0999999999999996</v>
      </c>
      <c r="Q16" s="50">
        <v>2</v>
      </c>
      <c r="R16" s="50">
        <v>2.7</v>
      </c>
      <c r="S16" s="53"/>
      <c r="T16" s="53"/>
      <c r="U16" s="53"/>
      <c r="V16" s="53"/>
      <c r="W16" s="53"/>
      <c r="X16" s="53"/>
      <c r="Y16" s="53"/>
      <c r="Z16" s="53"/>
      <c r="AA16" s="50">
        <v>127.4</v>
      </c>
      <c r="AB16" s="50">
        <v>3.7</v>
      </c>
      <c r="AC16" s="50">
        <v>0.9</v>
      </c>
      <c r="AD16" s="50">
        <v>4.0999999999999996</v>
      </c>
      <c r="AE16" s="50">
        <v>132.5</v>
      </c>
      <c r="AF16" s="50">
        <v>5.5</v>
      </c>
      <c r="AG16" s="50">
        <v>2.9</v>
      </c>
      <c r="AH16" s="50">
        <v>3.7</v>
      </c>
      <c r="AI16" s="53"/>
      <c r="AJ16" s="53"/>
      <c r="AK16" s="53"/>
      <c r="AL16" s="53"/>
      <c r="AM16" s="53"/>
      <c r="AN16" s="53"/>
      <c r="AO16" s="53"/>
      <c r="AP16" s="53"/>
      <c r="AQ16" s="55">
        <v>162.19999999999999</v>
      </c>
      <c r="AR16" s="55">
        <v>127</v>
      </c>
      <c r="AS16" s="55">
        <v>101.4</v>
      </c>
      <c r="AT16" s="55">
        <v>90.6</v>
      </c>
      <c r="AU16" s="55">
        <v>1.2</v>
      </c>
      <c r="AV16" s="58">
        <v>4213.8999999999996</v>
      </c>
      <c r="AW16" s="58">
        <v>92.9</v>
      </c>
      <c r="AX16" s="55">
        <v>176.7</v>
      </c>
      <c r="AY16" s="55">
        <v>138.4</v>
      </c>
      <c r="AZ16" s="55"/>
      <c r="BA16" s="55"/>
      <c r="BB16" s="55"/>
      <c r="BC16" s="55">
        <v>102.8</v>
      </c>
      <c r="BD16" s="55"/>
      <c r="BE16" s="55">
        <v>103.8</v>
      </c>
      <c r="BF16" s="55"/>
      <c r="BG16" s="55">
        <v>102.5</v>
      </c>
      <c r="BH16" s="55"/>
      <c r="BI16" s="55">
        <v>102.2</v>
      </c>
      <c r="BJ16" s="55"/>
    </row>
    <row r="17" spans="1:62" x14ac:dyDescent="0.3">
      <c r="A17" s="77"/>
      <c r="B17" s="31" t="s">
        <v>1</v>
      </c>
      <c r="C17" s="77"/>
      <c r="D17" s="6">
        <v>179.8</v>
      </c>
      <c r="E17" s="6">
        <v>178.73</v>
      </c>
      <c r="F17" s="44">
        <v>87.41</v>
      </c>
      <c r="G17" s="44">
        <v>89.1</v>
      </c>
      <c r="H17" s="44">
        <f t="shared" si="0"/>
        <v>0.79185520361989659</v>
      </c>
      <c r="I17" s="47">
        <v>14.48</v>
      </c>
      <c r="J17" s="47">
        <v>8.8800000000000008</v>
      </c>
      <c r="K17" s="50">
        <v>126.7</v>
      </c>
      <c r="L17" s="50">
        <v>2.4</v>
      </c>
      <c r="M17" s="50">
        <v>-0.5</v>
      </c>
      <c r="N17" s="50">
        <v>1.7</v>
      </c>
      <c r="O17" s="50">
        <v>131.30000000000001</v>
      </c>
      <c r="P17" s="50">
        <v>5.5</v>
      </c>
      <c r="Q17" s="50">
        <v>0.8</v>
      </c>
      <c r="R17" s="50">
        <v>3</v>
      </c>
      <c r="S17" s="53"/>
      <c r="T17" s="53"/>
      <c r="U17" s="53"/>
      <c r="V17" s="53"/>
      <c r="W17" s="53"/>
      <c r="X17" s="53"/>
      <c r="Y17" s="53"/>
      <c r="Z17" s="53"/>
      <c r="AA17" s="50">
        <v>126.8</v>
      </c>
      <c r="AB17" s="50">
        <v>4</v>
      </c>
      <c r="AC17" s="50">
        <v>-0.5</v>
      </c>
      <c r="AD17" s="50">
        <v>4.0999999999999996</v>
      </c>
      <c r="AE17" s="50">
        <v>132.6</v>
      </c>
      <c r="AF17" s="50">
        <v>5.4</v>
      </c>
      <c r="AG17" s="50">
        <v>0.1</v>
      </c>
      <c r="AH17" s="50">
        <v>3.8</v>
      </c>
      <c r="AI17" s="53"/>
      <c r="AJ17" s="53"/>
      <c r="AK17" s="53"/>
      <c r="AL17" s="53"/>
      <c r="AM17" s="53"/>
      <c r="AN17" s="53"/>
      <c r="AO17" s="53"/>
      <c r="AP17" s="53"/>
      <c r="AQ17" s="55">
        <v>162.19999999999999</v>
      </c>
      <c r="AR17" s="55">
        <v>127.6</v>
      </c>
      <c r="AS17" s="55">
        <v>101.4</v>
      </c>
      <c r="AT17" s="55">
        <v>91.1</v>
      </c>
      <c r="AU17" s="55">
        <v>1.2</v>
      </c>
      <c r="AV17" s="58">
        <v>4281</v>
      </c>
      <c r="AW17" s="58">
        <v>94.8</v>
      </c>
      <c r="AX17" s="55">
        <v>178.3</v>
      </c>
      <c r="AY17" s="55">
        <v>140.30000000000001</v>
      </c>
      <c r="AZ17" s="55"/>
      <c r="BA17" s="55"/>
      <c r="BB17" s="55"/>
      <c r="BC17" s="55">
        <v>103.8</v>
      </c>
      <c r="BD17" s="55"/>
      <c r="BE17" s="55">
        <v>105.7</v>
      </c>
      <c r="BF17" s="55"/>
      <c r="BG17" s="55">
        <v>103.1</v>
      </c>
      <c r="BH17" s="55"/>
      <c r="BI17" s="55">
        <v>102.9</v>
      </c>
      <c r="BJ17" s="55"/>
    </row>
    <row r="18" spans="1:62" x14ac:dyDescent="0.3">
      <c r="A18" s="77"/>
      <c r="B18" s="31" t="s">
        <v>2</v>
      </c>
      <c r="C18" s="77"/>
      <c r="D18" s="6">
        <v>176.13</v>
      </c>
      <c r="E18" s="6">
        <v>178.43</v>
      </c>
      <c r="F18" s="44">
        <v>87.37</v>
      </c>
      <c r="G18" s="44">
        <v>88.66</v>
      </c>
      <c r="H18" s="44">
        <f t="shared" si="0"/>
        <v>-0.49382716049382464</v>
      </c>
      <c r="I18" s="47">
        <v>14.49</v>
      </c>
      <c r="J18" s="47">
        <v>8.98</v>
      </c>
      <c r="K18" s="50">
        <v>126.4</v>
      </c>
      <c r="L18" s="50">
        <v>2.9</v>
      </c>
      <c r="M18" s="50">
        <v>-0.2</v>
      </c>
      <c r="N18" s="50">
        <v>1.7</v>
      </c>
      <c r="O18" s="50">
        <v>131.80000000000001</v>
      </c>
      <c r="P18" s="50">
        <v>5.8</v>
      </c>
      <c r="Q18" s="50">
        <v>0.4</v>
      </c>
      <c r="R18" s="50">
        <v>3.3</v>
      </c>
      <c r="S18" s="53"/>
      <c r="T18" s="53"/>
      <c r="U18" s="53"/>
      <c r="V18" s="53"/>
      <c r="W18" s="53"/>
      <c r="X18" s="53"/>
      <c r="Y18" s="53"/>
      <c r="Z18" s="53"/>
      <c r="AA18" s="50">
        <v>126.6</v>
      </c>
      <c r="AB18" s="50">
        <v>4.3</v>
      </c>
      <c r="AC18" s="50">
        <v>-0.2</v>
      </c>
      <c r="AD18" s="50">
        <v>4.0999999999999996</v>
      </c>
      <c r="AE18" s="50">
        <v>133</v>
      </c>
      <c r="AF18" s="50">
        <v>5.6</v>
      </c>
      <c r="AG18" s="50">
        <v>0.3</v>
      </c>
      <c r="AH18" s="50">
        <v>4</v>
      </c>
      <c r="AI18" s="53"/>
      <c r="AJ18" s="53"/>
      <c r="AK18" s="53"/>
      <c r="AL18" s="53"/>
      <c r="AM18" s="53"/>
      <c r="AN18" s="53"/>
      <c r="AO18" s="53"/>
      <c r="AP18" s="53"/>
      <c r="AQ18" s="55">
        <v>162.19999999999999</v>
      </c>
      <c r="AR18" s="55">
        <v>127.9</v>
      </c>
      <c r="AS18" s="55">
        <v>101.4</v>
      </c>
      <c r="AT18" s="55">
        <v>91.3</v>
      </c>
      <c r="AU18" s="55">
        <v>1.2</v>
      </c>
      <c r="AV18" s="58">
        <v>4281</v>
      </c>
      <c r="AW18" s="58">
        <v>95</v>
      </c>
      <c r="AX18" s="55">
        <v>176.1</v>
      </c>
      <c r="AY18" s="55">
        <v>138.9</v>
      </c>
      <c r="AZ18" s="55"/>
      <c r="BA18" s="55"/>
      <c r="BB18" s="55"/>
      <c r="BC18" s="55">
        <v>102.7</v>
      </c>
      <c r="BD18" s="55"/>
      <c r="BE18" s="55">
        <v>105.1</v>
      </c>
      <c r="BF18" s="55"/>
      <c r="BG18" s="55">
        <v>101.6</v>
      </c>
      <c r="BH18" s="55"/>
      <c r="BI18" s="55">
        <v>102.5</v>
      </c>
      <c r="BJ18" s="55"/>
    </row>
    <row r="19" spans="1:62" x14ac:dyDescent="0.3">
      <c r="A19" s="77"/>
      <c r="B19" s="31" t="s">
        <v>3</v>
      </c>
      <c r="C19" s="77" t="s">
        <v>13</v>
      </c>
      <c r="D19" s="6">
        <v>175.46</v>
      </c>
      <c r="E19" s="6">
        <v>174.8</v>
      </c>
      <c r="F19" s="44">
        <v>89.4</v>
      </c>
      <c r="G19" s="44">
        <v>90.53</v>
      </c>
      <c r="H19" s="44">
        <f t="shared" si="0"/>
        <v>2.109181141439211</v>
      </c>
      <c r="I19" s="47">
        <v>14.47</v>
      </c>
      <c r="J19" s="47">
        <v>8.9700000000000006</v>
      </c>
      <c r="K19" s="50">
        <v>127.3</v>
      </c>
      <c r="L19" s="50">
        <v>3.6</v>
      </c>
      <c r="M19" s="50">
        <v>0.7</v>
      </c>
      <c r="N19" s="50">
        <v>1.9</v>
      </c>
      <c r="O19" s="50">
        <v>132.6</v>
      </c>
      <c r="P19" s="50">
        <v>6.3</v>
      </c>
      <c r="Q19" s="50">
        <v>0.6</v>
      </c>
      <c r="R19" s="50">
        <v>3.7</v>
      </c>
      <c r="S19" s="53"/>
      <c r="T19" s="53"/>
      <c r="U19" s="53"/>
      <c r="V19" s="53"/>
      <c r="W19" s="53"/>
      <c r="X19" s="53"/>
      <c r="Y19" s="53"/>
      <c r="Z19" s="53"/>
      <c r="AA19" s="50">
        <v>127</v>
      </c>
      <c r="AB19" s="50">
        <v>4.5</v>
      </c>
      <c r="AC19" s="50">
        <v>0.3</v>
      </c>
      <c r="AD19" s="50">
        <v>4.0999999999999996</v>
      </c>
      <c r="AE19" s="50">
        <v>133.1</v>
      </c>
      <c r="AF19" s="50">
        <v>5.5</v>
      </c>
      <c r="AG19" s="50">
        <v>0.1</v>
      </c>
      <c r="AH19" s="50">
        <v>4.2</v>
      </c>
      <c r="AI19" s="53"/>
      <c r="AJ19" s="53"/>
      <c r="AK19" s="53"/>
      <c r="AL19" s="53"/>
      <c r="AM19" s="53"/>
      <c r="AN19" s="53"/>
      <c r="AO19" s="53"/>
      <c r="AP19" s="53"/>
      <c r="AQ19" s="55">
        <v>162.19999999999999</v>
      </c>
      <c r="AR19" s="55">
        <v>127</v>
      </c>
      <c r="AS19" s="55">
        <v>101.4</v>
      </c>
      <c r="AT19" s="55">
        <v>90.6</v>
      </c>
      <c r="AU19" s="55">
        <v>1.2</v>
      </c>
      <c r="AV19" s="58">
        <v>4280.8999999999996</v>
      </c>
      <c r="AW19" s="58">
        <v>94.7</v>
      </c>
      <c r="AX19" s="55">
        <v>176.9</v>
      </c>
      <c r="AY19" s="55">
        <v>138.6</v>
      </c>
      <c r="AZ19" s="55"/>
      <c r="BA19" s="55"/>
      <c r="BB19" s="55"/>
      <c r="BC19" s="55">
        <v>103.7</v>
      </c>
      <c r="BD19" s="55"/>
      <c r="BE19" s="55">
        <v>106.1</v>
      </c>
      <c r="BF19" s="55"/>
      <c r="BG19" s="55">
        <v>103.2</v>
      </c>
      <c r="BH19" s="55"/>
      <c r="BI19" s="55">
        <v>101.9</v>
      </c>
      <c r="BJ19" s="55"/>
    </row>
    <row r="20" spans="1:62" x14ac:dyDescent="0.3">
      <c r="A20" s="77"/>
      <c r="B20" s="31" t="s">
        <v>4</v>
      </c>
      <c r="C20" s="77"/>
      <c r="D20" s="6">
        <v>176.41</v>
      </c>
      <c r="E20" s="6">
        <v>176.44</v>
      </c>
      <c r="F20" s="44">
        <v>89.31</v>
      </c>
      <c r="G20" s="44">
        <v>91.63</v>
      </c>
      <c r="H20" s="44">
        <f t="shared" si="0"/>
        <v>1.2150668286755708</v>
      </c>
      <c r="I20" s="47">
        <v>14.48</v>
      </c>
      <c r="J20" s="47">
        <v>9</v>
      </c>
      <c r="K20" s="50">
        <v>128.69999999999999</v>
      </c>
      <c r="L20" s="50">
        <v>3.5</v>
      </c>
      <c r="M20" s="50">
        <v>1.1000000000000001</v>
      </c>
      <c r="N20" s="50">
        <v>2</v>
      </c>
      <c r="O20" s="50">
        <v>133</v>
      </c>
      <c r="P20" s="50">
        <v>6.3</v>
      </c>
      <c r="Q20" s="50">
        <v>0.3</v>
      </c>
      <c r="R20" s="50">
        <v>4</v>
      </c>
      <c r="S20" s="53"/>
      <c r="T20" s="53"/>
      <c r="U20" s="53"/>
      <c r="V20" s="53"/>
      <c r="W20" s="53"/>
      <c r="X20" s="53"/>
      <c r="Y20" s="53"/>
      <c r="Z20" s="53"/>
      <c r="AA20" s="50">
        <v>129</v>
      </c>
      <c r="AB20" s="50">
        <v>5</v>
      </c>
      <c r="AC20" s="50">
        <v>1.6</v>
      </c>
      <c r="AD20" s="50">
        <v>4.2</v>
      </c>
      <c r="AE20" s="50">
        <v>134.19999999999999</v>
      </c>
      <c r="AF20" s="50">
        <v>6.2</v>
      </c>
      <c r="AG20" s="50">
        <v>0.8</v>
      </c>
      <c r="AH20" s="50">
        <v>4.4000000000000004</v>
      </c>
      <c r="AI20" s="53"/>
      <c r="AJ20" s="53"/>
      <c r="AK20" s="53"/>
      <c r="AL20" s="53"/>
      <c r="AM20" s="53"/>
      <c r="AN20" s="53"/>
      <c r="AO20" s="53"/>
      <c r="AP20" s="53"/>
      <c r="AQ20" s="55">
        <v>162.19999999999999</v>
      </c>
      <c r="AR20" s="55">
        <v>125.6</v>
      </c>
      <c r="AS20" s="55">
        <v>101.4</v>
      </c>
      <c r="AT20" s="55">
        <v>89.7</v>
      </c>
      <c r="AU20" s="55">
        <v>1.2</v>
      </c>
      <c r="AV20" s="58">
        <v>4281</v>
      </c>
      <c r="AW20" s="58">
        <v>93.2</v>
      </c>
      <c r="AX20" s="55">
        <v>179.3</v>
      </c>
      <c r="AY20" s="55">
        <v>138.9</v>
      </c>
      <c r="AZ20" s="55"/>
      <c r="BA20" s="55"/>
      <c r="BB20" s="55"/>
      <c r="BC20" s="55">
        <v>104.3</v>
      </c>
      <c r="BD20" s="55"/>
      <c r="BE20" s="55">
        <v>106.1</v>
      </c>
      <c r="BF20" s="55"/>
      <c r="BG20" s="55">
        <v>103.5</v>
      </c>
      <c r="BH20" s="55"/>
      <c r="BI20" s="55">
        <v>103.8</v>
      </c>
      <c r="BJ20" s="55"/>
    </row>
    <row r="21" spans="1:62" x14ac:dyDescent="0.3">
      <c r="A21" s="77"/>
      <c r="B21" s="31" t="s">
        <v>5</v>
      </c>
      <c r="C21" s="77"/>
      <c r="D21" s="6">
        <v>176.54</v>
      </c>
      <c r="E21" s="6">
        <v>176.59</v>
      </c>
      <c r="F21" s="44">
        <v>89.06</v>
      </c>
      <c r="G21" s="44">
        <v>92.11</v>
      </c>
      <c r="H21" s="44">
        <f t="shared" si="0"/>
        <v>0.52384590199716685</v>
      </c>
      <c r="I21" s="47">
        <v>14.36</v>
      </c>
      <c r="J21" s="47">
        <v>8.94</v>
      </c>
      <c r="K21" s="50">
        <v>129.19999999999999</v>
      </c>
      <c r="L21" s="50">
        <v>2.1</v>
      </c>
      <c r="M21" s="50">
        <v>0.4</v>
      </c>
      <c r="N21" s="50">
        <v>2</v>
      </c>
      <c r="O21" s="50">
        <v>133</v>
      </c>
      <c r="P21" s="50">
        <v>6.1</v>
      </c>
      <c r="Q21" s="50">
        <v>0</v>
      </c>
      <c r="R21" s="50">
        <v>4.4000000000000004</v>
      </c>
      <c r="S21" s="53"/>
      <c r="T21" s="53"/>
      <c r="U21" s="53"/>
      <c r="V21" s="53"/>
      <c r="W21" s="53"/>
      <c r="X21" s="53"/>
      <c r="Y21" s="53"/>
      <c r="Z21" s="53"/>
      <c r="AA21" s="50">
        <v>130.19999999999999</v>
      </c>
      <c r="AB21" s="50">
        <v>3.8</v>
      </c>
      <c r="AC21" s="50">
        <v>0.9</v>
      </c>
      <c r="AD21" s="50">
        <v>4.2</v>
      </c>
      <c r="AE21" s="50">
        <v>134.4</v>
      </c>
      <c r="AF21" s="50">
        <v>5.8</v>
      </c>
      <c r="AG21" s="50">
        <v>0.1</v>
      </c>
      <c r="AH21" s="50">
        <v>4.7</v>
      </c>
      <c r="AI21" s="53"/>
      <c r="AJ21" s="53"/>
      <c r="AK21" s="53"/>
      <c r="AL21" s="53"/>
      <c r="AM21" s="53"/>
      <c r="AN21" s="53"/>
      <c r="AO21" s="53"/>
      <c r="AP21" s="53"/>
      <c r="AQ21" s="55">
        <v>162.19999999999999</v>
      </c>
      <c r="AR21" s="55">
        <v>125.1</v>
      </c>
      <c r="AS21" s="55">
        <v>101.4</v>
      </c>
      <c r="AT21" s="55">
        <v>89.3</v>
      </c>
      <c r="AU21" s="55">
        <v>1.2</v>
      </c>
      <c r="AV21" s="58">
        <v>4281.1000000000004</v>
      </c>
      <c r="AW21" s="58">
        <v>92.3</v>
      </c>
      <c r="AX21" s="55">
        <v>180.7</v>
      </c>
      <c r="AY21" s="55">
        <v>139.5</v>
      </c>
      <c r="AZ21" s="55"/>
      <c r="BA21" s="55"/>
      <c r="BB21" s="55"/>
      <c r="BC21" s="55">
        <v>105.1</v>
      </c>
      <c r="BD21" s="55"/>
      <c r="BE21" s="55">
        <v>106.6</v>
      </c>
      <c r="BF21" s="55"/>
      <c r="BG21" s="55">
        <v>105</v>
      </c>
      <c r="BH21" s="55"/>
      <c r="BI21" s="55">
        <v>103.5</v>
      </c>
      <c r="BJ21" s="55"/>
    </row>
    <row r="22" spans="1:62" x14ac:dyDescent="0.3">
      <c r="A22" s="77"/>
      <c r="B22" s="31" t="s">
        <v>6</v>
      </c>
      <c r="C22" s="77" t="s">
        <v>14</v>
      </c>
      <c r="D22" s="6">
        <v>176.24</v>
      </c>
      <c r="E22" s="6">
        <v>175.99</v>
      </c>
      <c r="F22" s="44">
        <v>89.21</v>
      </c>
      <c r="G22" s="44">
        <v>91.77</v>
      </c>
      <c r="H22" s="44">
        <f t="shared" si="0"/>
        <v>-0.36912387362935989</v>
      </c>
      <c r="I22" s="47">
        <v>14.22</v>
      </c>
      <c r="J22" s="47">
        <v>8.8800000000000008</v>
      </c>
      <c r="K22" s="50">
        <v>129.4</v>
      </c>
      <c r="L22" s="50">
        <v>2.2000000000000002</v>
      </c>
      <c r="M22" s="50">
        <v>0.2</v>
      </c>
      <c r="N22" s="50">
        <v>1.9</v>
      </c>
      <c r="O22" s="50">
        <v>133.4</v>
      </c>
      <c r="P22" s="50">
        <v>6.1</v>
      </c>
      <c r="Q22" s="50">
        <v>0.3</v>
      </c>
      <c r="R22" s="50">
        <v>4.7</v>
      </c>
      <c r="S22" s="53"/>
      <c r="T22" s="53"/>
      <c r="U22" s="53"/>
      <c r="V22" s="53"/>
      <c r="W22" s="53"/>
      <c r="X22" s="53"/>
      <c r="Y22" s="53"/>
      <c r="Z22" s="53"/>
      <c r="AA22" s="50">
        <v>130</v>
      </c>
      <c r="AB22" s="50">
        <v>3.3</v>
      </c>
      <c r="AC22" s="50">
        <v>-0.2</v>
      </c>
      <c r="AD22" s="50">
        <v>4</v>
      </c>
      <c r="AE22" s="50">
        <v>134.6</v>
      </c>
      <c r="AF22" s="50">
        <v>5.7</v>
      </c>
      <c r="AG22" s="50">
        <v>0.1</v>
      </c>
      <c r="AH22" s="50">
        <v>4.8</v>
      </c>
      <c r="AI22" s="53"/>
      <c r="AJ22" s="53"/>
      <c r="AK22" s="53"/>
      <c r="AL22" s="53"/>
      <c r="AM22" s="53"/>
      <c r="AN22" s="53"/>
      <c r="AO22" s="53"/>
      <c r="AP22" s="53"/>
      <c r="AQ22" s="55">
        <v>170.2</v>
      </c>
      <c r="AR22" s="55">
        <v>131.19999999999999</v>
      </c>
      <c r="AS22" s="55">
        <v>108.4</v>
      </c>
      <c r="AT22" s="55">
        <v>95.4</v>
      </c>
      <c r="AU22" s="55">
        <v>8.1999999999999993</v>
      </c>
      <c r="AV22" s="58">
        <v>4281.1000000000004</v>
      </c>
      <c r="AW22" s="58">
        <v>92.5</v>
      </c>
      <c r="AX22" s="55">
        <v>180.7</v>
      </c>
      <c r="AY22" s="55">
        <v>139.19999999999999</v>
      </c>
      <c r="AZ22" s="55"/>
      <c r="BA22" s="55"/>
      <c r="BB22" s="55"/>
      <c r="BC22" s="55">
        <v>106.7</v>
      </c>
      <c r="BD22" s="55"/>
      <c r="BE22" s="55">
        <v>107.9</v>
      </c>
      <c r="BF22" s="55"/>
      <c r="BG22" s="55">
        <v>106.7</v>
      </c>
      <c r="BH22" s="55"/>
      <c r="BI22" s="55">
        <v>105.1</v>
      </c>
      <c r="BJ22" s="55"/>
    </row>
    <row r="23" spans="1:62" x14ac:dyDescent="0.3">
      <c r="A23" s="77"/>
      <c r="B23" s="31" t="s">
        <v>7</v>
      </c>
      <c r="C23" s="77"/>
      <c r="D23" s="6">
        <v>180.72</v>
      </c>
      <c r="E23" s="6">
        <v>177.97</v>
      </c>
      <c r="F23" s="44">
        <v>89.45</v>
      </c>
      <c r="G23" s="44">
        <v>91.84</v>
      </c>
      <c r="H23" s="44">
        <f t="shared" si="0"/>
        <v>7.6277650648368084E-2</v>
      </c>
      <c r="I23" s="47">
        <v>14.04</v>
      </c>
      <c r="J23" s="47">
        <v>8.73</v>
      </c>
      <c r="K23" s="50">
        <v>129.69999999999999</v>
      </c>
      <c r="L23" s="50">
        <v>3.4</v>
      </c>
      <c r="M23" s="50">
        <v>0.2</v>
      </c>
      <c r="N23" s="50">
        <v>2</v>
      </c>
      <c r="O23" s="50">
        <v>133.69999999999999</v>
      </c>
      <c r="P23" s="50">
        <v>5.9</v>
      </c>
      <c r="Q23" s="50">
        <v>0.2</v>
      </c>
      <c r="R23" s="50">
        <v>5</v>
      </c>
      <c r="S23" s="53"/>
      <c r="T23" s="53"/>
      <c r="U23" s="53"/>
      <c r="V23" s="53"/>
      <c r="W23" s="53"/>
      <c r="X23" s="53"/>
      <c r="Y23" s="53"/>
      <c r="Z23" s="53"/>
      <c r="AA23" s="50">
        <v>130.1</v>
      </c>
      <c r="AB23" s="50">
        <v>3.4</v>
      </c>
      <c r="AC23" s="50">
        <v>0.1</v>
      </c>
      <c r="AD23" s="50">
        <v>3.8</v>
      </c>
      <c r="AE23" s="50">
        <v>134.6</v>
      </c>
      <c r="AF23" s="50">
        <v>5.6</v>
      </c>
      <c r="AG23" s="50">
        <v>0</v>
      </c>
      <c r="AH23" s="50">
        <v>5</v>
      </c>
      <c r="AI23" s="53"/>
      <c r="AJ23" s="53"/>
      <c r="AK23" s="53"/>
      <c r="AL23" s="53"/>
      <c r="AM23" s="53"/>
      <c r="AN23" s="53"/>
      <c r="AO23" s="53"/>
      <c r="AP23" s="53"/>
      <c r="AQ23" s="55">
        <v>170.2</v>
      </c>
      <c r="AR23" s="55">
        <v>130.9</v>
      </c>
      <c r="AS23" s="55">
        <v>108.4</v>
      </c>
      <c r="AT23" s="55">
        <v>95.2</v>
      </c>
      <c r="AU23" s="55">
        <v>8.1999999999999993</v>
      </c>
      <c r="AV23" s="58">
        <v>4281.2</v>
      </c>
      <c r="AW23" s="58">
        <v>92.4</v>
      </c>
      <c r="AX23" s="55">
        <v>181.2</v>
      </c>
      <c r="AY23" s="55">
        <v>139.30000000000001</v>
      </c>
      <c r="AZ23" s="55"/>
      <c r="BA23" s="55"/>
      <c r="BB23" s="55"/>
      <c r="BC23" s="55">
        <v>107.5</v>
      </c>
      <c r="BD23" s="55"/>
      <c r="BE23" s="55">
        <v>108.2</v>
      </c>
      <c r="BF23" s="55"/>
      <c r="BG23" s="55">
        <v>107.7</v>
      </c>
      <c r="BH23" s="55"/>
      <c r="BI23" s="55">
        <v>106.2</v>
      </c>
      <c r="BJ23" s="55"/>
    </row>
    <row r="24" spans="1:62" x14ac:dyDescent="0.3">
      <c r="A24" s="77"/>
      <c r="B24" s="31" t="s">
        <v>8</v>
      </c>
      <c r="C24" s="77"/>
      <c r="D24" s="6">
        <v>181.93</v>
      </c>
      <c r="E24" s="6">
        <v>180.78</v>
      </c>
      <c r="F24" s="44">
        <v>88.26</v>
      </c>
      <c r="G24" s="44">
        <v>91.1</v>
      </c>
      <c r="H24" s="44">
        <f t="shared" si="0"/>
        <v>-0.80574912891987049</v>
      </c>
      <c r="I24" s="47">
        <v>13.91</v>
      </c>
      <c r="J24" s="47">
        <v>8.51</v>
      </c>
      <c r="K24" s="50">
        <v>130.6</v>
      </c>
      <c r="L24" s="50">
        <v>5</v>
      </c>
      <c r="M24" s="50">
        <v>0.7</v>
      </c>
      <c r="N24" s="50">
        <v>2.2999999999999998</v>
      </c>
      <c r="O24" s="50">
        <v>134</v>
      </c>
      <c r="P24" s="50">
        <v>5.6</v>
      </c>
      <c r="Q24" s="50">
        <v>0.2</v>
      </c>
      <c r="R24" s="50">
        <v>5.2</v>
      </c>
      <c r="S24" s="53"/>
      <c r="T24" s="53"/>
      <c r="U24" s="53"/>
      <c r="V24" s="53"/>
      <c r="W24" s="53"/>
      <c r="X24" s="53"/>
      <c r="Y24" s="53"/>
      <c r="Z24" s="53"/>
      <c r="AA24" s="50">
        <v>131.1</v>
      </c>
      <c r="AB24" s="50">
        <v>5</v>
      </c>
      <c r="AC24" s="50">
        <v>0.8</v>
      </c>
      <c r="AD24" s="50">
        <v>3.9</v>
      </c>
      <c r="AE24" s="50">
        <v>135.19999999999999</v>
      </c>
      <c r="AF24" s="50">
        <v>5.6</v>
      </c>
      <c r="AG24" s="50">
        <v>0.4</v>
      </c>
      <c r="AH24" s="50">
        <v>5.0999999999999996</v>
      </c>
      <c r="AI24" s="53"/>
      <c r="AJ24" s="53"/>
      <c r="AK24" s="53"/>
      <c r="AL24" s="53"/>
      <c r="AM24" s="53"/>
      <c r="AN24" s="53"/>
      <c r="AO24" s="53"/>
      <c r="AP24" s="53"/>
      <c r="AQ24" s="55">
        <v>170.2</v>
      </c>
      <c r="AR24" s="55">
        <v>130</v>
      </c>
      <c r="AS24" s="55">
        <v>108.4</v>
      </c>
      <c r="AT24" s="55">
        <v>94.5</v>
      </c>
      <c r="AU24" s="55">
        <v>8.1999999999999993</v>
      </c>
      <c r="AV24" s="58">
        <v>4281.2</v>
      </c>
      <c r="AW24" s="58">
        <v>91.7</v>
      </c>
      <c r="AX24" s="55">
        <v>179.4</v>
      </c>
      <c r="AY24" s="55">
        <v>137</v>
      </c>
      <c r="AZ24" s="55"/>
      <c r="BA24" s="55"/>
      <c r="BB24" s="55"/>
      <c r="BC24" s="55">
        <v>107.8</v>
      </c>
      <c r="BD24" s="55"/>
      <c r="BE24" s="55">
        <v>107.8</v>
      </c>
      <c r="BF24" s="55"/>
      <c r="BG24" s="55">
        <v>107.6</v>
      </c>
      <c r="BH24" s="55"/>
      <c r="BI24" s="55">
        <v>108.3</v>
      </c>
      <c r="BJ24" s="55"/>
    </row>
    <row r="25" spans="1:62" x14ac:dyDescent="0.3">
      <c r="A25" s="77"/>
      <c r="B25" s="31" t="s">
        <v>9</v>
      </c>
      <c r="C25" s="77" t="s">
        <v>15</v>
      </c>
      <c r="D25" s="6">
        <v>181.6</v>
      </c>
      <c r="E25" s="6">
        <v>181.45</v>
      </c>
      <c r="F25" s="44">
        <v>87.65</v>
      </c>
      <c r="G25" s="44">
        <v>90.23</v>
      </c>
      <c r="H25" s="44">
        <f t="shared" si="0"/>
        <v>-0.95499451152578529</v>
      </c>
      <c r="I25" s="47">
        <v>13.71</v>
      </c>
      <c r="J25" s="47">
        <v>8.3699999999999992</v>
      </c>
      <c r="K25" s="50">
        <v>131.9</v>
      </c>
      <c r="L25" s="50">
        <v>5.6</v>
      </c>
      <c r="M25" s="50">
        <v>1</v>
      </c>
      <c r="N25" s="50">
        <v>2.8</v>
      </c>
      <c r="O25" s="50">
        <v>134.4</v>
      </c>
      <c r="P25" s="50">
        <v>5.6</v>
      </c>
      <c r="Q25" s="50">
        <v>0.3</v>
      </c>
      <c r="R25" s="50">
        <v>5.4</v>
      </c>
      <c r="S25" s="53"/>
      <c r="T25" s="53"/>
      <c r="U25" s="53"/>
      <c r="V25" s="53"/>
      <c r="W25" s="53"/>
      <c r="X25" s="53"/>
      <c r="Y25" s="53"/>
      <c r="Z25" s="53"/>
      <c r="AA25" s="50">
        <v>131.30000000000001</v>
      </c>
      <c r="AB25" s="50">
        <v>5.4</v>
      </c>
      <c r="AC25" s="50">
        <v>0.2</v>
      </c>
      <c r="AD25" s="50">
        <v>4</v>
      </c>
      <c r="AE25" s="50">
        <v>135.19999999999999</v>
      </c>
      <c r="AF25" s="50">
        <v>5.5</v>
      </c>
      <c r="AG25" s="50">
        <v>0</v>
      </c>
      <c r="AH25" s="50">
        <v>5.3</v>
      </c>
      <c r="AI25" s="53"/>
      <c r="AJ25" s="53"/>
      <c r="AK25" s="53"/>
      <c r="AL25" s="53"/>
      <c r="AM25" s="53"/>
      <c r="AN25" s="53"/>
      <c r="AO25" s="53"/>
      <c r="AP25" s="53"/>
      <c r="AQ25" s="55">
        <v>170.2</v>
      </c>
      <c r="AR25" s="55">
        <v>128.69999999999999</v>
      </c>
      <c r="AS25" s="55">
        <v>108.4</v>
      </c>
      <c r="AT25" s="55">
        <v>93.6</v>
      </c>
      <c r="AU25" s="55">
        <v>8.1999999999999993</v>
      </c>
      <c r="AV25" s="58">
        <v>4281.3</v>
      </c>
      <c r="AW25" s="58">
        <v>91.6</v>
      </c>
      <c r="AX25" s="55">
        <v>182.7</v>
      </c>
      <c r="AY25" s="55">
        <v>138.1</v>
      </c>
      <c r="AZ25" s="55"/>
      <c r="BA25" s="55"/>
      <c r="BB25" s="55"/>
      <c r="BC25" s="55">
        <v>108.7</v>
      </c>
      <c r="BD25" s="55"/>
      <c r="BE25" s="55">
        <v>108.3</v>
      </c>
      <c r="BF25" s="55"/>
      <c r="BG25" s="55">
        <v>109.6</v>
      </c>
      <c r="BH25" s="55"/>
      <c r="BI25" s="55">
        <v>107.2</v>
      </c>
      <c r="BJ25" s="55"/>
    </row>
    <row r="26" spans="1:62" x14ac:dyDescent="0.3">
      <c r="A26" s="77"/>
      <c r="B26" s="31" t="s">
        <v>10</v>
      </c>
      <c r="C26" s="77"/>
      <c r="D26" s="6">
        <v>180.43</v>
      </c>
      <c r="E26" s="6">
        <v>180.37</v>
      </c>
      <c r="F26" s="44">
        <v>87.93</v>
      </c>
      <c r="G26" s="44">
        <v>91.64</v>
      </c>
      <c r="H26" s="44">
        <f t="shared" si="0"/>
        <v>1.5626731685692081</v>
      </c>
      <c r="I26" s="47">
        <v>13.65</v>
      </c>
      <c r="J26" s="47">
        <v>8.27</v>
      </c>
      <c r="K26" s="50">
        <v>132.9</v>
      </c>
      <c r="L26" s="50">
        <v>4.0999999999999996</v>
      </c>
      <c r="M26" s="50">
        <v>0.8</v>
      </c>
      <c r="N26" s="50">
        <v>3</v>
      </c>
      <c r="O26" s="50">
        <v>134.6</v>
      </c>
      <c r="P26" s="50">
        <v>5.5</v>
      </c>
      <c r="Q26" s="50">
        <v>0.1</v>
      </c>
      <c r="R26" s="50">
        <v>5.6</v>
      </c>
      <c r="S26" s="53"/>
      <c r="T26" s="53"/>
      <c r="U26" s="53"/>
      <c r="V26" s="53"/>
      <c r="W26" s="53"/>
      <c r="X26" s="53"/>
      <c r="Y26" s="53"/>
      <c r="Z26" s="53"/>
      <c r="AA26" s="50">
        <v>131.69999999999999</v>
      </c>
      <c r="AB26" s="50">
        <v>4.4000000000000004</v>
      </c>
      <c r="AC26" s="50">
        <v>0.3</v>
      </c>
      <c r="AD26" s="50">
        <v>4.0999999999999996</v>
      </c>
      <c r="AE26" s="50">
        <v>135.5</v>
      </c>
      <c r="AF26" s="50">
        <v>5.0999999999999996</v>
      </c>
      <c r="AG26" s="50">
        <v>0.2</v>
      </c>
      <c r="AH26" s="50">
        <v>5.4</v>
      </c>
      <c r="AI26" s="53"/>
      <c r="AJ26" s="53"/>
      <c r="AK26" s="53"/>
      <c r="AL26" s="53"/>
      <c r="AM26" s="53"/>
      <c r="AN26" s="53"/>
      <c r="AO26" s="53"/>
      <c r="AP26" s="53"/>
      <c r="AQ26" s="55">
        <v>170.2</v>
      </c>
      <c r="AR26" s="55">
        <v>127.7</v>
      </c>
      <c r="AS26" s="55">
        <v>108.4</v>
      </c>
      <c r="AT26" s="55">
        <v>92.9</v>
      </c>
      <c r="AU26" s="55">
        <v>8.1999999999999993</v>
      </c>
      <c r="AV26" s="58">
        <v>4281.3999999999996</v>
      </c>
      <c r="AW26" s="58">
        <v>91.3</v>
      </c>
      <c r="AX26" s="55">
        <v>183</v>
      </c>
      <c r="AY26" s="55">
        <v>137.30000000000001</v>
      </c>
      <c r="AZ26" s="55"/>
      <c r="BA26" s="55"/>
      <c r="BB26" s="55"/>
      <c r="BC26" s="55">
        <v>108.7</v>
      </c>
      <c r="BD26" s="55"/>
      <c r="BE26" s="55">
        <v>109.1</v>
      </c>
      <c r="BF26" s="55"/>
      <c r="BG26" s="55">
        <v>109.3</v>
      </c>
      <c r="BH26" s="55"/>
      <c r="BI26" s="55">
        <v>106.7</v>
      </c>
      <c r="BJ26" s="55"/>
    </row>
    <row r="27" spans="1:62" x14ac:dyDescent="0.3">
      <c r="A27" s="77"/>
      <c r="B27" s="31" t="s">
        <v>11</v>
      </c>
      <c r="C27" s="77"/>
      <c r="D27" s="6">
        <v>181.63</v>
      </c>
      <c r="E27" s="6">
        <v>181.25</v>
      </c>
      <c r="F27" s="44">
        <v>87.18</v>
      </c>
      <c r="G27" s="44">
        <v>91.2</v>
      </c>
      <c r="H27" s="44">
        <f t="shared" si="0"/>
        <v>-0.4801396769969421</v>
      </c>
      <c r="I27" s="47">
        <v>13.59</v>
      </c>
      <c r="J27" s="47">
        <v>8.1999999999999993</v>
      </c>
      <c r="K27" s="50">
        <v>135</v>
      </c>
      <c r="L27" s="50">
        <v>6.2</v>
      </c>
      <c r="M27" s="50">
        <v>1.6</v>
      </c>
      <c r="N27" s="50">
        <v>3.5</v>
      </c>
      <c r="O27" s="50">
        <v>134.19999999999999</v>
      </c>
      <c r="P27" s="50">
        <v>5.2</v>
      </c>
      <c r="Q27" s="50">
        <v>-0.3</v>
      </c>
      <c r="R27" s="50">
        <v>5.7</v>
      </c>
      <c r="S27" s="53"/>
      <c r="T27" s="53"/>
      <c r="U27" s="53"/>
      <c r="V27" s="53"/>
      <c r="W27" s="53"/>
      <c r="X27" s="53"/>
      <c r="Y27" s="53"/>
      <c r="Z27" s="53"/>
      <c r="AA27" s="50">
        <v>132.4</v>
      </c>
      <c r="AB27" s="50">
        <v>4.8</v>
      </c>
      <c r="AC27" s="50">
        <v>0.5</v>
      </c>
      <c r="AD27" s="50">
        <v>4.3</v>
      </c>
      <c r="AE27" s="50">
        <v>135</v>
      </c>
      <c r="AF27" s="50">
        <v>4.8</v>
      </c>
      <c r="AG27" s="50">
        <v>-0.4</v>
      </c>
      <c r="AH27" s="50">
        <v>5.5</v>
      </c>
      <c r="AI27" s="53"/>
      <c r="AJ27" s="53"/>
      <c r="AK27" s="53"/>
      <c r="AL27" s="53"/>
      <c r="AM27" s="53"/>
      <c r="AN27" s="53"/>
      <c r="AO27" s="53"/>
      <c r="AP27" s="53"/>
      <c r="AQ27" s="55">
        <v>170.2</v>
      </c>
      <c r="AR27" s="55">
        <v>125.7</v>
      </c>
      <c r="AS27" s="55">
        <v>108.4</v>
      </c>
      <c r="AT27" s="55">
        <v>91.4</v>
      </c>
      <c r="AU27" s="55">
        <v>8.1999999999999993</v>
      </c>
      <c r="AV27" s="58">
        <v>4281.5</v>
      </c>
      <c r="AW27" s="58">
        <v>90.8</v>
      </c>
      <c r="AX27" s="55">
        <v>184.6</v>
      </c>
      <c r="AY27" s="55">
        <v>136.30000000000001</v>
      </c>
      <c r="AZ27" s="55"/>
      <c r="BA27" s="55"/>
      <c r="BB27" s="55"/>
      <c r="BC27" s="55">
        <v>109.8</v>
      </c>
      <c r="BD27" s="55"/>
      <c r="BE27" s="55">
        <v>108.8</v>
      </c>
      <c r="BF27" s="55"/>
      <c r="BG27" s="55">
        <v>110.7</v>
      </c>
      <c r="BH27" s="55"/>
      <c r="BI27" s="55">
        <v>108.8</v>
      </c>
      <c r="BJ27" s="55"/>
    </row>
    <row r="28" spans="1:62" x14ac:dyDescent="0.3">
      <c r="A28" s="78">
        <v>2020</v>
      </c>
      <c r="B28" s="30" t="s">
        <v>0</v>
      </c>
      <c r="C28" s="78" t="s">
        <v>12</v>
      </c>
      <c r="D28" s="5">
        <v>181.59</v>
      </c>
      <c r="E28" s="5">
        <v>181.4</v>
      </c>
      <c r="F28" s="44">
        <v>86.93</v>
      </c>
      <c r="G28" s="44">
        <v>92.49</v>
      </c>
      <c r="H28" s="44">
        <f t="shared" si="0"/>
        <v>1.4144736842105174</v>
      </c>
      <c r="I28" s="46">
        <v>13.47</v>
      </c>
      <c r="J28" s="46">
        <v>8.14</v>
      </c>
      <c r="K28" s="49">
        <v>137</v>
      </c>
      <c r="L28" s="49">
        <v>7.6</v>
      </c>
      <c r="M28" s="49">
        <v>1.5</v>
      </c>
      <c r="N28" s="49">
        <v>4.0999999999999996</v>
      </c>
      <c r="O28" s="49">
        <v>135.30000000000001</v>
      </c>
      <c r="P28" s="49">
        <v>3.9</v>
      </c>
      <c r="Q28" s="49">
        <v>0.8</v>
      </c>
      <c r="R28" s="49">
        <v>5.6</v>
      </c>
      <c r="S28" s="52"/>
      <c r="T28" s="52"/>
      <c r="U28" s="52"/>
      <c r="V28" s="52"/>
      <c r="W28" s="52"/>
      <c r="X28" s="52"/>
      <c r="Y28" s="52"/>
      <c r="Z28" s="52"/>
      <c r="AA28" s="49">
        <v>134.6</v>
      </c>
      <c r="AB28" s="49">
        <v>5.7</v>
      </c>
      <c r="AC28" s="49">
        <v>1.7</v>
      </c>
      <c r="AD28" s="49">
        <v>4.5</v>
      </c>
      <c r="AE28" s="49">
        <v>136.5</v>
      </c>
      <c r="AF28" s="49">
        <v>3</v>
      </c>
      <c r="AG28" s="49">
        <v>1.1000000000000001</v>
      </c>
      <c r="AH28" s="49">
        <v>5.3</v>
      </c>
      <c r="AI28" s="52"/>
      <c r="AJ28" s="52"/>
      <c r="AK28" s="52"/>
      <c r="AL28" s="52"/>
      <c r="AM28" s="52"/>
      <c r="AN28" s="52"/>
      <c r="AO28" s="52"/>
      <c r="AP28" s="52"/>
      <c r="AQ28" s="55">
        <v>178.5</v>
      </c>
      <c r="AR28" s="55">
        <v>129.9</v>
      </c>
      <c r="AS28" s="55">
        <v>114.6</v>
      </c>
      <c r="AT28" s="55">
        <v>95.2</v>
      </c>
      <c r="AU28" s="55">
        <v>13</v>
      </c>
      <c r="AV28" s="58">
        <v>4281.8</v>
      </c>
      <c r="AW28" s="58">
        <v>89.3</v>
      </c>
      <c r="AX28" s="55">
        <v>180.5</v>
      </c>
      <c r="AY28" s="55">
        <v>131.30000000000001</v>
      </c>
      <c r="AZ28" s="55"/>
      <c r="BA28" s="55"/>
      <c r="BB28" s="55"/>
      <c r="BC28" s="55">
        <v>111.3</v>
      </c>
      <c r="BD28" s="55">
        <v>8.3000000000000007</v>
      </c>
      <c r="BE28" s="55">
        <v>110.1</v>
      </c>
      <c r="BF28" s="55">
        <v>6</v>
      </c>
      <c r="BG28" s="55">
        <v>112.4</v>
      </c>
      <c r="BH28" s="55">
        <v>9.6999999999999993</v>
      </c>
      <c r="BI28" s="55">
        <v>110</v>
      </c>
      <c r="BJ28" s="55">
        <v>7.6</v>
      </c>
    </row>
    <row r="29" spans="1:62" x14ac:dyDescent="0.3">
      <c r="A29" s="78"/>
      <c r="B29" s="30" t="s">
        <v>1</v>
      </c>
      <c r="C29" s="78"/>
      <c r="D29" s="5">
        <v>181.81</v>
      </c>
      <c r="E29" s="5">
        <v>181.56</v>
      </c>
      <c r="F29" s="44">
        <v>87.62</v>
      </c>
      <c r="G29" s="44">
        <v>93.09</v>
      </c>
      <c r="H29" s="44">
        <f t="shared" si="0"/>
        <v>0.64871878040870212</v>
      </c>
      <c r="I29" s="46">
        <v>13.36</v>
      </c>
      <c r="J29" s="46">
        <v>8.06</v>
      </c>
      <c r="K29" s="49">
        <v>137</v>
      </c>
      <c r="L29" s="49">
        <v>8.1</v>
      </c>
      <c r="M29" s="49">
        <v>0</v>
      </c>
      <c r="N29" s="49">
        <v>4.5</v>
      </c>
      <c r="O29" s="49">
        <v>135.80000000000001</v>
      </c>
      <c r="P29" s="49">
        <v>3.4</v>
      </c>
      <c r="Q29" s="49">
        <v>0.4</v>
      </c>
      <c r="R29" s="49">
        <v>5.5</v>
      </c>
      <c r="S29" s="52"/>
      <c r="T29" s="52"/>
      <c r="U29" s="52"/>
      <c r="V29" s="52"/>
      <c r="W29" s="52"/>
      <c r="X29" s="52"/>
      <c r="Y29" s="52"/>
      <c r="Z29" s="52"/>
      <c r="AA29" s="49">
        <v>134.6</v>
      </c>
      <c r="AB29" s="49">
        <v>6.2</v>
      </c>
      <c r="AC29" s="49">
        <v>0</v>
      </c>
      <c r="AD29" s="49">
        <v>4.5999999999999996</v>
      </c>
      <c r="AE29" s="49">
        <v>136.9</v>
      </c>
      <c r="AF29" s="49">
        <v>3.2</v>
      </c>
      <c r="AG29" s="49">
        <v>0.3</v>
      </c>
      <c r="AH29" s="49">
        <v>5.0999999999999996</v>
      </c>
      <c r="AI29" s="52"/>
      <c r="AJ29" s="52"/>
      <c r="AK29" s="52"/>
      <c r="AL29" s="52"/>
      <c r="AM29" s="52"/>
      <c r="AN29" s="52"/>
      <c r="AO29" s="52"/>
      <c r="AP29" s="52"/>
      <c r="AQ29" s="55">
        <v>178.5</v>
      </c>
      <c r="AR29" s="55">
        <v>129.9</v>
      </c>
      <c r="AS29" s="55">
        <v>114.6</v>
      </c>
      <c r="AT29" s="55">
        <v>95.2</v>
      </c>
      <c r="AU29" s="55">
        <v>13</v>
      </c>
      <c r="AV29" s="58">
        <v>4281.8999999999996</v>
      </c>
      <c r="AW29" s="58">
        <v>89.3</v>
      </c>
      <c r="AX29" s="55">
        <v>186.7</v>
      </c>
      <c r="AY29" s="55">
        <v>135.9</v>
      </c>
      <c r="AZ29" s="55"/>
      <c r="BA29" s="55"/>
      <c r="BB29" s="55"/>
      <c r="BC29" s="55">
        <v>111.1</v>
      </c>
      <c r="BD29" s="55">
        <v>7.1</v>
      </c>
      <c r="BE29" s="55">
        <v>110.1</v>
      </c>
      <c r="BF29" s="55">
        <v>4.2</v>
      </c>
      <c r="BG29" s="55">
        <v>112.5</v>
      </c>
      <c r="BH29" s="55">
        <v>9.1</v>
      </c>
      <c r="BI29" s="55">
        <v>108.8</v>
      </c>
      <c r="BJ29" s="55">
        <v>5.8</v>
      </c>
    </row>
    <row r="30" spans="1:62" x14ac:dyDescent="0.3">
      <c r="A30" s="78"/>
      <c r="B30" s="30" t="s">
        <v>2</v>
      </c>
      <c r="C30" s="78"/>
      <c r="D30" s="5">
        <v>188.62</v>
      </c>
      <c r="E30" s="5">
        <v>185.06</v>
      </c>
      <c r="F30" s="44">
        <v>87.35</v>
      </c>
      <c r="G30" s="44">
        <v>92.31</v>
      </c>
      <c r="H30" s="44">
        <f t="shared" si="0"/>
        <v>-0.83789880760554425</v>
      </c>
      <c r="I30" s="46">
        <v>13.22</v>
      </c>
      <c r="J30" s="46">
        <v>7.9</v>
      </c>
      <c r="K30" s="49">
        <v>135.19999999999999</v>
      </c>
      <c r="L30" s="49">
        <v>7</v>
      </c>
      <c r="M30" s="49">
        <v>-1.3</v>
      </c>
      <c r="N30" s="49">
        <v>4.9000000000000004</v>
      </c>
      <c r="O30" s="49">
        <v>136</v>
      </c>
      <c r="P30" s="49">
        <v>3.2</v>
      </c>
      <c r="Q30" s="49">
        <v>0.1</v>
      </c>
      <c r="R30" s="49">
        <v>5.2</v>
      </c>
      <c r="S30" s="52"/>
      <c r="T30" s="52"/>
      <c r="U30" s="52"/>
      <c r="V30" s="52"/>
      <c r="W30" s="52"/>
      <c r="X30" s="52"/>
      <c r="Y30" s="52"/>
      <c r="Z30" s="52"/>
      <c r="AA30" s="49">
        <v>133.4</v>
      </c>
      <c r="AB30" s="49">
        <v>5.4</v>
      </c>
      <c r="AC30" s="49">
        <v>-0.9</v>
      </c>
      <c r="AD30" s="49">
        <v>4.7</v>
      </c>
      <c r="AE30" s="49">
        <v>136.9</v>
      </c>
      <c r="AF30" s="49">
        <v>2.9</v>
      </c>
      <c r="AG30" s="49">
        <v>0</v>
      </c>
      <c r="AH30" s="49">
        <v>4.9000000000000004</v>
      </c>
      <c r="AI30" s="52"/>
      <c r="AJ30" s="52"/>
      <c r="AK30" s="52"/>
      <c r="AL30" s="52"/>
      <c r="AM30" s="52"/>
      <c r="AN30" s="52"/>
      <c r="AO30" s="52"/>
      <c r="AP30" s="52"/>
      <c r="AQ30" s="55">
        <v>178.5</v>
      </c>
      <c r="AR30" s="55">
        <v>131.69999999999999</v>
      </c>
      <c r="AS30" s="55">
        <v>114.6</v>
      </c>
      <c r="AT30" s="55">
        <v>96.5</v>
      </c>
      <c r="AU30" s="55">
        <v>13</v>
      </c>
      <c r="AV30" s="58">
        <v>4281.8999999999996</v>
      </c>
      <c r="AW30" s="58">
        <v>90.1</v>
      </c>
      <c r="AX30" s="55">
        <v>186.7</v>
      </c>
      <c r="AY30" s="55">
        <v>137.69999999999999</v>
      </c>
      <c r="AZ30" s="55"/>
      <c r="BA30" s="55"/>
      <c r="BB30" s="55"/>
      <c r="BC30" s="55">
        <v>111.3</v>
      </c>
      <c r="BD30" s="55">
        <v>8.4</v>
      </c>
      <c r="BE30" s="55">
        <v>110.2</v>
      </c>
      <c r="BF30" s="55">
        <v>4.8</v>
      </c>
      <c r="BG30" s="55">
        <v>112.7</v>
      </c>
      <c r="BH30" s="55">
        <v>11</v>
      </c>
      <c r="BI30" s="55">
        <v>109.1</v>
      </c>
      <c r="BJ30" s="55">
        <v>6.5</v>
      </c>
    </row>
    <row r="31" spans="1:62" x14ac:dyDescent="0.3">
      <c r="A31" s="78"/>
      <c r="B31" s="30" t="s">
        <v>3</v>
      </c>
      <c r="C31" s="78" t="s">
        <v>13</v>
      </c>
      <c r="D31" s="5">
        <v>192.85</v>
      </c>
      <c r="E31" s="5">
        <v>193.09</v>
      </c>
      <c r="F31" s="44">
        <v>84.73</v>
      </c>
      <c r="G31" s="44">
        <v>89.88</v>
      </c>
      <c r="H31" s="44">
        <f t="shared" si="0"/>
        <v>-2.6324341891452785</v>
      </c>
      <c r="I31" s="46">
        <v>13.08</v>
      </c>
      <c r="J31" s="46">
        <v>7.77</v>
      </c>
      <c r="K31" s="49">
        <v>134.80000000000001</v>
      </c>
      <c r="L31" s="49">
        <v>5.9</v>
      </c>
      <c r="M31" s="49">
        <v>-0.3</v>
      </c>
      <c r="N31" s="49">
        <v>5.0999999999999996</v>
      </c>
      <c r="O31" s="49">
        <v>136.9</v>
      </c>
      <c r="P31" s="49">
        <v>3.2</v>
      </c>
      <c r="Q31" s="49">
        <v>0.7</v>
      </c>
      <c r="R31" s="49">
        <v>5</v>
      </c>
      <c r="S31" s="52"/>
      <c r="T31" s="52"/>
      <c r="U31" s="52"/>
      <c r="V31" s="52"/>
      <c r="W31" s="52"/>
      <c r="X31" s="52"/>
      <c r="Y31" s="52"/>
      <c r="Z31" s="52"/>
      <c r="AA31" s="49">
        <v>133.6</v>
      </c>
      <c r="AB31" s="49">
        <v>5.2</v>
      </c>
      <c r="AC31" s="49">
        <v>0.1</v>
      </c>
      <c r="AD31" s="49">
        <v>4.8</v>
      </c>
      <c r="AE31" s="49">
        <v>137.19999999999999</v>
      </c>
      <c r="AF31" s="49">
        <v>3.1</v>
      </c>
      <c r="AG31" s="49">
        <v>0.2</v>
      </c>
      <c r="AH31" s="49">
        <v>4.7</v>
      </c>
      <c r="AI31" s="52"/>
      <c r="AJ31" s="52"/>
      <c r="AK31" s="52"/>
      <c r="AL31" s="52"/>
      <c r="AM31" s="52"/>
      <c r="AN31" s="52"/>
      <c r="AO31" s="52"/>
      <c r="AP31" s="52"/>
      <c r="AQ31" s="55">
        <v>178.5</v>
      </c>
      <c r="AR31" s="55">
        <v>132.1</v>
      </c>
      <c r="AS31" s="55">
        <v>114.6</v>
      </c>
      <c r="AT31" s="55">
        <v>96.8</v>
      </c>
      <c r="AU31" s="55">
        <v>13</v>
      </c>
      <c r="AV31" s="58">
        <v>4281.8999999999996</v>
      </c>
      <c r="AW31" s="58">
        <v>90</v>
      </c>
      <c r="AX31" s="55">
        <v>186.7</v>
      </c>
      <c r="AY31" s="55">
        <v>138.1</v>
      </c>
      <c r="AZ31" s="55"/>
      <c r="BA31" s="55"/>
      <c r="BB31" s="55"/>
      <c r="BC31" s="55">
        <v>111.5</v>
      </c>
      <c r="BD31" s="55">
        <v>7.6</v>
      </c>
      <c r="BE31" s="55">
        <v>110.6</v>
      </c>
      <c r="BF31" s="55">
        <v>4.3</v>
      </c>
      <c r="BG31" s="55">
        <v>112.9</v>
      </c>
      <c r="BH31" s="55">
        <v>9.4</v>
      </c>
      <c r="BI31" s="55">
        <v>109.2</v>
      </c>
      <c r="BJ31" s="55">
        <v>7.2</v>
      </c>
    </row>
    <row r="32" spans="1:62" x14ac:dyDescent="0.3">
      <c r="A32" s="78"/>
      <c r="B32" s="30" t="s">
        <v>4</v>
      </c>
      <c r="C32" s="78"/>
      <c r="D32" s="5">
        <v>186.29</v>
      </c>
      <c r="E32" s="5">
        <v>187.87</v>
      </c>
      <c r="F32" s="44">
        <v>86.94</v>
      </c>
      <c r="G32" s="44">
        <v>92.7</v>
      </c>
      <c r="H32" s="44">
        <f t="shared" si="0"/>
        <v>3.1375166889185664</v>
      </c>
      <c r="I32" s="46">
        <v>12.96</v>
      </c>
      <c r="J32" s="46">
        <v>7.57</v>
      </c>
      <c r="K32" s="49">
        <v>135.4</v>
      </c>
      <c r="L32" s="49">
        <v>5.2</v>
      </c>
      <c r="M32" s="49">
        <v>0.4</v>
      </c>
      <c r="N32" s="49">
        <v>5.2</v>
      </c>
      <c r="O32" s="49">
        <v>137.9</v>
      </c>
      <c r="P32" s="49">
        <v>3.7</v>
      </c>
      <c r="Q32" s="49">
        <v>0.7</v>
      </c>
      <c r="R32" s="49">
        <v>4.8</v>
      </c>
      <c r="S32" s="52"/>
      <c r="T32" s="52"/>
      <c r="U32" s="52"/>
      <c r="V32" s="52"/>
      <c r="W32" s="52"/>
      <c r="X32" s="52"/>
      <c r="Y32" s="52"/>
      <c r="Z32" s="52"/>
      <c r="AA32" s="49">
        <v>134.19999999999999</v>
      </c>
      <c r="AB32" s="49">
        <v>4</v>
      </c>
      <c r="AC32" s="49">
        <v>0.4</v>
      </c>
      <c r="AD32" s="49">
        <v>4.7</v>
      </c>
      <c r="AE32" s="49">
        <v>138.1</v>
      </c>
      <c r="AF32" s="49">
        <v>2.9</v>
      </c>
      <c r="AG32" s="49">
        <v>0.7</v>
      </c>
      <c r="AH32" s="49">
        <v>4.4000000000000004</v>
      </c>
      <c r="AI32" s="52"/>
      <c r="AJ32" s="52"/>
      <c r="AK32" s="52"/>
      <c r="AL32" s="52"/>
      <c r="AM32" s="52"/>
      <c r="AN32" s="52"/>
      <c r="AO32" s="52"/>
      <c r="AP32" s="52"/>
      <c r="AQ32" s="55"/>
      <c r="AR32" s="55"/>
      <c r="AS32" s="55">
        <v>114.6</v>
      </c>
      <c r="AT32" s="55">
        <v>96.3</v>
      </c>
      <c r="AU32" s="55">
        <v>13</v>
      </c>
      <c r="AV32" s="58">
        <v>4281.8999999999996</v>
      </c>
      <c r="AW32" s="58">
        <v>89.6</v>
      </c>
      <c r="AX32" s="55">
        <v>182.4</v>
      </c>
      <c r="AY32" s="55">
        <v>134.30000000000001</v>
      </c>
      <c r="AZ32" s="55"/>
      <c r="BA32" s="55"/>
      <c r="BB32" s="55"/>
      <c r="BC32" s="55">
        <v>111.1</v>
      </c>
      <c r="BD32" s="55">
        <v>6.6</v>
      </c>
      <c r="BE32" s="55">
        <v>111.3</v>
      </c>
      <c r="BF32" s="55">
        <v>4.8</v>
      </c>
      <c r="BG32" s="55">
        <v>112</v>
      </c>
      <c r="BH32" s="55">
        <v>8.1</v>
      </c>
      <c r="BI32" s="55">
        <v>108.9</v>
      </c>
      <c r="BJ32" s="55">
        <v>4.9000000000000004</v>
      </c>
    </row>
    <row r="33" spans="1:62" x14ac:dyDescent="0.3">
      <c r="A33" s="78"/>
      <c r="B33" s="30" t="s">
        <v>5</v>
      </c>
      <c r="C33" s="78"/>
      <c r="D33" s="5">
        <v>186.23</v>
      </c>
      <c r="E33" s="5">
        <v>185.95</v>
      </c>
      <c r="F33" s="44">
        <v>86.74</v>
      </c>
      <c r="G33" s="44">
        <v>92.89</v>
      </c>
      <c r="H33" s="44">
        <f t="shared" si="0"/>
        <v>0.2049622437971928</v>
      </c>
      <c r="I33" s="46">
        <v>12.64</v>
      </c>
      <c r="J33" s="46">
        <v>7.38</v>
      </c>
      <c r="K33" s="49">
        <v>137.30000000000001</v>
      </c>
      <c r="L33" s="49">
        <v>6.3</v>
      </c>
      <c r="M33" s="49">
        <v>1.4</v>
      </c>
      <c r="N33" s="49">
        <v>5.6</v>
      </c>
      <c r="O33" s="49">
        <v>138.9</v>
      </c>
      <c r="P33" s="49">
        <v>4.4000000000000004</v>
      </c>
      <c r="Q33" s="49">
        <v>0.7</v>
      </c>
      <c r="R33" s="49">
        <v>4.5999999999999996</v>
      </c>
      <c r="S33" s="52"/>
      <c r="T33" s="52"/>
      <c r="U33" s="52"/>
      <c r="V33" s="52"/>
      <c r="W33" s="52"/>
      <c r="X33" s="52"/>
      <c r="Y33" s="52"/>
      <c r="Z33" s="52"/>
      <c r="AA33" s="49">
        <v>135.30000000000001</v>
      </c>
      <c r="AB33" s="49">
        <v>3.9</v>
      </c>
      <c r="AC33" s="49">
        <v>0.8</v>
      </c>
      <c r="AD33" s="49">
        <v>4.7</v>
      </c>
      <c r="AE33" s="49">
        <v>138.6</v>
      </c>
      <c r="AF33" s="49">
        <v>3.1</v>
      </c>
      <c r="AG33" s="49">
        <v>0.4</v>
      </c>
      <c r="AH33" s="49">
        <v>4.2</v>
      </c>
      <c r="AI33" s="52"/>
      <c r="AJ33" s="52"/>
      <c r="AK33" s="52"/>
      <c r="AL33" s="52"/>
      <c r="AM33" s="52"/>
      <c r="AN33" s="52"/>
      <c r="AO33" s="52"/>
      <c r="AP33" s="52"/>
      <c r="AQ33" s="55"/>
      <c r="AR33" s="55"/>
      <c r="AS33" s="55">
        <v>114.6</v>
      </c>
      <c r="AT33" s="55">
        <v>95</v>
      </c>
      <c r="AU33" s="55">
        <v>13</v>
      </c>
      <c r="AV33" s="58">
        <v>4282</v>
      </c>
      <c r="AW33" s="58">
        <v>88.9</v>
      </c>
      <c r="AX33" s="55">
        <v>184.6</v>
      </c>
      <c r="AY33" s="55">
        <v>134.1</v>
      </c>
      <c r="AZ33" s="55"/>
      <c r="BA33" s="55"/>
      <c r="BB33" s="55"/>
      <c r="BC33" s="55">
        <v>111.9</v>
      </c>
      <c r="BD33" s="55">
        <v>6.5</v>
      </c>
      <c r="BE33" s="55">
        <v>111.4</v>
      </c>
      <c r="BF33" s="55">
        <v>4.5</v>
      </c>
      <c r="BG33" s="55">
        <v>112.5</v>
      </c>
      <c r="BH33" s="55">
        <v>7.1</v>
      </c>
      <c r="BI33" s="55">
        <v>111.3</v>
      </c>
      <c r="BJ33" s="55">
        <v>7.6</v>
      </c>
    </row>
    <row r="34" spans="1:62" x14ac:dyDescent="0.3">
      <c r="A34" s="78"/>
      <c r="B34" s="30" t="s">
        <v>6</v>
      </c>
      <c r="C34" s="78" t="s">
        <v>14</v>
      </c>
      <c r="D34" s="5">
        <v>185.68</v>
      </c>
      <c r="E34" s="5">
        <v>185.85</v>
      </c>
      <c r="F34" s="44">
        <v>86.27</v>
      </c>
      <c r="G34" s="44">
        <v>92.16</v>
      </c>
      <c r="H34" s="44">
        <f t="shared" si="0"/>
        <v>-0.7858757670362837</v>
      </c>
      <c r="I34" s="46">
        <v>12.29</v>
      </c>
      <c r="J34" s="46">
        <v>7.16</v>
      </c>
      <c r="K34" s="49">
        <v>137.30000000000001</v>
      </c>
      <c r="L34" s="49">
        <v>6.1</v>
      </c>
      <c r="M34" s="49">
        <v>0</v>
      </c>
      <c r="N34" s="49">
        <v>5.9</v>
      </c>
      <c r="O34" s="49">
        <v>139.4</v>
      </c>
      <c r="P34" s="49">
        <v>4.5</v>
      </c>
      <c r="Q34" s="49">
        <v>0.4</v>
      </c>
      <c r="R34" s="49">
        <v>4.5</v>
      </c>
      <c r="S34" s="52"/>
      <c r="T34" s="52"/>
      <c r="U34" s="52"/>
      <c r="V34" s="52"/>
      <c r="W34" s="52"/>
      <c r="X34" s="52"/>
      <c r="Y34" s="52"/>
      <c r="Z34" s="52"/>
      <c r="AA34" s="49">
        <v>135.4</v>
      </c>
      <c r="AB34" s="49">
        <v>4.2</v>
      </c>
      <c r="AC34" s="49">
        <v>0.1</v>
      </c>
      <c r="AD34" s="49">
        <v>4.8</v>
      </c>
      <c r="AE34" s="49">
        <v>138.9</v>
      </c>
      <c r="AF34" s="49">
        <v>3.2</v>
      </c>
      <c r="AG34" s="49">
        <v>0.2</v>
      </c>
      <c r="AH34" s="49">
        <v>4</v>
      </c>
      <c r="AI34" s="52"/>
      <c r="AJ34" s="52"/>
      <c r="AK34" s="52"/>
      <c r="AL34" s="52"/>
      <c r="AM34" s="52"/>
      <c r="AN34" s="52"/>
      <c r="AO34" s="52"/>
      <c r="AP34" s="52"/>
      <c r="AQ34" s="55"/>
      <c r="AR34" s="55"/>
      <c r="AS34" s="55">
        <v>114.6</v>
      </c>
      <c r="AT34" s="55">
        <v>95</v>
      </c>
      <c r="AU34" s="55">
        <v>5.7</v>
      </c>
      <c r="AV34" s="58">
        <v>4282</v>
      </c>
      <c r="AW34" s="58">
        <v>88.8</v>
      </c>
      <c r="AX34" s="55">
        <v>186.3</v>
      </c>
      <c r="AY34" s="55">
        <v>135.30000000000001</v>
      </c>
      <c r="AZ34" s="55"/>
      <c r="BA34" s="55"/>
      <c r="BB34" s="55"/>
      <c r="BC34" s="55">
        <v>113.2</v>
      </c>
      <c r="BD34" s="55">
        <v>6.1</v>
      </c>
      <c r="BE34" s="55">
        <v>111.7</v>
      </c>
      <c r="BF34" s="55">
        <v>3.6</v>
      </c>
      <c r="BG34" s="55">
        <v>114.2</v>
      </c>
      <c r="BH34" s="55">
        <v>7.1</v>
      </c>
      <c r="BI34" s="55">
        <v>112.2</v>
      </c>
      <c r="BJ34" s="55">
        <v>6.8</v>
      </c>
    </row>
    <row r="35" spans="1:62" x14ac:dyDescent="0.3">
      <c r="A35" s="78"/>
      <c r="B35" s="30" t="s">
        <v>7</v>
      </c>
      <c r="C35" s="78"/>
      <c r="D35" s="5">
        <v>186.16</v>
      </c>
      <c r="E35" s="5">
        <v>184.89</v>
      </c>
      <c r="F35" s="44">
        <v>85.83</v>
      </c>
      <c r="G35" s="44">
        <v>91.32</v>
      </c>
      <c r="H35" s="44">
        <f t="shared" si="0"/>
        <v>-0.91145833333333703</v>
      </c>
      <c r="I35" s="46">
        <v>11.84</v>
      </c>
      <c r="J35" s="46">
        <v>6.74</v>
      </c>
      <c r="K35" s="49">
        <v>137.80000000000001</v>
      </c>
      <c r="L35" s="49">
        <v>6.2</v>
      </c>
      <c r="M35" s="49">
        <v>0.4</v>
      </c>
      <c r="N35" s="49">
        <v>6.1</v>
      </c>
      <c r="O35" s="49">
        <v>139.9</v>
      </c>
      <c r="P35" s="49">
        <v>4.5999999999999996</v>
      </c>
      <c r="Q35" s="49">
        <v>0.4</v>
      </c>
      <c r="R35" s="49">
        <v>4.4000000000000004</v>
      </c>
      <c r="S35" s="52"/>
      <c r="T35" s="52"/>
      <c r="U35" s="52"/>
      <c r="V35" s="52"/>
      <c r="W35" s="52"/>
      <c r="X35" s="52"/>
      <c r="Y35" s="52"/>
      <c r="Z35" s="52"/>
      <c r="AA35" s="49">
        <v>135.4</v>
      </c>
      <c r="AB35" s="49">
        <v>4.0999999999999996</v>
      </c>
      <c r="AC35" s="49">
        <v>0</v>
      </c>
      <c r="AD35" s="49">
        <v>4.8</v>
      </c>
      <c r="AE35" s="49">
        <v>138.9</v>
      </c>
      <c r="AF35" s="49">
        <v>3.2</v>
      </c>
      <c r="AG35" s="49">
        <v>0</v>
      </c>
      <c r="AH35" s="49">
        <v>3.8</v>
      </c>
      <c r="AI35" s="52"/>
      <c r="AJ35" s="52"/>
      <c r="AK35" s="52"/>
      <c r="AL35" s="52"/>
      <c r="AM35" s="52"/>
      <c r="AN35" s="52"/>
      <c r="AO35" s="52"/>
      <c r="AP35" s="52"/>
      <c r="AQ35" s="55"/>
      <c r="AR35" s="55"/>
      <c r="AS35" s="55">
        <v>114.6</v>
      </c>
      <c r="AT35" s="55">
        <v>94.6</v>
      </c>
      <c r="AU35" s="55">
        <v>5.7</v>
      </c>
      <c r="AV35" s="58">
        <v>4282</v>
      </c>
      <c r="AW35" s="58">
        <v>88.8</v>
      </c>
      <c r="AX35" s="55">
        <v>186.3</v>
      </c>
      <c r="AY35" s="55">
        <v>134.80000000000001</v>
      </c>
      <c r="AZ35" s="55"/>
      <c r="BA35" s="55"/>
      <c r="BB35" s="55"/>
      <c r="BC35" s="55">
        <v>113.1</v>
      </c>
      <c r="BD35" s="55">
        <v>5.2</v>
      </c>
      <c r="BE35" s="55">
        <v>112.7</v>
      </c>
      <c r="BF35" s="55">
        <v>4.2</v>
      </c>
      <c r="BG35" s="55">
        <v>113.7</v>
      </c>
      <c r="BH35" s="55">
        <v>5.6</v>
      </c>
      <c r="BI35" s="55">
        <v>112.2</v>
      </c>
      <c r="BJ35" s="55">
        <v>5.6</v>
      </c>
    </row>
    <row r="36" spans="1:62" x14ac:dyDescent="0.3">
      <c r="A36" s="78"/>
      <c r="B36" s="30" t="s">
        <v>8</v>
      </c>
      <c r="C36" s="78"/>
      <c r="D36" s="5">
        <v>185.52</v>
      </c>
      <c r="E36" s="5">
        <v>185.03</v>
      </c>
      <c r="F36" s="44">
        <v>85.55</v>
      </c>
      <c r="G36" s="44">
        <v>91.49</v>
      </c>
      <c r="H36" s="44">
        <f t="shared" si="0"/>
        <v>0.18615856329391339</v>
      </c>
      <c r="I36" s="46">
        <v>11.21</v>
      </c>
      <c r="J36" s="46">
        <v>6.44</v>
      </c>
      <c r="K36" s="49">
        <v>138.9</v>
      </c>
      <c r="L36" s="49">
        <v>6.4</v>
      </c>
      <c r="M36" s="49">
        <v>0.8</v>
      </c>
      <c r="N36" s="49">
        <v>6.2</v>
      </c>
      <c r="O36" s="49">
        <v>140.4</v>
      </c>
      <c r="P36" s="49">
        <v>4.8</v>
      </c>
      <c r="Q36" s="49">
        <v>0.4</v>
      </c>
      <c r="R36" s="49">
        <v>4.3</v>
      </c>
      <c r="S36" s="52"/>
      <c r="T36" s="52"/>
      <c r="U36" s="52"/>
      <c r="V36" s="52"/>
      <c r="W36" s="52"/>
      <c r="X36" s="52"/>
      <c r="Y36" s="52"/>
      <c r="Z36" s="52"/>
      <c r="AA36" s="49">
        <v>136.30000000000001</v>
      </c>
      <c r="AB36" s="49">
        <v>4</v>
      </c>
      <c r="AC36" s="49">
        <v>0.7</v>
      </c>
      <c r="AD36" s="49">
        <v>4.7</v>
      </c>
      <c r="AE36" s="49">
        <v>139.1</v>
      </c>
      <c r="AF36" s="49">
        <v>2.9</v>
      </c>
      <c r="AG36" s="49">
        <v>0.1</v>
      </c>
      <c r="AH36" s="49">
        <v>3.6</v>
      </c>
      <c r="AI36" s="52"/>
      <c r="AJ36" s="52"/>
      <c r="AK36" s="52"/>
      <c r="AL36" s="52"/>
      <c r="AM36" s="52"/>
      <c r="AN36" s="52"/>
      <c r="AO36" s="52"/>
      <c r="AP36" s="52"/>
      <c r="AQ36" s="55"/>
      <c r="AR36" s="55"/>
      <c r="AS36" s="55">
        <v>114.6</v>
      </c>
      <c r="AT36" s="55">
        <v>93.9</v>
      </c>
      <c r="AU36" s="55">
        <v>5.7</v>
      </c>
      <c r="AV36" s="58">
        <v>4282</v>
      </c>
      <c r="AW36" s="58">
        <v>88.2</v>
      </c>
      <c r="AX36" s="55">
        <v>187.3</v>
      </c>
      <c r="AY36" s="55">
        <v>134.4</v>
      </c>
      <c r="AZ36" s="55"/>
      <c r="BA36" s="55"/>
      <c r="BB36" s="55"/>
      <c r="BC36" s="55">
        <v>113.9</v>
      </c>
      <c r="BD36" s="55">
        <v>5.7</v>
      </c>
      <c r="BE36" s="55">
        <v>112.5</v>
      </c>
      <c r="BF36" s="55">
        <v>4.4000000000000004</v>
      </c>
      <c r="BG36" s="55">
        <v>115.2</v>
      </c>
      <c r="BH36" s="55">
        <v>7.1</v>
      </c>
      <c r="BI36" s="55">
        <v>112.4</v>
      </c>
      <c r="BJ36" s="55">
        <v>3.8</v>
      </c>
    </row>
    <row r="37" spans="1:62" x14ac:dyDescent="0.3">
      <c r="A37" s="78"/>
      <c r="B37" s="30" t="s">
        <v>9</v>
      </c>
      <c r="C37" s="78" t="s">
        <v>15</v>
      </c>
      <c r="D37" s="5">
        <v>184.28</v>
      </c>
      <c r="E37" s="5">
        <v>184.44</v>
      </c>
      <c r="F37" s="44">
        <v>85.63</v>
      </c>
      <c r="G37" s="44">
        <v>91.4</v>
      </c>
      <c r="H37" s="44">
        <f t="shared" ref="H37:H68" si="1">(G37-G36)*100/G36</f>
        <v>-9.837140671110417E-2</v>
      </c>
      <c r="I37" s="46">
        <v>10.82</v>
      </c>
      <c r="J37" s="46">
        <v>6.23</v>
      </c>
      <c r="K37" s="49">
        <v>139.1</v>
      </c>
      <c r="L37" s="49">
        <v>5.5</v>
      </c>
      <c r="M37" s="49">
        <v>0.1</v>
      </c>
      <c r="N37" s="49">
        <v>6.2</v>
      </c>
      <c r="O37" s="49">
        <v>140.5</v>
      </c>
      <c r="P37" s="49">
        <v>4.5</v>
      </c>
      <c r="Q37" s="49">
        <v>0.1</v>
      </c>
      <c r="R37" s="49">
        <v>4.2</v>
      </c>
      <c r="S37" s="52"/>
      <c r="T37" s="52"/>
      <c r="U37" s="52"/>
      <c r="V37" s="52"/>
      <c r="W37" s="52"/>
      <c r="X37" s="52"/>
      <c r="Y37" s="52"/>
      <c r="Z37" s="52"/>
      <c r="AA37" s="49">
        <v>136.5</v>
      </c>
      <c r="AB37" s="49">
        <v>4</v>
      </c>
      <c r="AC37" s="49">
        <v>0.1</v>
      </c>
      <c r="AD37" s="49">
        <v>4.5999999999999996</v>
      </c>
      <c r="AE37" s="49">
        <v>139.19999999999999</v>
      </c>
      <c r="AF37" s="49">
        <v>3</v>
      </c>
      <c r="AG37" s="49">
        <v>0.1</v>
      </c>
      <c r="AH37" s="49">
        <v>3.4</v>
      </c>
      <c r="AI37" s="52"/>
      <c r="AJ37" s="52"/>
      <c r="AK37" s="52"/>
      <c r="AL37" s="52"/>
      <c r="AM37" s="52"/>
      <c r="AN37" s="52"/>
      <c r="AO37" s="52"/>
      <c r="AP37" s="52"/>
      <c r="AQ37" s="55"/>
      <c r="AR37" s="55"/>
      <c r="AS37" s="55">
        <v>114.6</v>
      </c>
      <c r="AT37" s="55">
        <v>93.8</v>
      </c>
      <c r="AU37" s="55">
        <v>5.7</v>
      </c>
      <c r="AV37" s="58">
        <v>4282.1000000000004</v>
      </c>
      <c r="AW37" s="58">
        <v>88.1</v>
      </c>
      <c r="AX37" s="55">
        <v>185.5</v>
      </c>
      <c r="AY37" s="55">
        <v>133</v>
      </c>
      <c r="AZ37" s="55"/>
      <c r="BA37" s="55"/>
      <c r="BB37" s="55"/>
      <c r="BC37" s="55">
        <v>113.9</v>
      </c>
      <c r="BD37" s="55">
        <v>4.7</v>
      </c>
      <c r="BE37" s="55">
        <v>112.6</v>
      </c>
      <c r="BF37" s="55">
        <v>3.9</v>
      </c>
      <c r="BG37" s="55">
        <v>115.8</v>
      </c>
      <c r="BH37" s="55">
        <v>5.7</v>
      </c>
      <c r="BI37" s="55">
        <v>110.7</v>
      </c>
      <c r="BJ37" s="55">
        <v>3.2</v>
      </c>
    </row>
    <row r="38" spans="1:62" x14ac:dyDescent="0.3">
      <c r="A38" s="78"/>
      <c r="B38" s="30" t="s">
        <v>10</v>
      </c>
      <c r="C38" s="78"/>
      <c r="D38" s="5">
        <v>184.96</v>
      </c>
      <c r="E38" s="5">
        <v>184.79</v>
      </c>
      <c r="F38" s="44">
        <v>84.94</v>
      </c>
      <c r="G38" s="44">
        <v>91.13</v>
      </c>
      <c r="H38" s="44">
        <f t="shared" si="1"/>
        <v>-0.29540481400438756</v>
      </c>
      <c r="I38" s="46">
        <v>10.55</v>
      </c>
      <c r="J38" s="46">
        <v>6.01</v>
      </c>
      <c r="K38" s="49">
        <v>139.80000000000001</v>
      </c>
      <c r="L38" s="49">
        <v>5.2</v>
      </c>
      <c r="M38" s="49">
        <v>0.5</v>
      </c>
      <c r="N38" s="49">
        <v>6.3</v>
      </c>
      <c r="O38" s="49">
        <v>140.6</v>
      </c>
      <c r="P38" s="49">
        <v>4.5</v>
      </c>
      <c r="Q38" s="49">
        <v>0.1</v>
      </c>
      <c r="R38" s="49">
        <v>4.2</v>
      </c>
      <c r="S38" s="52"/>
      <c r="T38" s="52"/>
      <c r="U38" s="52"/>
      <c r="V38" s="52"/>
      <c r="W38" s="52"/>
      <c r="X38" s="52"/>
      <c r="Y38" s="52"/>
      <c r="Z38" s="52"/>
      <c r="AA38" s="49">
        <v>137.1</v>
      </c>
      <c r="AB38" s="49">
        <v>4.0999999999999996</v>
      </c>
      <c r="AC38" s="49">
        <v>0.4</v>
      </c>
      <c r="AD38" s="49">
        <v>4.5999999999999996</v>
      </c>
      <c r="AE38" s="49">
        <v>139.6</v>
      </c>
      <c r="AF38" s="49">
        <v>3</v>
      </c>
      <c r="AG38" s="49">
        <v>0.3</v>
      </c>
      <c r="AH38" s="49">
        <v>3.2</v>
      </c>
      <c r="AI38" s="52"/>
      <c r="AJ38" s="52"/>
      <c r="AK38" s="52"/>
      <c r="AL38" s="52"/>
      <c r="AM38" s="52"/>
      <c r="AN38" s="52"/>
      <c r="AO38" s="52"/>
      <c r="AP38" s="52"/>
      <c r="AQ38" s="55"/>
      <c r="AR38" s="55"/>
      <c r="AS38" s="55">
        <v>114.6</v>
      </c>
      <c r="AT38" s="55">
        <v>93.3</v>
      </c>
      <c r="AU38" s="55">
        <v>5.7</v>
      </c>
      <c r="AV38" s="58">
        <v>4282.2</v>
      </c>
      <c r="AW38" s="58">
        <v>87.7</v>
      </c>
      <c r="AX38" s="55">
        <v>188.4</v>
      </c>
      <c r="AY38" s="55">
        <v>134.4</v>
      </c>
      <c r="AZ38" s="55"/>
      <c r="BA38" s="55"/>
      <c r="BB38" s="55"/>
      <c r="BC38" s="55">
        <v>114.4</v>
      </c>
      <c r="BD38" s="55">
        <v>5.2</v>
      </c>
      <c r="BE38" s="55">
        <v>112.7</v>
      </c>
      <c r="BF38" s="55">
        <v>3.3</v>
      </c>
      <c r="BG38" s="55">
        <v>116.6</v>
      </c>
      <c r="BH38" s="55">
        <v>6.7</v>
      </c>
      <c r="BI38" s="55">
        <v>110.7</v>
      </c>
      <c r="BJ38" s="55">
        <v>3.7</v>
      </c>
    </row>
    <row r="39" spans="1:62" x14ac:dyDescent="0.3">
      <c r="A39" s="78"/>
      <c r="B39" s="30" t="s">
        <v>11</v>
      </c>
      <c r="C39" s="78"/>
      <c r="D39" s="5">
        <v>186.41</v>
      </c>
      <c r="E39" s="5">
        <v>187.18</v>
      </c>
      <c r="F39" s="44">
        <v>82.95</v>
      </c>
      <c r="G39" s="44">
        <v>88.18</v>
      </c>
      <c r="H39" s="44">
        <f t="shared" si="1"/>
        <v>-3.2371337649511562</v>
      </c>
      <c r="I39" s="46">
        <v>10.29</v>
      </c>
      <c r="J39" s="46">
        <v>5.8</v>
      </c>
      <c r="K39" s="49">
        <v>141.19999999999999</v>
      </c>
      <c r="L39" s="49">
        <v>4.5999999999999996</v>
      </c>
      <c r="M39" s="49">
        <v>1</v>
      </c>
      <c r="N39" s="49">
        <v>6.2</v>
      </c>
      <c r="O39" s="49">
        <v>140.5</v>
      </c>
      <c r="P39" s="49">
        <v>4.7</v>
      </c>
      <c r="Q39" s="49">
        <v>-0.1</v>
      </c>
      <c r="R39" s="49">
        <v>4.0999999999999996</v>
      </c>
      <c r="S39" s="52"/>
      <c r="T39" s="52"/>
      <c r="U39" s="52"/>
      <c r="V39" s="52"/>
      <c r="W39" s="52"/>
      <c r="X39" s="52"/>
      <c r="Y39" s="52"/>
      <c r="Z39" s="52"/>
      <c r="AA39" s="49">
        <v>138</v>
      </c>
      <c r="AB39" s="49">
        <v>4.2</v>
      </c>
      <c r="AC39" s="49">
        <v>0.7</v>
      </c>
      <c r="AD39" s="49">
        <v>4.5999999999999996</v>
      </c>
      <c r="AE39" s="49">
        <v>139.69999999999999</v>
      </c>
      <c r="AF39" s="49">
        <v>3.5</v>
      </c>
      <c r="AG39" s="49">
        <v>0.1</v>
      </c>
      <c r="AH39" s="49">
        <v>3.1</v>
      </c>
      <c r="AI39" s="52"/>
      <c r="AJ39" s="52"/>
      <c r="AK39" s="52"/>
      <c r="AL39" s="52"/>
      <c r="AM39" s="52"/>
      <c r="AN39" s="52"/>
      <c r="AO39" s="52"/>
      <c r="AP39" s="52"/>
      <c r="AQ39" s="55"/>
      <c r="AR39" s="55"/>
      <c r="AS39" s="55">
        <v>114.6</v>
      </c>
      <c r="AT39" s="55">
        <v>92.4</v>
      </c>
      <c r="AU39" s="55">
        <v>5.7</v>
      </c>
      <c r="AV39" s="58">
        <v>4282.2</v>
      </c>
      <c r="AW39" s="58">
        <v>87.1</v>
      </c>
      <c r="AX39" s="55">
        <v>188.6</v>
      </c>
      <c r="AY39" s="55">
        <v>133.1</v>
      </c>
      <c r="AZ39" s="55"/>
      <c r="BA39" s="55"/>
      <c r="BB39" s="55"/>
      <c r="BC39" s="55">
        <v>115.8</v>
      </c>
      <c r="BD39" s="55">
        <v>5.4</v>
      </c>
      <c r="BE39" s="55">
        <v>113.4</v>
      </c>
      <c r="BF39" s="55">
        <v>4.3</v>
      </c>
      <c r="BG39" s="55">
        <v>117.8</v>
      </c>
      <c r="BH39" s="55">
        <v>6.4</v>
      </c>
      <c r="BI39" s="55">
        <v>113.6</v>
      </c>
      <c r="BJ39" s="55">
        <v>4.4000000000000004</v>
      </c>
    </row>
    <row r="40" spans="1:62" x14ac:dyDescent="0.3">
      <c r="A40" s="77">
        <v>2021</v>
      </c>
      <c r="B40" s="31" t="s">
        <v>0</v>
      </c>
      <c r="C40" s="77" t="s">
        <v>12</v>
      </c>
      <c r="D40" s="6">
        <v>194.39</v>
      </c>
      <c r="E40" s="6">
        <v>190.49</v>
      </c>
      <c r="F40" s="44">
        <v>80.83</v>
      </c>
      <c r="G40" s="44">
        <v>88.97</v>
      </c>
      <c r="H40" s="44">
        <f t="shared" si="1"/>
        <v>0.89589476071670671</v>
      </c>
      <c r="I40" s="47">
        <v>10.17</v>
      </c>
      <c r="J40" s="47">
        <v>5.58</v>
      </c>
      <c r="K40" s="50">
        <v>142.1</v>
      </c>
      <c r="L40" s="50">
        <v>3.7</v>
      </c>
      <c r="M40" s="50">
        <v>0.6</v>
      </c>
      <c r="N40" s="50">
        <v>5.8</v>
      </c>
      <c r="O40" s="50">
        <v>141</v>
      </c>
      <c r="P40" s="50">
        <v>4.2</v>
      </c>
      <c r="Q40" s="50">
        <v>0.4</v>
      </c>
      <c r="R40" s="50">
        <v>4.2</v>
      </c>
      <c r="S40" s="53"/>
      <c r="T40" s="53"/>
      <c r="U40" s="53"/>
      <c r="V40" s="53"/>
      <c r="W40" s="53"/>
      <c r="X40" s="53"/>
      <c r="Y40" s="53"/>
      <c r="Z40" s="53"/>
      <c r="AA40" s="50">
        <v>138.69999999999999</v>
      </c>
      <c r="AB40" s="50">
        <v>3</v>
      </c>
      <c r="AC40" s="50">
        <v>0.5</v>
      </c>
      <c r="AD40" s="50">
        <v>4.3</v>
      </c>
      <c r="AE40" s="50">
        <v>140.19999999999999</v>
      </c>
      <c r="AF40" s="50">
        <v>2.7</v>
      </c>
      <c r="AG40" s="50">
        <v>0.4</v>
      </c>
      <c r="AH40" s="50">
        <v>3.1</v>
      </c>
      <c r="AI40" s="53"/>
      <c r="AJ40" s="53"/>
      <c r="AK40" s="53"/>
      <c r="AL40" s="53"/>
      <c r="AM40" s="53"/>
      <c r="AN40" s="53"/>
      <c r="AO40" s="53"/>
      <c r="AP40" s="53"/>
      <c r="AQ40" s="55"/>
      <c r="AR40" s="55"/>
      <c r="AS40" s="55">
        <v>114.6</v>
      </c>
      <c r="AT40" s="55">
        <v>91.8</v>
      </c>
      <c r="AU40" s="55">
        <v>0</v>
      </c>
      <c r="AV40" s="58">
        <v>4282.3999999999996</v>
      </c>
      <c r="AW40" s="58">
        <v>86.7</v>
      </c>
      <c r="AX40" s="55">
        <v>189.9</v>
      </c>
      <c r="AY40" s="55">
        <v>133.19999999999999</v>
      </c>
      <c r="AZ40" s="55"/>
      <c r="BA40" s="55"/>
      <c r="BB40" s="55"/>
      <c r="BC40" s="55">
        <v>117</v>
      </c>
      <c r="BD40" s="55">
        <v>5.0999999999999996</v>
      </c>
      <c r="BE40" s="55">
        <v>114.4</v>
      </c>
      <c r="BF40" s="55">
        <v>3.9</v>
      </c>
      <c r="BG40" s="55">
        <v>119.7</v>
      </c>
      <c r="BH40" s="55">
        <v>6.5</v>
      </c>
      <c r="BI40" s="55">
        <v>113.2</v>
      </c>
      <c r="BJ40" s="55">
        <v>3</v>
      </c>
    </row>
    <row r="41" spans="1:62" x14ac:dyDescent="0.3">
      <c r="A41" s="77"/>
      <c r="B41" s="31" t="s">
        <v>1</v>
      </c>
      <c r="C41" s="77"/>
      <c r="D41" s="6">
        <v>194.01</v>
      </c>
      <c r="E41" s="6">
        <v>194.07</v>
      </c>
      <c r="F41" s="44">
        <v>79.27</v>
      </c>
      <c r="G41" s="44">
        <v>87.14</v>
      </c>
      <c r="H41" s="44">
        <f t="shared" si="1"/>
        <v>-2.0568731032932432</v>
      </c>
      <c r="I41" s="47">
        <v>10.08</v>
      </c>
      <c r="J41" s="47">
        <v>5.36</v>
      </c>
      <c r="K41" s="50">
        <v>142.80000000000001</v>
      </c>
      <c r="L41" s="50">
        <v>4.2</v>
      </c>
      <c r="M41" s="50">
        <v>0.5</v>
      </c>
      <c r="N41" s="50">
        <v>5.5</v>
      </c>
      <c r="O41" s="50">
        <v>141.30000000000001</v>
      </c>
      <c r="P41" s="50">
        <v>4.0999999999999996</v>
      </c>
      <c r="Q41" s="50">
        <v>0.2</v>
      </c>
      <c r="R41" s="50">
        <v>4.2</v>
      </c>
      <c r="S41" s="53"/>
      <c r="T41" s="53"/>
      <c r="U41" s="53"/>
      <c r="V41" s="53"/>
      <c r="W41" s="53"/>
      <c r="X41" s="53"/>
      <c r="Y41" s="53"/>
      <c r="Z41" s="53"/>
      <c r="AA41" s="50">
        <v>139.1</v>
      </c>
      <c r="AB41" s="50">
        <v>3.3</v>
      </c>
      <c r="AC41" s="50">
        <v>0.3</v>
      </c>
      <c r="AD41" s="50">
        <v>4.0999999999999996</v>
      </c>
      <c r="AE41" s="50">
        <v>140.4</v>
      </c>
      <c r="AF41" s="50">
        <v>2.6</v>
      </c>
      <c r="AG41" s="50">
        <v>0.1</v>
      </c>
      <c r="AH41" s="50">
        <v>3</v>
      </c>
      <c r="AI41" s="53"/>
      <c r="AJ41" s="53"/>
      <c r="AK41" s="53"/>
      <c r="AL41" s="53"/>
      <c r="AM41" s="53"/>
      <c r="AN41" s="53"/>
      <c r="AO41" s="53"/>
      <c r="AP41" s="53"/>
      <c r="AQ41" s="55"/>
      <c r="AR41" s="55"/>
      <c r="AS41" s="55">
        <v>114.6</v>
      </c>
      <c r="AT41" s="55">
        <v>91.3</v>
      </c>
      <c r="AU41" s="55">
        <v>0</v>
      </c>
      <c r="AV41" s="58">
        <v>4282.3999999999996</v>
      </c>
      <c r="AW41" s="58">
        <v>86.5</v>
      </c>
      <c r="AX41" s="55">
        <v>193</v>
      </c>
      <c r="AY41" s="55">
        <v>134.80000000000001</v>
      </c>
      <c r="AZ41" s="55"/>
      <c r="BA41" s="55"/>
      <c r="BB41" s="55"/>
      <c r="BC41" s="55">
        <v>116.8</v>
      </c>
      <c r="BD41" s="55">
        <v>5.0999999999999996</v>
      </c>
      <c r="BE41" s="55">
        <v>113.4</v>
      </c>
      <c r="BF41" s="55">
        <v>3</v>
      </c>
      <c r="BG41" s="55">
        <v>119.8</v>
      </c>
      <c r="BH41" s="55">
        <v>6.4</v>
      </c>
      <c r="BI41" s="55">
        <v>113.5</v>
      </c>
      <c r="BJ41" s="55">
        <v>4.3</v>
      </c>
    </row>
    <row r="42" spans="1:62" x14ac:dyDescent="0.3">
      <c r="A42" s="77"/>
      <c r="B42" s="31" t="s">
        <v>2</v>
      </c>
      <c r="C42" s="77"/>
      <c r="D42" s="6">
        <v>199.04</v>
      </c>
      <c r="E42" s="6">
        <v>196.98</v>
      </c>
      <c r="F42" s="44">
        <v>78.75</v>
      </c>
      <c r="G42" s="44">
        <v>86.18</v>
      </c>
      <c r="H42" s="44">
        <f t="shared" si="1"/>
        <v>-1.1016754647693294</v>
      </c>
      <c r="I42" s="47">
        <v>9.91</v>
      </c>
      <c r="J42" s="47">
        <v>5.2</v>
      </c>
      <c r="K42" s="50">
        <v>142.1</v>
      </c>
      <c r="L42" s="50">
        <v>5.0999999999999996</v>
      </c>
      <c r="M42" s="50">
        <v>-0.5</v>
      </c>
      <c r="N42" s="50">
        <v>5.3</v>
      </c>
      <c r="O42" s="50">
        <v>141.80000000000001</v>
      </c>
      <c r="P42" s="50">
        <v>4.3</v>
      </c>
      <c r="Q42" s="50">
        <v>0.4</v>
      </c>
      <c r="R42" s="50">
        <v>4.3</v>
      </c>
      <c r="S42" s="53"/>
      <c r="T42" s="53"/>
      <c r="U42" s="53"/>
      <c r="V42" s="53"/>
      <c r="W42" s="53"/>
      <c r="X42" s="53"/>
      <c r="Y42" s="53"/>
      <c r="Z42" s="53"/>
      <c r="AA42" s="50">
        <v>138.9</v>
      </c>
      <c r="AB42" s="50">
        <v>4.0999999999999996</v>
      </c>
      <c r="AC42" s="50">
        <v>-0.1</v>
      </c>
      <c r="AD42" s="50">
        <v>4</v>
      </c>
      <c r="AE42" s="50">
        <v>141.1</v>
      </c>
      <c r="AF42" s="50">
        <v>3.1</v>
      </c>
      <c r="AG42" s="50">
        <v>0.5</v>
      </c>
      <c r="AH42" s="50">
        <v>3</v>
      </c>
      <c r="AI42" s="53"/>
      <c r="AJ42" s="53"/>
      <c r="AK42" s="53"/>
      <c r="AL42" s="53"/>
      <c r="AM42" s="53"/>
      <c r="AN42" s="53"/>
      <c r="AO42" s="53"/>
      <c r="AP42" s="53"/>
      <c r="AQ42" s="55"/>
      <c r="AR42" s="55"/>
      <c r="AS42" s="55">
        <v>114.6</v>
      </c>
      <c r="AT42" s="55">
        <v>91.8</v>
      </c>
      <c r="AU42" s="55">
        <v>0</v>
      </c>
      <c r="AV42" s="58">
        <v>8020.7</v>
      </c>
      <c r="AW42" s="58">
        <v>162.19999999999999</v>
      </c>
      <c r="AX42" s="55">
        <v>195.1</v>
      </c>
      <c r="AY42" s="55">
        <v>136.9</v>
      </c>
      <c r="AZ42" s="55"/>
      <c r="BA42" s="55"/>
      <c r="BB42" s="55"/>
      <c r="BC42" s="55">
        <v>117.4</v>
      </c>
      <c r="BD42" s="55">
        <v>5.5</v>
      </c>
      <c r="BE42" s="55">
        <v>112.9</v>
      </c>
      <c r="BF42" s="55">
        <v>2.5</v>
      </c>
      <c r="BG42" s="55">
        <v>120.2</v>
      </c>
      <c r="BH42" s="55">
        <v>6.6</v>
      </c>
      <c r="BI42" s="55">
        <v>115.8</v>
      </c>
      <c r="BJ42" s="55">
        <v>6.1</v>
      </c>
    </row>
    <row r="43" spans="1:62" x14ac:dyDescent="0.3">
      <c r="A43" s="77"/>
      <c r="B43" s="31" t="s">
        <v>3</v>
      </c>
      <c r="C43" s="77" t="s">
        <v>13</v>
      </c>
      <c r="D43" s="6">
        <v>199.54</v>
      </c>
      <c r="E43" s="6">
        <v>197.42</v>
      </c>
      <c r="F43" s="44">
        <v>79.02</v>
      </c>
      <c r="G43" s="44">
        <v>86.07</v>
      </c>
      <c r="H43" s="44">
        <f t="shared" si="1"/>
        <v>-0.1276398236249868</v>
      </c>
      <c r="I43" s="47">
        <v>9.73</v>
      </c>
      <c r="J43" s="47">
        <v>5.07</v>
      </c>
      <c r="K43" s="50">
        <v>142.19999999999999</v>
      </c>
      <c r="L43" s="50">
        <v>5.5</v>
      </c>
      <c r="M43" s="50">
        <v>0.1</v>
      </c>
      <c r="N43" s="50">
        <v>5.3</v>
      </c>
      <c r="O43" s="50">
        <v>142.5</v>
      </c>
      <c r="P43" s="50">
        <v>4.0999999999999996</v>
      </c>
      <c r="Q43" s="50">
        <v>0.5</v>
      </c>
      <c r="R43" s="50">
        <v>4.4000000000000004</v>
      </c>
      <c r="S43" s="53"/>
      <c r="T43" s="53"/>
      <c r="U43" s="53"/>
      <c r="V43" s="53"/>
      <c r="W43" s="53"/>
      <c r="X43" s="53"/>
      <c r="Y43" s="53"/>
      <c r="Z43" s="53"/>
      <c r="AA43" s="50">
        <v>138.80000000000001</v>
      </c>
      <c r="AB43" s="50">
        <v>3.9</v>
      </c>
      <c r="AC43" s="50">
        <v>-0.1</v>
      </c>
      <c r="AD43" s="50">
        <v>3.9</v>
      </c>
      <c r="AE43" s="50">
        <v>141.30000000000001</v>
      </c>
      <c r="AF43" s="50">
        <v>3</v>
      </c>
      <c r="AG43" s="50">
        <v>0.1</v>
      </c>
      <c r="AH43" s="50">
        <v>3</v>
      </c>
      <c r="AI43" s="53"/>
      <c r="AJ43" s="53"/>
      <c r="AK43" s="53"/>
      <c r="AL43" s="53"/>
      <c r="AM43" s="53"/>
      <c r="AN43" s="53"/>
      <c r="AO43" s="53"/>
      <c r="AP43" s="53"/>
      <c r="AQ43" s="55"/>
      <c r="AR43" s="55"/>
      <c r="AS43" s="55">
        <v>114.6</v>
      </c>
      <c r="AT43" s="55">
        <v>91.7</v>
      </c>
      <c r="AU43" s="55">
        <v>0</v>
      </c>
      <c r="AV43" s="58">
        <v>8020.6</v>
      </c>
      <c r="AW43" s="58">
        <v>162.30000000000001</v>
      </c>
      <c r="AX43" s="55">
        <v>194.7</v>
      </c>
      <c r="AY43" s="55">
        <v>136.5</v>
      </c>
      <c r="AZ43" s="55"/>
      <c r="BA43" s="55"/>
      <c r="BB43" s="55"/>
      <c r="BC43" s="55">
        <v>119.4</v>
      </c>
      <c r="BD43" s="55">
        <v>7</v>
      </c>
      <c r="BE43" s="55">
        <v>114.5</v>
      </c>
      <c r="BF43" s="55">
        <v>3.5</v>
      </c>
      <c r="BG43" s="55">
        <v>123.2</v>
      </c>
      <c r="BH43" s="55">
        <v>9.1</v>
      </c>
      <c r="BI43" s="55">
        <v>115.8</v>
      </c>
      <c r="BJ43" s="55">
        <v>6</v>
      </c>
    </row>
    <row r="44" spans="1:62" x14ac:dyDescent="0.3">
      <c r="A44" s="77"/>
      <c r="B44" s="31" t="s">
        <v>4</v>
      </c>
      <c r="C44" s="77"/>
      <c r="D44" s="6">
        <v>199.5</v>
      </c>
      <c r="E44" s="6">
        <v>199.58</v>
      </c>
      <c r="F44" s="44">
        <v>77.459999999999994</v>
      </c>
      <c r="G44" s="44">
        <v>85.03</v>
      </c>
      <c r="H44" s="44">
        <f t="shared" si="1"/>
        <v>-1.2083188102707008</v>
      </c>
      <c r="I44" s="47">
        <v>9.64</v>
      </c>
      <c r="J44" s="47">
        <v>4.97</v>
      </c>
      <c r="K44" s="50">
        <v>143.6</v>
      </c>
      <c r="L44" s="50">
        <v>6.1</v>
      </c>
      <c r="M44" s="50">
        <v>1</v>
      </c>
      <c r="N44" s="50">
        <v>5.4</v>
      </c>
      <c r="O44" s="50">
        <v>143.69999999999999</v>
      </c>
      <c r="P44" s="50">
        <v>4.2</v>
      </c>
      <c r="Q44" s="50">
        <v>0.8</v>
      </c>
      <c r="R44" s="50">
        <v>4.4000000000000004</v>
      </c>
      <c r="S44" s="53"/>
      <c r="T44" s="53"/>
      <c r="U44" s="53"/>
      <c r="V44" s="53"/>
      <c r="W44" s="53"/>
      <c r="X44" s="53"/>
      <c r="Y44" s="53"/>
      <c r="Z44" s="53"/>
      <c r="AA44" s="50">
        <v>140.30000000000001</v>
      </c>
      <c r="AB44" s="50">
        <v>4.5</v>
      </c>
      <c r="AC44" s="50">
        <v>1.1000000000000001</v>
      </c>
      <c r="AD44" s="50">
        <v>3.9</v>
      </c>
      <c r="AE44" s="50">
        <v>142.5</v>
      </c>
      <c r="AF44" s="50">
        <v>3.2</v>
      </c>
      <c r="AG44" s="50">
        <v>0.8</v>
      </c>
      <c r="AH44" s="50">
        <v>3</v>
      </c>
      <c r="AI44" s="53"/>
      <c r="AJ44" s="53"/>
      <c r="AK44" s="53"/>
      <c r="AL44" s="53"/>
      <c r="AM44" s="53"/>
      <c r="AN44" s="53"/>
      <c r="AO44" s="53"/>
      <c r="AP44" s="53"/>
      <c r="AQ44" s="55"/>
      <c r="AR44" s="55"/>
      <c r="AS44" s="55">
        <v>114.6</v>
      </c>
      <c r="AT44" s="55">
        <v>90.8</v>
      </c>
      <c r="AU44" s="55">
        <v>0</v>
      </c>
      <c r="AV44" s="58">
        <v>8020.7</v>
      </c>
      <c r="AW44" s="58">
        <v>160.5</v>
      </c>
      <c r="AX44" s="55">
        <v>195.5</v>
      </c>
      <c r="AY44" s="55">
        <v>135.69999999999999</v>
      </c>
      <c r="AZ44" s="55"/>
      <c r="BA44" s="55"/>
      <c r="BB44" s="55"/>
      <c r="BC44" s="55">
        <v>118.7</v>
      </c>
      <c r="BD44" s="55">
        <v>6.8</v>
      </c>
      <c r="BE44" s="55">
        <v>114.3</v>
      </c>
      <c r="BF44" s="55">
        <v>2.8</v>
      </c>
      <c r="BG44" s="55">
        <v>122.7</v>
      </c>
      <c r="BH44" s="55">
        <v>9.6</v>
      </c>
      <c r="BI44" s="55">
        <v>114.2</v>
      </c>
      <c r="BJ44" s="55">
        <v>5</v>
      </c>
    </row>
    <row r="45" spans="1:62" x14ac:dyDescent="0.3">
      <c r="A45" s="77"/>
      <c r="B45" s="31" t="s">
        <v>5</v>
      </c>
      <c r="C45" s="77"/>
      <c r="D45" s="6">
        <v>201.14</v>
      </c>
      <c r="E45" s="6">
        <v>199.82</v>
      </c>
      <c r="F45" s="44">
        <v>77.56</v>
      </c>
      <c r="G45" s="44">
        <v>86.05</v>
      </c>
      <c r="H45" s="44">
        <f t="shared" si="1"/>
        <v>1.1995766200164601</v>
      </c>
      <c r="I45" s="47">
        <v>9.5</v>
      </c>
      <c r="J45" s="47">
        <v>4.87</v>
      </c>
      <c r="K45" s="50">
        <v>145.69999999999999</v>
      </c>
      <c r="L45" s="50">
        <v>6.1</v>
      </c>
      <c r="M45" s="50">
        <v>1.5</v>
      </c>
      <c r="N45" s="50">
        <v>5.4</v>
      </c>
      <c r="O45" s="50">
        <v>144.6</v>
      </c>
      <c r="P45" s="50">
        <v>4.0999999999999996</v>
      </c>
      <c r="Q45" s="50">
        <v>0.6</v>
      </c>
      <c r="R45" s="50">
        <v>4.4000000000000004</v>
      </c>
      <c r="S45" s="53"/>
      <c r="T45" s="53"/>
      <c r="U45" s="53"/>
      <c r="V45" s="53"/>
      <c r="W45" s="53"/>
      <c r="X45" s="53"/>
      <c r="Y45" s="53"/>
      <c r="Z45" s="53"/>
      <c r="AA45" s="50">
        <v>142.4</v>
      </c>
      <c r="AB45" s="50">
        <v>5.2</v>
      </c>
      <c r="AC45" s="50">
        <v>1.5</v>
      </c>
      <c r="AD45" s="50">
        <v>4.0999999999999996</v>
      </c>
      <c r="AE45" s="50">
        <v>143.1</v>
      </c>
      <c r="AF45" s="50">
        <v>3.2</v>
      </c>
      <c r="AG45" s="50">
        <v>0.4</v>
      </c>
      <c r="AH45" s="50">
        <v>3</v>
      </c>
      <c r="AI45" s="53"/>
      <c r="AJ45" s="53"/>
      <c r="AK45" s="53"/>
      <c r="AL45" s="53"/>
      <c r="AM45" s="53"/>
      <c r="AN45" s="53"/>
      <c r="AO45" s="53"/>
      <c r="AP45" s="53"/>
      <c r="AQ45" s="55"/>
      <c r="AR45" s="55"/>
      <c r="AS45" s="55">
        <v>114.6</v>
      </c>
      <c r="AT45" s="55">
        <v>89.5</v>
      </c>
      <c r="AU45" s="55">
        <v>0</v>
      </c>
      <c r="AV45" s="58">
        <v>8020.8</v>
      </c>
      <c r="AW45" s="58">
        <v>158.19999999999999</v>
      </c>
      <c r="AX45" s="55">
        <v>199.3</v>
      </c>
      <c r="AY45" s="55">
        <v>138.4</v>
      </c>
      <c r="AZ45" s="55"/>
      <c r="BA45" s="55"/>
      <c r="BB45" s="55"/>
      <c r="BC45" s="55">
        <v>120</v>
      </c>
      <c r="BD45" s="55">
        <v>7.2</v>
      </c>
      <c r="BE45" s="55">
        <v>115.4</v>
      </c>
      <c r="BF45" s="55">
        <v>3.6</v>
      </c>
      <c r="BG45" s="55">
        <v>123.8</v>
      </c>
      <c r="BH45" s="55">
        <v>10.1</v>
      </c>
      <c r="BI45" s="55">
        <v>115.8</v>
      </c>
      <c r="BJ45" s="55">
        <v>4</v>
      </c>
    </row>
    <row r="46" spans="1:62" x14ac:dyDescent="0.3">
      <c r="A46" s="77"/>
      <c r="B46" s="31" t="s">
        <v>6</v>
      </c>
      <c r="C46" s="77" t="s">
        <v>14</v>
      </c>
      <c r="D46" s="6">
        <v>199.9</v>
      </c>
      <c r="E46" s="6">
        <v>199.98</v>
      </c>
      <c r="F46" s="44">
        <v>78.400000000000006</v>
      </c>
      <c r="G46" s="44">
        <v>87.03</v>
      </c>
      <c r="H46" s="44">
        <f t="shared" si="1"/>
        <v>1.1388727484020964</v>
      </c>
      <c r="I46" s="47">
        <v>9.4499999999999993</v>
      </c>
      <c r="J46" s="47">
        <v>4.7699999999999996</v>
      </c>
      <c r="K46" s="50">
        <v>146.6</v>
      </c>
      <c r="L46" s="50">
        <v>6.8</v>
      </c>
      <c r="M46" s="50">
        <v>0.6</v>
      </c>
      <c r="N46" s="50">
        <v>5.4</v>
      </c>
      <c r="O46" s="50">
        <v>145.6</v>
      </c>
      <c r="P46" s="50">
        <v>4.4000000000000004</v>
      </c>
      <c r="Q46" s="50">
        <v>0.7</v>
      </c>
      <c r="R46" s="50">
        <v>4.4000000000000004</v>
      </c>
      <c r="S46" s="53"/>
      <c r="T46" s="53"/>
      <c r="U46" s="53"/>
      <c r="V46" s="53"/>
      <c r="W46" s="53"/>
      <c r="X46" s="53"/>
      <c r="Y46" s="53"/>
      <c r="Z46" s="53"/>
      <c r="AA46" s="50">
        <v>143.1</v>
      </c>
      <c r="AB46" s="50">
        <v>5.7</v>
      </c>
      <c r="AC46" s="50">
        <v>0.5</v>
      </c>
      <c r="AD46" s="50">
        <v>4.2</v>
      </c>
      <c r="AE46" s="50">
        <v>144.1</v>
      </c>
      <c r="AF46" s="50">
        <v>3.7</v>
      </c>
      <c r="AG46" s="50">
        <v>0.7</v>
      </c>
      <c r="AH46" s="50">
        <v>3.1</v>
      </c>
      <c r="AI46" s="53"/>
      <c r="AJ46" s="53"/>
      <c r="AK46" s="53"/>
      <c r="AL46" s="53"/>
      <c r="AM46" s="53"/>
      <c r="AN46" s="53"/>
      <c r="AO46" s="53"/>
      <c r="AP46" s="53"/>
      <c r="AQ46" s="55"/>
      <c r="AR46" s="55"/>
      <c r="AS46" s="55">
        <v>114.6</v>
      </c>
      <c r="AT46" s="55">
        <v>89</v>
      </c>
      <c r="AU46" s="55">
        <v>0</v>
      </c>
      <c r="AV46" s="58">
        <v>8021</v>
      </c>
      <c r="AW46" s="58">
        <v>157.4</v>
      </c>
      <c r="AX46" s="55">
        <v>199.6</v>
      </c>
      <c r="AY46" s="55">
        <v>135.69999999999999</v>
      </c>
      <c r="AZ46" s="55"/>
      <c r="BA46" s="55"/>
      <c r="BB46" s="55"/>
      <c r="BC46" s="55">
        <v>120.5</v>
      </c>
      <c r="BD46" s="55">
        <v>6.5</v>
      </c>
      <c r="BE46" s="55">
        <v>116</v>
      </c>
      <c r="BF46" s="55">
        <v>3.8</v>
      </c>
      <c r="BG46" s="55">
        <v>124.4</v>
      </c>
      <c r="BH46" s="55">
        <v>8.9</v>
      </c>
      <c r="BI46" s="55">
        <v>116.4</v>
      </c>
      <c r="BJ46" s="55">
        <v>3.7</v>
      </c>
    </row>
    <row r="47" spans="1:62" x14ac:dyDescent="0.3">
      <c r="A47" s="77"/>
      <c r="B47" s="31" t="s">
        <v>7</v>
      </c>
      <c r="C47" s="77"/>
      <c r="D47" s="6">
        <v>210</v>
      </c>
      <c r="E47" s="6">
        <v>200.5</v>
      </c>
      <c r="F47" s="44">
        <v>78.08</v>
      </c>
      <c r="G47" s="44">
        <v>86.71</v>
      </c>
      <c r="H47" s="44">
        <f t="shared" si="1"/>
        <v>-0.36768930253936272</v>
      </c>
      <c r="I47" s="47">
        <v>9.3800000000000008</v>
      </c>
      <c r="J47" s="47">
        <v>4.75</v>
      </c>
      <c r="K47" s="50">
        <v>147.1</v>
      </c>
      <c r="L47" s="50">
        <v>6.7</v>
      </c>
      <c r="M47" s="50">
        <v>0.3</v>
      </c>
      <c r="N47" s="50">
        <v>5.5</v>
      </c>
      <c r="O47" s="50">
        <v>146.5</v>
      </c>
      <c r="P47" s="50">
        <v>4.7</v>
      </c>
      <c r="Q47" s="50">
        <v>0.6</v>
      </c>
      <c r="R47" s="50">
        <v>4.4000000000000004</v>
      </c>
      <c r="S47" s="53"/>
      <c r="T47" s="53"/>
      <c r="U47" s="53"/>
      <c r="V47" s="53"/>
      <c r="W47" s="53"/>
      <c r="X47" s="53"/>
      <c r="Y47" s="53"/>
      <c r="Z47" s="53"/>
      <c r="AA47" s="50">
        <v>143.5</v>
      </c>
      <c r="AB47" s="50">
        <v>6</v>
      </c>
      <c r="AC47" s="50">
        <v>0.3</v>
      </c>
      <c r="AD47" s="50">
        <v>4.3</v>
      </c>
      <c r="AE47" s="50">
        <v>144.6</v>
      </c>
      <c r="AF47" s="50">
        <v>4.0999999999999996</v>
      </c>
      <c r="AG47" s="50">
        <v>0.3</v>
      </c>
      <c r="AH47" s="50">
        <v>3.2</v>
      </c>
      <c r="AI47" s="53"/>
      <c r="AJ47" s="53"/>
      <c r="AK47" s="53"/>
      <c r="AL47" s="53"/>
      <c r="AM47" s="53"/>
      <c r="AN47" s="53"/>
      <c r="AO47" s="53"/>
      <c r="AP47" s="53"/>
      <c r="AQ47" s="55"/>
      <c r="AR47" s="55"/>
      <c r="AS47" s="55">
        <v>114.6</v>
      </c>
      <c r="AT47" s="55">
        <v>88.7</v>
      </c>
      <c r="AU47" s="55">
        <v>0</v>
      </c>
      <c r="AV47" s="58">
        <v>8192.5</v>
      </c>
      <c r="AW47" s="58">
        <v>160.30000000000001</v>
      </c>
      <c r="AX47" s="55">
        <v>201.1</v>
      </c>
      <c r="AY47" s="55">
        <v>136.30000000000001</v>
      </c>
      <c r="AZ47" s="55"/>
      <c r="BA47" s="55"/>
      <c r="BB47" s="55"/>
      <c r="BC47" s="55">
        <v>121.3</v>
      </c>
      <c r="BD47" s="55">
        <v>7.3</v>
      </c>
      <c r="BE47" s="55">
        <v>116.2</v>
      </c>
      <c r="BF47" s="55">
        <v>3.1</v>
      </c>
      <c r="BG47" s="55">
        <v>124.9</v>
      </c>
      <c r="BH47" s="55">
        <v>9.8000000000000007</v>
      </c>
      <c r="BI47" s="55">
        <v>118.9</v>
      </c>
      <c r="BJ47" s="55">
        <v>5.9</v>
      </c>
    </row>
    <row r="48" spans="1:62" x14ac:dyDescent="0.3">
      <c r="A48" s="77"/>
      <c r="B48" s="31" t="s">
        <v>8</v>
      </c>
      <c r="C48" s="77"/>
      <c r="D48" s="6">
        <v>199.99</v>
      </c>
      <c r="E48" s="6">
        <v>201.99</v>
      </c>
      <c r="F48" s="44">
        <v>77.72</v>
      </c>
      <c r="G48" s="44">
        <v>86.46</v>
      </c>
      <c r="H48" s="44">
        <f t="shared" si="1"/>
        <v>-0.28831737977165267</v>
      </c>
      <c r="I48" s="47">
        <v>9.3699999999999992</v>
      </c>
      <c r="J48" s="47">
        <v>4.75</v>
      </c>
      <c r="K48" s="50">
        <v>147.5</v>
      </c>
      <c r="L48" s="50">
        <v>6.2</v>
      </c>
      <c r="M48" s="50">
        <v>0.3</v>
      </c>
      <c r="N48" s="50">
        <v>5.5</v>
      </c>
      <c r="O48" s="50">
        <v>147.19999999999999</v>
      </c>
      <c r="P48" s="50">
        <v>4.8</v>
      </c>
      <c r="Q48" s="50">
        <v>0.5</v>
      </c>
      <c r="R48" s="50">
        <v>4.4000000000000004</v>
      </c>
      <c r="S48" s="53"/>
      <c r="T48" s="53"/>
      <c r="U48" s="53"/>
      <c r="V48" s="53"/>
      <c r="W48" s="53"/>
      <c r="X48" s="53"/>
      <c r="Y48" s="53"/>
      <c r="Z48" s="53"/>
      <c r="AA48" s="50">
        <v>144.1</v>
      </c>
      <c r="AB48" s="50">
        <v>5.7</v>
      </c>
      <c r="AC48" s="50">
        <v>0.4</v>
      </c>
      <c r="AD48" s="50">
        <v>4.5</v>
      </c>
      <c r="AE48" s="50">
        <v>146</v>
      </c>
      <c r="AF48" s="50">
        <v>5</v>
      </c>
      <c r="AG48" s="50">
        <v>1</v>
      </c>
      <c r="AH48" s="50">
        <v>3.3</v>
      </c>
      <c r="AI48" s="53"/>
      <c r="AJ48" s="53"/>
      <c r="AK48" s="53"/>
      <c r="AL48" s="53"/>
      <c r="AM48" s="53"/>
      <c r="AN48" s="53"/>
      <c r="AO48" s="53"/>
      <c r="AP48" s="53"/>
      <c r="AQ48" s="55"/>
      <c r="AR48" s="55"/>
      <c r="AS48" s="55">
        <v>114.6</v>
      </c>
      <c r="AT48" s="55">
        <v>88.4</v>
      </c>
      <c r="AU48" s="55">
        <v>0</v>
      </c>
      <c r="AV48" s="58">
        <v>8192.5</v>
      </c>
      <c r="AW48" s="58">
        <v>159.69999999999999</v>
      </c>
      <c r="AX48" s="55">
        <v>209.8</v>
      </c>
      <c r="AY48" s="55">
        <v>141.80000000000001</v>
      </c>
      <c r="AZ48" s="55"/>
      <c r="BA48" s="55"/>
      <c r="BB48" s="55"/>
      <c r="BC48" s="55">
        <v>128.19999999999999</v>
      </c>
      <c r="BD48" s="55">
        <v>12.5</v>
      </c>
      <c r="BE48" s="55">
        <v>121.6</v>
      </c>
      <c r="BF48" s="55">
        <v>8.1</v>
      </c>
      <c r="BG48" s="55">
        <v>133</v>
      </c>
      <c r="BH48" s="55">
        <v>15.4</v>
      </c>
      <c r="BI48" s="55">
        <v>124.2</v>
      </c>
      <c r="BJ48" s="55">
        <v>10.5</v>
      </c>
    </row>
    <row r="49" spans="1:62" x14ac:dyDescent="0.3">
      <c r="A49" s="77"/>
      <c r="B49" s="31" t="s">
        <v>9</v>
      </c>
      <c r="C49" s="77" t="s">
        <v>15</v>
      </c>
      <c r="D49" s="6">
        <v>201.87</v>
      </c>
      <c r="E49" s="6">
        <v>201.09</v>
      </c>
      <c r="F49" s="44">
        <v>78.430000000000007</v>
      </c>
      <c r="G49" s="44">
        <v>88.18</v>
      </c>
      <c r="H49" s="44">
        <f t="shared" si="1"/>
        <v>1.9893592412676535</v>
      </c>
      <c r="I49" s="47">
        <v>9.49</v>
      </c>
      <c r="J49" s="47">
        <v>4.79</v>
      </c>
      <c r="K49" s="50">
        <v>150.6</v>
      </c>
      <c r="L49" s="50">
        <v>8.3000000000000007</v>
      </c>
      <c r="M49" s="50">
        <v>2.1</v>
      </c>
      <c r="N49" s="50">
        <v>5.7</v>
      </c>
      <c r="O49" s="50">
        <v>150.6</v>
      </c>
      <c r="P49" s="50">
        <v>7.2</v>
      </c>
      <c r="Q49" s="50">
        <v>2.2999999999999998</v>
      </c>
      <c r="R49" s="50">
        <v>4.5999999999999996</v>
      </c>
      <c r="S49" s="53"/>
      <c r="T49" s="53"/>
      <c r="U49" s="53"/>
      <c r="V49" s="53"/>
      <c r="W49" s="53"/>
      <c r="X49" s="53"/>
      <c r="Y49" s="53"/>
      <c r="Z49" s="53"/>
      <c r="AA49" s="50">
        <v>146.9</v>
      </c>
      <c r="AB49" s="50">
        <v>7.6</v>
      </c>
      <c r="AC49" s="50">
        <v>1.9</v>
      </c>
      <c r="AD49" s="50">
        <v>4.8</v>
      </c>
      <c r="AE49" s="50">
        <v>147.9</v>
      </c>
      <c r="AF49" s="50">
        <v>6.3</v>
      </c>
      <c r="AG49" s="50">
        <v>1.3</v>
      </c>
      <c r="AH49" s="50">
        <v>3.6</v>
      </c>
      <c r="AI49" s="53"/>
      <c r="AJ49" s="53"/>
      <c r="AK49" s="53"/>
      <c r="AL49" s="53"/>
      <c r="AM49" s="53"/>
      <c r="AN49" s="53"/>
      <c r="AO49" s="53"/>
      <c r="AP49" s="53"/>
      <c r="AQ49" s="55"/>
      <c r="AR49" s="55"/>
      <c r="AS49" s="55">
        <v>114.6</v>
      </c>
      <c r="AT49" s="55">
        <v>86.6</v>
      </c>
      <c r="AU49" s="55">
        <v>0</v>
      </c>
      <c r="AV49" s="58">
        <v>8193.1</v>
      </c>
      <c r="AW49" s="58">
        <v>156.6</v>
      </c>
      <c r="AX49" s="55">
        <v>217.1</v>
      </c>
      <c r="AY49" s="55">
        <v>143.69999999999999</v>
      </c>
      <c r="AZ49" s="55"/>
      <c r="BA49" s="55"/>
      <c r="BB49" s="55"/>
      <c r="BC49" s="55">
        <v>130.9</v>
      </c>
      <c r="BD49" s="55">
        <v>15</v>
      </c>
      <c r="BE49" s="55">
        <v>124.4</v>
      </c>
      <c r="BF49" s="55">
        <v>10.5</v>
      </c>
      <c r="BG49" s="55">
        <v>135.80000000000001</v>
      </c>
      <c r="BH49" s="55">
        <v>17.3</v>
      </c>
      <c r="BI49" s="55">
        <v>126.8</v>
      </c>
      <c r="BJ49" s="55">
        <v>14.6</v>
      </c>
    </row>
    <row r="50" spans="1:62" x14ac:dyDescent="0.3">
      <c r="A50" s="77"/>
      <c r="B50" s="31" t="s">
        <v>10</v>
      </c>
      <c r="C50" s="77"/>
      <c r="D50" s="6">
        <v>202.05</v>
      </c>
      <c r="E50" s="6">
        <v>201.86</v>
      </c>
      <c r="F50" s="44">
        <v>78.63</v>
      </c>
      <c r="G50" s="44">
        <v>90.2</v>
      </c>
      <c r="H50" s="44">
        <f t="shared" si="1"/>
        <v>2.2907688818326104</v>
      </c>
      <c r="I50" s="47">
        <v>9.7899999999999991</v>
      </c>
      <c r="J50" s="47">
        <v>4.82</v>
      </c>
      <c r="K50" s="50">
        <v>155.30000000000001</v>
      </c>
      <c r="L50" s="50">
        <v>11.1</v>
      </c>
      <c r="M50" s="50">
        <v>3.1</v>
      </c>
      <c r="N50" s="50">
        <v>6.2</v>
      </c>
      <c r="O50" s="50">
        <v>153</v>
      </c>
      <c r="P50" s="50">
        <v>8.8000000000000007</v>
      </c>
      <c r="Q50" s="50">
        <v>1.6</v>
      </c>
      <c r="R50" s="50">
        <v>5</v>
      </c>
      <c r="S50" s="53"/>
      <c r="T50" s="53"/>
      <c r="U50" s="53"/>
      <c r="V50" s="53"/>
      <c r="W50" s="53"/>
      <c r="X50" s="53"/>
      <c r="Y50" s="53"/>
      <c r="Z50" s="53"/>
      <c r="AA50" s="50">
        <v>150.69999999999999</v>
      </c>
      <c r="AB50" s="50">
        <v>9.9</v>
      </c>
      <c r="AC50" s="50">
        <v>2.6</v>
      </c>
      <c r="AD50" s="50">
        <v>5.3</v>
      </c>
      <c r="AE50" s="50">
        <v>149.4</v>
      </c>
      <c r="AF50" s="50">
        <v>7</v>
      </c>
      <c r="AG50" s="50">
        <v>1</v>
      </c>
      <c r="AH50" s="50">
        <v>4</v>
      </c>
      <c r="AI50" s="53"/>
      <c r="AJ50" s="53"/>
      <c r="AK50" s="53"/>
      <c r="AL50" s="53"/>
      <c r="AM50" s="53"/>
      <c r="AN50" s="53"/>
      <c r="AO50" s="53"/>
      <c r="AP50" s="53"/>
      <c r="AQ50" s="55"/>
      <c r="AR50" s="55"/>
      <c r="AS50" s="55">
        <v>114.6</v>
      </c>
      <c r="AT50" s="55">
        <v>84</v>
      </c>
      <c r="AU50" s="55">
        <v>0</v>
      </c>
      <c r="AV50" s="58">
        <v>8193.4</v>
      </c>
      <c r="AW50" s="58">
        <v>152.69999999999999</v>
      </c>
      <c r="AX50" s="55">
        <v>219.4</v>
      </c>
      <c r="AY50" s="55">
        <v>140.9</v>
      </c>
      <c r="AZ50" s="55"/>
      <c r="BA50" s="55"/>
      <c r="BB50" s="55"/>
      <c r="BC50" s="55">
        <v>133.19999999999999</v>
      </c>
      <c r="BD50" s="55">
        <v>16.5</v>
      </c>
      <c r="BE50" s="55">
        <v>127.1</v>
      </c>
      <c r="BF50" s="55">
        <v>12.8</v>
      </c>
      <c r="BG50" s="55">
        <v>138.1</v>
      </c>
      <c r="BH50" s="55">
        <v>18.5</v>
      </c>
      <c r="BI50" s="55">
        <v>128.4</v>
      </c>
      <c r="BJ50" s="55">
        <v>16.100000000000001</v>
      </c>
    </row>
    <row r="51" spans="1:62" x14ac:dyDescent="0.3">
      <c r="A51" s="77"/>
      <c r="B51" s="31" t="s">
        <v>11</v>
      </c>
      <c r="C51" s="77"/>
      <c r="D51" s="6">
        <v>200.43</v>
      </c>
      <c r="E51" s="6">
        <v>201.4</v>
      </c>
      <c r="F51" s="44">
        <v>79.58</v>
      </c>
      <c r="G51" s="44">
        <v>93.42</v>
      </c>
      <c r="H51" s="44">
        <f t="shared" si="1"/>
        <v>3.5698447893569831</v>
      </c>
      <c r="I51" s="47">
        <v>9.8699999999999992</v>
      </c>
      <c r="J51" s="47">
        <v>4.9400000000000004</v>
      </c>
      <c r="K51" s="50">
        <v>161</v>
      </c>
      <c r="L51" s="50">
        <v>14</v>
      </c>
      <c r="M51" s="50">
        <v>3.7</v>
      </c>
      <c r="N51" s="50">
        <v>7</v>
      </c>
      <c r="O51" s="50">
        <v>155.69999999999999</v>
      </c>
      <c r="P51" s="50">
        <v>10.8</v>
      </c>
      <c r="Q51" s="50">
        <v>1.8</v>
      </c>
      <c r="R51" s="50">
        <v>5.5</v>
      </c>
      <c r="S51" s="53"/>
      <c r="T51" s="53"/>
      <c r="U51" s="53"/>
      <c r="V51" s="53"/>
      <c r="W51" s="53"/>
      <c r="X51" s="53"/>
      <c r="Y51" s="53"/>
      <c r="Z51" s="53"/>
      <c r="AA51" s="50">
        <v>154.69999999999999</v>
      </c>
      <c r="AB51" s="50">
        <v>12.1</v>
      </c>
      <c r="AC51" s="50">
        <v>2.7</v>
      </c>
      <c r="AD51" s="50">
        <v>6</v>
      </c>
      <c r="AE51" s="50">
        <v>151.30000000000001</v>
      </c>
      <c r="AF51" s="50">
        <v>8.3000000000000007</v>
      </c>
      <c r="AG51" s="50">
        <v>1.3</v>
      </c>
      <c r="AH51" s="50">
        <v>4.4000000000000004</v>
      </c>
      <c r="AI51" s="53"/>
      <c r="AJ51" s="53"/>
      <c r="AK51" s="53"/>
      <c r="AL51" s="53"/>
      <c r="AM51" s="53"/>
      <c r="AN51" s="53"/>
      <c r="AO51" s="53"/>
      <c r="AP51" s="53"/>
      <c r="AQ51" s="55"/>
      <c r="AR51" s="55"/>
      <c r="AS51" s="55">
        <v>114.6</v>
      </c>
      <c r="AT51" s="55">
        <v>81</v>
      </c>
      <c r="AU51" s="55">
        <v>0</v>
      </c>
      <c r="AV51" s="58">
        <v>8193.7999999999993</v>
      </c>
      <c r="AW51" s="58">
        <v>148.69999999999999</v>
      </c>
      <c r="AX51" s="55">
        <v>220.7</v>
      </c>
      <c r="AY51" s="55">
        <v>136.69999999999999</v>
      </c>
      <c r="AZ51" s="55"/>
      <c r="BA51" s="55"/>
      <c r="BB51" s="55"/>
      <c r="BC51" s="55">
        <v>134.19999999999999</v>
      </c>
      <c r="BD51" s="55">
        <v>15.9</v>
      </c>
      <c r="BE51" s="55">
        <v>130.30000000000001</v>
      </c>
      <c r="BF51" s="55">
        <v>14.9</v>
      </c>
      <c r="BG51" s="55">
        <v>138.9</v>
      </c>
      <c r="BH51" s="55">
        <v>17.899999999999999</v>
      </c>
      <c r="BI51" s="55">
        <v>127</v>
      </c>
      <c r="BJ51" s="55">
        <v>11.8</v>
      </c>
    </row>
    <row r="52" spans="1:62" x14ac:dyDescent="0.3">
      <c r="A52" s="78">
        <v>2022</v>
      </c>
      <c r="B52" s="30" t="s">
        <v>0</v>
      </c>
      <c r="C52" s="78" t="s">
        <v>12</v>
      </c>
      <c r="D52" s="5">
        <v>201.19</v>
      </c>
      <c r="E52" s="5">
        <v>201.46</v>
      </c>
      <c r="F52" s="44">
        <v>79.17</v>
      </c>
      <c r="G52" s="44">
        <v>91.54</v>
      </c>
      <c r="H52" s="44">
        <f t="shared" si="1"/>
        <v>-2.0124170413187703</v>
      </c>
      <c r="I52" s="46">
        <v>10.119999999999999</v>
      </c>
      <c r="J52" s="46">
        <v>5.01</v>
      </c>
      <c r="K52" s="49">
        <v>166</v>
      </c>
      <c r="L52" s="49">
        <v>16.8</v>
      </c>
      <c r="M52" s="49">
        <v>3.1</v>
      </c>
      <c r="N52" s="49">
        <v>8.1</v>
      </c>
      <c r="O52" s="49">
        <v>159.19999999999999</v>
      </c>
      <c r="P52" s="49">
        <v>12.9</v>
      </c>
      <c r="Q52" s="49">
        <v>2.2000000000000002</v>
      </c>
      <c r="R52" s="49">
        <v>6.2</v>
      </c>
      <c r="S52" s="52">
        <v>131.69999999999999</v>
      </c>
      <c r="T52" s="52"/>
      <c r="U52" s="52"/>
      <c r="V52" s="52"/>
      <c r="W52" s="52">
        <v>124.9</v>
      </c>
      <c r="X52" s="52"/>
      <c r="Y52" s="52"/>
      <c r="Z52" s="52"/>
      <c r="AA52" s="49">
        <v>158.4</v>
      </c>
      <c r="AB52" s="49">
        <v>14.2</v>
      </c>
      <c r="AC52" s="49">
        <v>2.4</v>
      </c>
      <c r="AD52" s="49">
        <v>6.9</v>
      </c>
      <c r="AE52" s="49">
        <v>154.1</v>
      </c>
      <c r="AF52" s="49">
        <v>9.9</v>
      </c>
      <c r="AG52" s="49">
        <v>1.9</v>
      </c>
      <c r="AH52" s="49">
        <v>5</v>
      </c>
      <c r="AI52" s="52">
        <v>124.3</v>
      </c>
      <c r="AJ52" s="52"/>
      <c r="AK52" s="52"/>
      <c r="AL52" s="52"/>
      <c r="AM52" s="52">
        <v>118.4</v>
      </c>
      <c r="AN52" s="52"/>
      <c r="AO52" s="52"/>
      <c r="AP52" s="52"/>
      <c r="AQ52" s="55"/>
      <c r="AR52" s="55"/>
      <c r="AS52" s="55">
        <v>133.1</v>
      </c>
      <c r="AT52" s="55">
        <v>91.3</v>
      </c>
      <c r="AU52" s="55">
        <v>16.100000000000001</v>
      </c>
      <c r="AV52" s="58">
        <v>8194.4</v>
      </c>
      <c r="AW52" s="58">
        <v>145.30000000000001</v>
      </c>
      <c r="AX52" s="55">
        <v>225.5</v>
      </c>
      <c r="AY52" s="55">
        <v>135.5</v>
      </c>
      <c r="AZ52" s="55"/>
      <c r="BA52" s="55"/>
      <c r="BB52" s="55"/>
      <c r="BC52" s="55">
        <v>136.9</v>
      </c>
      <c r="BD52" s="55">
        <v>17</v>
      </c>
      <c r="BE52" s="55">
        <v>133</v>
      </c>
      <c r="BF52" s="55">
        <v>16.2</v>
      </c>
      <c r="BG52" s="55">
        <v>141.5</v>
      </c>
      <c r="BH52" s="55">
        <v>18.2</v>
      </c>
      <c r="BI52" s="55">
        <v>130</v>
      </c>
      <c r="BJ52" s="55">
        <v>14.8</v>
      </c>
    </row>
    <row r="53" spans="1:62" x14ac:dyDescent="0.3">
      <c r="A53" s="78"/>
      <c r="B53" s="30" t="s">
        <v>1</v>
      </c>
      <c r="C53" s="78"/>
      <c r="D53" s="5">
        <v>201.06</v>
      </c>
      <c r="E53" s="5">
        <v>201.74</v>
      </c>
      <c r="F53" s="44">
        <v>79.239999999999995</v>
      </c>
      <c r="G53" s="44">
        <v>91.95</v>
      </c>
      <c r="H53" s="44">
        <f t="shared" si="1"/>
        <v>0.44789163207340676</v>
      </c>
      <c r="I53" s="46">
        <v>10.130000000000001</v>
      </c>
      <c r="J53" s="46">
        <v>5.07</v>
      </c>
      <c r="K53" s="49">
        <v>167.8</v>
      </c>
      <c r="L53" s="49">
        <v>17.5</v>
      </c>
      <c r="M53" s="49">
        <v>1.1000000000000001</v>
      </c>
      <c r="N53" s="49">
        <v>9.3000000000000007</v>
      </c>
      <c r="O53" s="49">
        <v>161.19999999999999</v>
      </c>
      <c r="P53" s="49">
        <v>14.1</v>
      </c>
      <c r="Q53" s="49">
        <v>1.3</v>
      </c>
      <c r="R53" s="49">
        <v>7.1</v>
      </c>
      <c r="S53" s="52">
        <v>132.9</v>
      </c>
      <c r="T53" s="52"/>
      <c r="U53" s="52">
        <v>0.9</v>
      </c>
      <c r="V53" s="52"/>
      <c r="W53" s="52">
        <v>126.2</v>
      </c>
      <c r="X53" s="52"/>
      <c r="Y53" s="52">
        <v>1</v>
      </c>
      <c r="Z53" s="52"/>
      <c r="AA53" s="49">
        <v>160.1</v>
      </c>
      <c r="AB53" s="49">
        <v>15.1</v>
      </c>
      <c r="AC53" s="49">
        <v>1.1000000000000001</v>
      </c>
      <c r="AD53" s="49">
        <v>7.9</v>
      </c>
      <c r="AE53" s="49">
        <v>155.69999999999999</v>
      </c>
      <c r="AF53" s="49">
        <v>10.9</v>
      </c>
      <c r="AG53" s="49">
        <v>1</v>
      </c>
      <c r="AH53" s="49">
        <v>5.7</v>
      </c>
      <c r="AI53" s="52">
        <v>125.8</v>
      </c>
      <c r="AJ53" s="52"/>
      <c r="AK53" s="52">
        <v>1.2</v>
      </c>
      <c r="AL53" s="52"/>
      <c r="AM53" s="52">
        <v>120</v>
      </c>
      <c r="AN53" s="52"/>
      <c r="AO53" s="52">
        <v>1.4</v>
      </c>
      <c r="AP53" s="52"/>
      <c r="AQ53" s="55"/>
      <c r="AR53" s="55"/>
      <c r="AS53" s="55">
        <v>133.1</v>
      </c>
      <c r="AT53" s="55">
        <v>90.3</v>
      </c>
      <c r="AU53" s="55">
        <v>16.100000000000001</v>
      </c>
      <c r="AV53" s="58">
        <v>8194.7999999999993</v>
      </c>
      <c r="AW53" s="58">
        <v>143.69999999999999</v>
      </c>
      <c r="AX53" s="55">
        <v>227.2</v>
      </c>
      <c r="AY53" s="55">
        <v>135</v>
      </c>
      <c r="AZ53" s="55"/>
      <c r="BA53" s="55"/>
      <c r="BB53" s="55"/>
      <c r="BC53" s="55">
        <v>136.9</v>
      </c>
      <c r="BD53" s="55">
        <v>17.2</v>
      </c>
      <c r="BE53" s="55">
        <v>133.4</v>
      </c>
      <c r="BF53" s="55">
        <v>17.7</v>
      </c>
      <c r="BG53" s="55">
        <v>141.19999999999999</v>
      </c>
      <c r="BH53" s="55">
        <v>17.899999999999999</v>
      </c>
      <c r="BI53" s="55">
        <v>130.30000000000001</v>
      </c>
      <c r="BJ53" s="55">
        <v>14.8</v>
      </c>
    </row>
    <row r="54" spans="1:62" x14ac:dyDescent="0.3">
      <c r="A54" s="78"/>
      <c r="B54" s="30" t="s">
        <v>2</v>
      </c>
      <c r="C54" s="78"/>
      <c r="D54" s="5">
        <v>299</v>
      </c>
      <c r="E54" s="5">
        <v>255.81</v>
      </c>
      <c r="F54" s="44">
        <v>62.55</v>
      </c>
      <c r="G54" s="44">
        <v>73.92</v>
      </c>
      <c r="H54" s="44">
        <f t="shared" si="1"/>
        <v>-19.608482871125609</v>
      </c>
      <c r="I54" s="46">
        <v>10.35</v>
      </c>
      <c r="J54" s="46">
        <v>5.17</v>
      </c>
      <c r="K54" s="49">
        <v>172.7</v>
      </c>
      <c r="L54" s="49">
        <v>21.5</v>
      </c>
      <c r="M54" s="49">
        <v>2.9</v>
      </c>
      <c r="N54" s="49">
        <v>10.6</v>
      </c>
      <c r="O54" s="49">
        <v>166.3</v>
      </c>
      <c r="P54" s="49">
        <v>17.3</v>
      </c>
      <c r="Q54" s="49">
        <v>3.2</v>
      </c>
      <c r="R54" s="49">
        <v>8.1999999999999993</v>
      </c>
      <c r="S54" s="52">
        <v>137.30000000000001</v>
      </c>
      <c r="T54" s="52"/>
      <c r="U54" s="52">
        <v>3.3</v>
      </c>
      <c r="V54" s="52"/>
      <c r="W54" s="52">
        <v>130.4</v>
      </c>
      <c r="X54" s="52"/>
      <c r="Y54" s="52">
        <v>3.3</v>
      </c>
      <c r="Z54" s="52"/>
      <c r="AA54" s="49">
        <v>164.9</v>
      </c>
      <c r="AB54" s="49">
        <v>18.7</v>
      </c>
      <c r="AC54" s="49">
        <v>3</v>
      </c>
      <c r="AD54" s="49">
        <v>9.1</v>
      </c>
      <c r="AE54" s="49">
        <v>159.4</v>
      </c>
      <c r="AF54" s="49">
        <v>13</v>
      </c>
      <c r="AG54" s="49">
        <v>2.4</v>
      </c>
      <c r="AH54" s="49">
        <v>6.5</v>
      </c>
      <c r="AI54" s="52">
        <v>129.69999999999999</v>
      </c>
      <c r="AJ54" s="52"/>
      <c r="AK54" s="52">
        <v>3.1</v>
      </c>
      <c r="AL54" s="52"/>
      <c r="AM54" s="52">
        <v>123.6</v>
      </c>
      <c r="AN54" s="52"/>
      <c r="AO54" s="52">
        <v>3</v>
      </c>
      <c r="AP54" s="52"/>
      <c r="AQ54" s="55"/>
      <c r="AR54" s="55"/>
      <c r="AS54" s="55">
        <v>133.1</v>
      </c>
      <c r="AT54" s="55">
        <v>87.7</v>
      </c>
      <c r="AU54" s="55">
        <v>16.100000000000001</v>
      </c>
      <c r="AV54" s="58">
        <v>8194.9</v>
      </c>
      <c r="AW54" s="58">
        <v>139.6</v>
      </c>
      <c r="AX54" s="55">
        <v>236.3</v>
      </c>
      <c r="AY54" s="55">
        <v>136.4</v>
      </c>
      <c r="AZ54" s="55"/>
      <c r="BA54" s="55"/>
      <c r="BB54" s="55"/>
      <c r="BC54" s="55">
        <v>143.5</v>
      </c>
      <c r="BD54" s="55">
        <v>22.3</v>
      </c>
      <c r="BE54" s="55">
        <v>136.6</v>
      </c>
      <c r="BF54" s="55">
        <v>21</v>
      </c>
      <c r="BG54" s="55">
        <v>149.30000000000001</v>
      </c>
      <c r="BH54" s="55">
        <v>24.2</v>
      </c>
      <c r="BI54" s="55">
        <v>137.69999999999999</v>
      </c>
      <c r="BJ54" s="55">
        <v>18.899999999999999</v>
      </c>
    </row>
    <row r="55" spans="1:62" x14ac:dyDescent="0.3">
      <c r="A55" s="78"/>
      <c r="B55" s="30" t="s">
        <v>3</v>
      </c>
      <c r="C55" s="78" t="s">
        <v>13</v>
      </c>
      <c r="D55" s="5">
        <v>341.85</v>
      </c>
      <c r="E55" s="5">
        <v>319.44</v>
      </c>
      <c r="F55" s="44">
        <v>50.88</v>
      </c>
      <c r="G55" s="44">
        <v>65.14</v>
      </c>
      <c r="H55" s="44">
        <f t="shared" si="1"/>
        <v>-11.877705627705629</v>
      </c>
      <c r="I55" s="46">
        <v>11.31</v>
      </c>
      <c r="J55" s="46">
        <v>5.52</v>
      </c>
      <c r="K55" s="49">
        <v>190.3</v>
      </c>
      <c r="L55" s="49">
        <v>33.799999999999997</v>
      </c>
      <c r="M55" s="49">
        <v>10.199999999999999</v>
      </c>
      <c r="N55" s="49">
        <v>13</v>
      </c>
      <c r="O55" s="49">
        <v>182.3</v>
      </c>
      <c r="P55" s="49">
        <v>27.9</v>
      </c>
      <c r="Q55" s="49">
        <v>9.6</v>
      </c>
      <c r="R55" s="49">
        <v>10.199999999999999</v>
      </c>
      <c r="S55" s="52">
        <v>151.69999999999999</v>
      </c>
      <c r="T55" s="52"/>
      <c r="U55" s="52">
        <v>10.5</v>
      </c>
      <c r="V55" s="52"/>
      <c r="W55" s="52">
        <v>142.80000000000001</v>
      </c>
      <c r="X55" s="52"/>
      <c r="Y55" s="52">
        <v>9.5</v>
      </c>
      <c r="Z55" s="52"/>
      <c r="AA55" s="49">
        <v>180.2</v>
      </c>
      <c r="AB55" s="49">
        <v>29.8</v>
      </c>
      <c r="AC55" s="49">
        <v>9.3000000000000007</v>
      </c>
      <c r="AD55" s="49">
        <v>11.3</v>
      </c>
      <c r="AE55" s="49">
        <v>172.4</v>
      </c>
      <c r="AF55" s="49">
        <v>22</v>
      </c>
      <c r="AG55" s="49">
        <v>8.1999999999999993</v>
      </c>
      <c r="AH55" s="49">
        <v>8.1</v>
      </c>
      <c r="AI55" s="52">
        <v>142.1</v>
      </c>
      <c r="AJ55" s="52"/>
      <c r="AK55" s="52">
        <v>9.6</v>
      </c>
      <c r="AL55" s="52"/>
      <c r="AM55" s="52">
        <v>134.19999999999999</v>
      </c>
      <c r="AN55" s="52"/>
      <c r="AO55" s="52">
        <v>8.6</v>
      </c>
      <c r="AP55" s="52"/>
      <c r="AQ55" s="55"/>
      <c r="AR55" s="55"/>
      <c r="AS55" s="55">
        <v>133.1</v>
      </c>
      <c r="AT55" s="55">
        <v>79.599999999999994</v>
      </c>
      <c r="AU55" s="55">
        <v>16.100000000000001</v>
      </c>
      <c r="AV55" s="58">
        <v>8195.2999999999993</v>
      </c>
      <c r="AW55" s="58">
        <v>127.7</v>
      </c>
      <c r="AX55" s="55">
        <v>244.8</v>
      </c>
      <c r="AY55" s="55">
        <v>128.30000000000001</v>
      </c>
      <c r="AZ55" s="55"/>
      <c r="BA55" s="55"/>
      <c r="BB55" s="55"/>
      <c r="BC55" s="55">
        <v>147.5</v>
      </c>
      <c r="BD55" s="55">
        <v>23.6</v>
      </c>
      <c r="BE55" s="55">
        <v>142.6</v>
      </c>
      <c r="BF55" s="55">
        <v>24.5</v>
      </c>
      <c r="BG55" s="55">
        <v>151.5</v>
      </c>
      <c r="BH55" s="55">
        <v>22.9</v>
      </c>
      <c r="BI55" s="55">
        <v>143.6</v>
      </c>
      <c r="BJ55" s="55">
        <v>24</v>
      </c>
    </row>
    <row r="56" spans="1:62" x14ac:dyDescent="0.3">
      <c r="A56" s="78"/>
      <c r="B56" s="30" t="s">
        <v>4</v>
      </c>
      <c r="C56" s="78"/>
      <c r="D56" s="5">
        <v>360.76</v>
      </c>
      <c r="E56" s="5">
        <v>358.94</v>
      </c>
      <c r="F56" s="44">
        <v>46.22</v>
      </c>
      <c r="G56" s="44">
        <v>63.69</v>
      </c>
      <c r="H56" s="44">
        <f t="shared" si="1"/>
        <v>-2.2259748234571735</v>
      </c>
      <c r="I56" s="46">
        <v>13.46</v>
      </c>
      <c r="J56" s="46">
        <v>6.99</v>
      </c>
      <c r="K56" s="49">
        <v>208.7</v>
      </c>
      <c r="L56" s="49">
        <v>45.3</v>
      </c>
      <c r="M56" s="49">
        <v>9.6999999999999993</v>
      </c>
      <c r="N56" s="49">
        <v>16.3</v>
      </c>
      <c r="O56" s="49">
        <v>197.9</v>
      </c>
      <c r="P56" s="49">
        <v>37.700000000000003</v>
      </c>
      <c r="Q56" s="49">
        <v>8.6</v>
      </c>
      <c r="R56" s="49">
        <v>13</v>
      </c>
      <c r="S56" s="52">
        <v>166.3</v>
      </c>
      <c r="T56" s="52"/>
      <c r="U56" s="52">
        <v>9.6</v>
      </c>
      <c r="V56" s="52"/>
      <c r="W56" s="52">
        <v>154.5</v>
      </c>
      <c r="X56" s="52"/>
      <c r="Y56" s="52">
        <v>8.1999999999999993</v>
      </c>
      <c r="Z56" s="52"/>
      <c r="AA56" s="49">
        <v>195.2</v>
      </c>
      <c r="AB56" s="49">
        <v>39.1</v>
      </c>
      <c r="AC56" s="49">
        <v>8.3000000000000007</v>
      </c>
      <c r="AD56" s="49">
        <v>14.2</v>
      </c>
      <c r="AE56" s="49">
        <v>182.9</v>
      </c>
      <c r="AF56" s="49">
        <v>28.4</v>
      </c>
      <c r="AG56" s="49">
        <v>6.1</v>
      </c>
      <c r="AH56" s="49">
        <v>10.199999999999999</v>
      </c>
      <c r="AI56" s="52">
        <v>153.6</v>
      </c>
      <c r="AJ56" s="52"/>
      <c r="AK56" s="52">
        <v>8.1</v>
      </c>
      <c r="AL56" s="52"/>
      <c r="AM56" s="52">
        <v>142.19999999999999</v>
      </c>
      <c r="AN56" s="52"/>
      <c r="AO56" s="52">
        <v>6</v>
      </c>
      <c r="AP56" s="52"/>
      <c r="AQ56" s="55"/>
      <c r="AR56" s="55"/>
      <c r="AS56" s="55">
        <v>133.1</v>
      </c>
      <c r="AT56" s="55">
        <v>72.599999999999994</v>
      </c>
      <c r="AU56" s="55">
        <v>16.100000000000001</v>
      </c>
      <c r="AV56" s="58">
        <v>8196.7000000000007</v>
      </c>
      <c r="AW56" s="58">
        <v>117.9</v>
      </c>
      <c r="AX56" s="55">
        <v>250.6</v>
      </c>
      <c r="AY56" s="55">
        <v>119.7</v>
      </c>
      <c r="AZ56" s="55"/>
      <c r="BA56" s="55"/>
      <c r="BB56" s="55"/>
      <c r="BC56" s="55">
        <v>150.1</v>
      </c>
      <c r="BD56" s="55">
        <v>26.4</v>
      </c>
      <c r="BE56" s="55">
        <v>146.6</v>
      </c>
      <c r="BF56" s="55">
        <v>28.3</v>
      </c>
      <c r="BG56" s="55">
        <v>152.9</v>
      </c>
      <c r="BH56" s="55">
        <v>24.6</v>
      </c>
      <c r="BI56" s="55">
        <v>147.30000000000001</v>
      </c>
      <c r="BJ56" s="55">
        <v>28.9</v>
      </c>
    </row>
    <row r="57" spans="1:62" x14ac:dyDescent="0.3">
      <c r="A57" s="78"/>
      <c r="B57" s="30" t="s">
        <v>5</v>
      </c>
      <c r="C57" s="78"/>
      <c r="D57" s="5">
        <v>359.88</v>
      </c>
      <c r="E57" s="5">
        <v>360.24</v>
      </c>
      <c r="F57" s="44">
        <v>46.42</v>
      </c>
      <c r="G57" s="44">
        <v>71.58</v>
      </c>
      <c r="H57" s="44">
        <f t="shared" si="1"/>
        <v>12.388130004710316</v>
      </c>
      <c r="I57" s="46">
        <v>15.06</v>
      </c>
      <c r="J57" s="46">
        <v>8.41</v>
      </c>
      <c r="K57" s="49">
        <v>231.5</v>
      </c>
      <c r="L57" s="49">
        <v>58.9</v>
      </c>
      <c r="M57" s="49">
        <v>10.9</v>
      </c>
      <c r="N57" s="49">
        <v>20.8</v>
      </c>
      <c r="O57" s="49">
        <v>215.9</v>
      </c>
      <c r="P57" s="49">
        <v>49.3</v>
      </c>
      <c r="Q57" s="49">
        <v>9.1</v>
      </c>
      <c r="R57" s="49">
        <v>16.8</v>
      </c>
      <c r="S57" s="52">
        <v>183.5</v>
      </c>
      <c r="T57" s="52"/>
      <c r="U57" s="52">
        <v>10.3</v>
      </c>
      <c r="V57" s="52"/>
      <c r="W57" s="52">
        <v>167.5</v>
      </c>
      <c r="X57" s="52"/>
      <c r="Y57" s="52">
        <v>8.4</v>
      </c>
      <c r="Z57" s="52"/>
      <c r="AA57" s="49">
        <v>220.2</v>
      </c>
      <c r="AB57" s="49">
        <v>54.6</v>
      </c>
      <c r="AC57" s="49">
        <v>12.8</v>
      </c>
      <c r="AD57" s="49">
        <v>18.399999999999999</v>
      </c>
      <c r="AE57" s="49">
        <v>200.2</v>
      </c>
      <c r="AF57" s="49">
        <v>39.9</v>
      </c>
      <c r="AG57" s="49">
        <v>9.5</v>
      </c>
      <c r="AH57" s="49">
        <v>13.3</v>
      </c>
      <c r="AI57" s="52">
        <v>171.7</v>
      </c>
      <c r="AJ57" s="52"/>
      <c r="AK57" s="52">
        <v>11.8</v>
      </c>
      <c r="AL57" s="52"/>
      <c r="AM57" s="52">
        <v>154.69999999999999</v>
      </c>
      <c r="AN57" s="52"/>
      <c r="AO57" s="52">
        <v>8.8000000000000007</v>
      </c>
      <c r="AP57" s="52"/>
      <c r="AQ57" s="55"/>
      <c r="AR57" s="55"/>
      <c r="AS57" s="55">
        <v>133.1</v>
      </c>
      <c r="AT57" s="55">
        <v>65.400000000000006</v>
      </c>
      <c r="AU57" s="55">
        <v>16.100000000000001</v>
      </c>
      <c r="AV57" s="58">
        <v>8198.2000000000007</v>
      </c>
      <c r="AW57" s="58">
        <v>104.6</v>
      </c>
      <c r="AX57" s="55">
        <v>255.6</v>
      </c>
      <c r="AY57" s="55">
        <v>110.1</v>
      </c>
      <c r="AZ57" s="55"/>
      <c r="BA57" s="55"/>
      <c r="BB57" s="55"/>
      <c r="BC57" s="55">
        <v>152.1</v>
      </c>
      <c r="BD57" s="55">
        <v>26.8</v>
      </c>
      <c r="BE57" s="55">
        <v>146</v>
      </c>
      <c r="BF57" s="55">
        <v>26.5</v>
      </c>
      <c r="BG57" s="55">
        <v>155.5</v>
      </c>
      <c r="BH57" s="55">
        <v>25.6</v>
      </c>
      <c r="BI57" s="55">
        <v>151</v>
      </c>
      <c r="BJ57" s="55">
        <v>30.4</v>
      </c>
    </row>
    <row r="58" spans="1:62" x14ac:dyDescent="0.3">
      <c r="A58" s="78"/>
      <c r="B58" s="30" t="s">
        <v>6</v>
      </c>
      <c r="C58" s="78" t="s">
        <v>14</v>
      </c>
      <c r="D58" s="5">
        <v>360.8</v>
      </c>
      <c r="E58" s="5">
        <v>360.87</v>
      </c>
      <c r="F58" s="44">
        <v>47.12</v>
      </c>
      <c r="G58" s="44">
        <v>75.58</v>
      </c>
      <c r="H58" s="44">
        <f t="shared" si="1"/>
        <v>5.5881531153953619</v>
      </c>
      <c r="I58" s="46">
        <v>15.94</v>
      </c>
      <c r="J58" s="46">
        <v>9.56</v>
      </c>
      <c r="K58" s="49">
        <v>244.4</v>
      </c>
      <c r="L58" s="49">
        <v>66.7</v>
      </c>
      <c r="M58" s="49">
        <v>5.6</v>
      </c>
      <c r="N58" s="49">
        <v>25.9</v>
      </c>
      <c r="O58" s="49">
        <v>229</v>
      </c>
      <c r="P58" s="49">
        <v>57.3</v>
      </c>
      <c r="Q58" s="49">
        <v>6.1</v>
      </c>
      <c r="R58" s="49">
        <v>21.3</v>
      </c>
      <c r="S58" s="52">
        <v>193.1</v>
      </c>
      <c r="T58" s="52"/>
      <c r="U58" s="52">
        <v>5.2</v>
      </c>
      <c r="V58" s="52"/>
      <c r="W58" s="52">
        <v>176.8</v>
      </c>
      <c r="X58" s="52"/>
      <c r="Y58" s="52">
        <v>5.6</v>
      </c>
      <c r="Z58" s="52"/>
      <c r="AA58" s="49">
        <v>230.1</v>
      </c>
      <c r="AB58" s="49">
        <v>60.8</v>
      </c>
      <c r="AC58" s="49">
        <v>4.5</v>
      </c>
      <c r="AD58" s="49">
        <v>23.1</v>
      </c>
      <c r="AE58" s="49">
        <v>208</v>
      </c>
      <c r="AF58" s="49">
        <v>44.3</v>
      </c>
      <c r="AG58" s="49">
        <v>3.9</v>
      </c>
      <c r="AH58" s="49">
        <v>16.7</v>
      </c>
      <c r="AI58" s="52">
        <v>178.9</v>
      </c>
      <c r="AJ58" s="52"/>
      <c r="AK58" s="52">
        <v>4.2</v>
      </c>
      <c r="AL58" s="52"/>
      <c r="AM58" s="52">
        <v>160.9</v>
      </c>
      <c r="AN58" s="52"/>
      <c r="AO58" s="52">
        <v>4</v>
      </c>
      <c r="AP58" s="52"/>
      <c r="AQ58" s="55"/>
      <c r="AR58" s="55"/>
      <c r="AS58" s="55">
        <v>133.1</v>
      </c>
      <c r="AT58" s="55">
        <v>62</v>
      </c>
      <c r="AU58" s="55">
        <v>16.100000000000001</v>
      </c>
      <c r="AV58" s="58">
        <v>8200.1</v>
      </c>
      <c r="AW58" s="58">
        <v>100.1</v>
      </c>
      <c r="AX58" s="55">
        <v>263.10000000000002</v>
      </c>
      <c r="AY58" s="55">
        <v>107.3</v>
      </c>
      <c r="AZ58" s="55"/>
      <c r="BA58" s="55"/>
      <c r="BB58" s="55"/>
      <c r="BC58" s="55">
        <v>156</v>
      </c>
      <c r="BD58" s="55">
        <v>29.4</v>
      </c>
      <c r="BE58" s="55">
        <v>150.30000000000001</v>
      </c>
      <c r="BF58" s="55">
        <v>29.5</v>
      </c>
      <c r="BG58" s="55">
        <v>158.69999999999999</v>
      </c>
      <c r="BH58" s="55">
        <v>27.6</v>
      </c>
      <c r="BI58" s="55">
        <v>156.4</v>
      </c>
      <c r="BJ58" s="55">
        <v>34.4</v>
      </c>
    </row>
    <row r="59" spans="1:62" x14ac:dyDescent="0.3">
      <c r="A59" s="78"/>
      <c r="B59" s="30" t="s">
        <v>7</v>
      </c>
      <c r="C59" s="78"/>
      <c r="D59" s="5">
        <v>361.15</v>
      </c>
      <c r="E59" s="5">
        <v>361</v>
      </c>
      <c r="F59" s="44">
        <v>47.27</v>
      </c>
      <c r="G59" s="44">
        <v>77.44</v>
      </c>
      <c r="H59" s="44">
        <f t="shared" si="1"/>
        <v>2.4609685101878798</v>
      </c>
      <c r="I59" s="46">
        <v>16.86</v>
      </c>
      <c r="J59" s="46">
        <v>10.49</v>
      </c>
      <c r="K59" s="49">
        <v>250.4</v>
      </c>
      <c r="L59" s="49">
        <v>70.2</v>
      </c>
      <c r="M59" s="49">
        <v>2.5</v>
      </c>
      <c r="N59" s="49">
        <v>31.3</v>
      </c>
      <c r="O59" s="49">
        <v>235.1</v>
      </c>
      <c r="P59" s="49">
        <v>60.5</v>
      </c>
      <c r="Q59" s="49">
        <v>2.7</v>
      </c>
      <c r="R59" s="49">
        <v>26</v>
      </c>
      <c r="S59" s="52">
        <v>197.7</v>
      </c>
      <c r="T59" s="52"/>
      <c r="U59" s="52">
        <v>2.4</v>
      </c>
      <c r="V59" s="52"/>
      <c r="W59" s="52">
        <v>181.2</v>
      </c>
      <c r="X59" s="52"/>
      <c r="Y59" s="52">
        <v>2.5</v>
      </c>
      <c r="Z59" s="52"/>
      <c r="AA59" s="49">
        <v>235.8</v>
      </c>
      <c r="AB59" s="49">
        <v>64.3</v>
      </c>
      <c r="AC59" s="49">
        <v>2.5</v>
      </c>
      <c r="AD59" s="49">
        <v>28</v>
      </c>
      <c r="AE59" s="49">
        <v>212</v>
      </c>
      <c r="AF59" s="49">
        <v>46.6</v>
      </c>
      <c r="AG59" s="49">
        <v>1.9</v>
      </c>
      <c r="AH59" s="49">
        <v>20.3</v>
      </c>
      <c r="AI59" s="52">
        <v>182.8</v>
      </c>
      <c r="AJ59" s="52"/>
      <c r="AK59" s="52">
        <v>2.2000000000000002</v>
      </c>
      <c r="AL59" s="52"/>
      <c r="AM59" s="52">
        <v>163.6</v>
      </c>
      <c r="AN59" s="52"/>
      <c r="AO59" s="52">
        <v>1.7</v>
      </c>
      <c r="AP59" s="52"/>
      <c r="AQ59" s="55"/>
      <c r="AR59" s="55"/>
      <c r="AS59" s="55">
        <v>133.1</v>
      </c>
      <c r="AT59" s="55">
        <v>60.5</v>
      </c>
      <c r="AU59" s="55">
        <v>16.100000000000001</v>
      </c>
      <c r="AV59" s="58">
        <v>8201.1</v>
      </c>
      <c r="AW59" s="58">
        <v>97.7</v>
      </c>
      <c r="AX59" s="55">
        <v>269.7</v>
      </c>
      <c r="AY59" s="55">
        <v>107.4</v>
      </c>
      <c r="AZ59" s="55"/>
      <c r="BA59" s="55"/>
      <c r="BB59" s="55"/>
      <c r="BC59" s="55">
        <v>160.30000000000001</v>
      </c>
      <c r="BD59" s="55">
        <v>32.1</v>
      </c>
      <c r="BE59" s="55">
        <v>160.4</v>
      </c>
      <c r="BF59" s="55">
        <v>38</v>
      </c>
      <c r="BG59" s="55">
        <v>160.80000000000001</v>
      </c>
      <c r="BH59" s="55">
        <v>28.8</v>
      </c>
      <c r="BI59" s="55">
        <v>159.1</v>
      </c>
      <c r="BJ59" s="55">
        <v>33.799999999999997</v>
      </c>
    </row>
    <row r="60" spans="1:62" x14ac:dyDescent="0.3">
      <c r="A60" s="78"/>
      <c r="B60" s="30" t="s">
        <v>8</v>
      </c>
      <c r="C60" s="78"/>
      <c r="D60" s="5">
        <v>362.9</v>
      </c>
      <c r="E60" s="5">
        <v>362.38</v>
      </c>
      <c r="F60" s="44">
        <v>48.1</v>
      </c>
      <c r="G60" s="44">
        <v>81.36</v>
      </c>
      <c r="H60" s="44">
        <f t="shared" si="1"/>
        <v>5.0619834710743827</v>
      </c>
      <c r="I60" s="46">
        <v>17.579999999999998</v>
      </c>
      <c r="J60" s="46">
        <v>11.63</v>
      </c>
      <c r="K60" s="49">
        <v>256.2</v>
      </c>
      <c r="L60" s="49">
        <v>73.7</v>
      </c>
      <c r="M60" s="49">
        <v>2.2999999999999998</v>
      </c>
      <c r="N60" s="49">
        <v>36.9</v>
      </c>
      <c r="O60" s="49">
        <v>241.5</v>
      </c>
      <c r="P60" s="49">
        <v>64.099999999999994</v>
      </c>
      <c r="Q60" s="49">
        <v>2.7</v>
      </c>
      <c r="R60" s="49">
        <v>31</v>
      </c>
      <c r="S60" s="52">
        <v>201.9</v>
      </c>
      <c r="T60" s="52"/>
      <c r="U60" s="52">
        <v>2.1</v>
      </c>
      <c r="V60" s="52"/>
      <c r="W60" s="52">
        <v>185.9</v>
      </c>
      <c r="X60" s="52"/>
      <c r="Y60" s="52">
        <v>2.6</v>
      </c>
      <c r="Z60" s="52"/>
      <c r="AA60" s="49">
        <v>244.7</v>
      </c>
      <c r="AB60" s="49">
        <v>69.8</v>
      </c>
      <c r="AC60" s="49">
        <v>3.8</v>
      </c>
      <c r="AD60" s="49">
        <v>33.4</v>
      </c>
      <c r="AE60" s="49">
        <v>219.3</v>
      </c>
      <c r="AF60" s="49">
        <v>50.2</v>
      </c>
      <c r="AG60" s="49">
        <v>3.4</v>
      </c>
      <c r="AH60" s="49">
        <v>24.1</v>
      </c>
      <c r="AI60" s="52">
        <v>189.3</v>
      </c>
      <c r="AJ60" s="52"/>
      <c r="AK60" s="52">
        <v>3.6</v>
      </c>
      <c r="AL60" s="52"/>
      <c r="AM60" s="52">
        <v>168.8</v>
      </c>
      <c r="AN60" s="52"/>
      <c r="AO60" s="52">
        <v>3.2</v>
      </c>
      <c r="AP60" s="52"/>
      <c r="AQ60" s="55"/>
      <c r="AR60" s="55"/>
      <c r="AS60" s="55">
        <v>133.1</v>
      </c>
      <c r="AT60" s="55">
        <v>59.1</v>
      </c>
      <c r="AU60" s="55">
        <v>16.100000000000001</v>
      </c>
      <c r="AV60" s="58">
        <v>8201.5</v>
      </c>
      <c r="AW60" s="58">
        <v>94.1</v>
      </c>
      <c r="AX60" s="55">
        <v>271.39999999999998</v>
      </c>
      <c r="AY60" s="55">
        <v>105.6</v>
      </c>
      <c r="AZ60" s="55"/>
      <c r="BA60" s="55"/>
      <c r="BB60" s="55"/>
      <c r="BC60" s="55">
        <v>161</v>
      </c>
      <c r="BD60" s="55">
        <v>25.6</v>
      </c>
      <c r="BE60" s="55">
        <v>162.1</v>
      </c>
      <c r="BF60" s="55">
        <v>33.299999999999997</v>
      </c>
      <c r="BG60" s="55">
        <v>160.6</v>
      </c>
      <c r="BH60" s="55">
        <v>20.8</v>
      </c>
      <c r="BI60" s="55">
        <v>160.5</v>
      </c>
      <c r="BJ60" s="55">
        <v>29.2</v>
      </c>
    </row>
    <row r="61" spans="1:62" x14ac:dyDescent="0.3">
      <c r="A61" s="78"/>
      <c r="B61" s="30" t="s">
        <v>9</v>
      </c>
      <c r="C61" s="78" t="s">
        <v>15</v>
      </c>
      <c r="D61" s="5">
        <v>363.3</v>
      </c>
      <c r="E61" s="5">
        <v>363.15</v>
      </c>
      <c r="F61" s="44">
        <v>48.69</v>
      </c>
      <c r="G61" s="44">
        <v>81.400000000000006</v>
      </c>
      <c r="H61" s="44">
        <f t="shared" si="1"/>
        <v>4.9164208456251537E-2</v>
      </c>
      <c r="I61" s="46">
        <v>17.940000000000001</v>
      </c>
      <c r="J61" s="46">
        <v>12.6</v>
      </c>
      <c r="K61" s="49">
        <v>256.89999999999998</v>
      </c>
      <c r="L61" s="49">
        <v>70.599999999999994</v>
      </c>
      <c r="M61" s="49">
        <v>0.3</v>
      </c>
      <c r="N61" s="49">
        <v>42.2</v>
      </c>
      <c r="O61" s="49">
        <v>244.6</v>
      </c>
      <c r="P61" s="49">
        <v>62.4</v>
      </c>
      <c r="Q61" s="49">
        <v>1.3</v>
      </c>
      <c r="R61" s="49">
        <v>35.700000000000003</v>
      </c>
      <c r="S61" s="52">
        <v>201.6</v>
      </c>
      <c r="T61" s="52"/>
      <c r="U61" s="52">
        <v>-0.1</v>
      </c>
      <c r="V61" s="52"/>
      <c r="W61" s="52">
        <v>188</v>
      </c>
      <c r="X61" s="52"/>
      <c r="Y61" s="52">
        <v>1.1000000000000001</v>
      </c>
      <c r="Z61" s="52"/>
      <c r="AA61" s="49">
        <v>243.8</v>
      </c>
      <c r="AB61" s="49">
        <v>66</v>
      </c>
      <c r="AC61" s="49">
        <v>-0.4</v>
      </c>
      <c r="AD61" s="49">
        <v>38.299999999999997</v>
      </c>
      <c r="AE61" s="49">
        <v>221.4</v>
      </c>
      <c r="AF61" s="49">
        <v>49.7</v>
      </c>
      <c r="AG61" s="49">
        <v>1</v>
      </c>
      <c r="AH61" s="49">
        <v>27.8</v>
      </c>
      <c r="AI61" s="52">
        <v>188.5</v>
      </c>
      <c r="AJ61" s="52"/>
      <c r="AK61" s="52">
        <v>-0.4</v>
      </c>
      <c r="AL61" s="52"/>
      <c r="AM61" s="52">
        <v>170.4</v>
      </c>
      <c r="AN61" s="52"/>
      <c r="AO61" s="52">
        <v>0.9</v>
      </c>
      <c r="AP61" s="52"/>
      <c r="AQ61" s="55"/>
      <c r="AR61" s="55"/>
      <c r="AS61" s="55">
        <v>133.1</v>
      </c>
      <c r="AT61" s="55">
        <v>59</v>
      </c>
      <c r="AU61" s="55">
        <v>16.100000000000001</v>
      </c>
      <c r="AV61" s="58">
        <v>8201.9</v>
      </c>
      <c r="AW61" s="58">
        <v>94.5</v>
      </c>
      <c r="AX61" s="55">
        <v>277.3</v>
      </c>
      <c r="AY61" s="55">
        <v>107.6</v>
      </c>
      <c r="AZ61" s="55"/>
      <c r="BA61" s="55"/>
      <c r="BB61" s="55"/>
      <c r="BC61" s="55">
        <v>165.3</v>
      </c>
      <c r="BD61" s="55">
        <v>26.3</v>
      </c>
      <c r="BE61" s="55">
        <v>165.9</v>
      </c>
      <c r="BF61" s="55">
        <v>33.4</v>
      </c>
      <c r="BG61" s="55">
        <v>165.6</v>
      </c>
      <c r="BH61" s="55">
        <v>22</v>
      </c>
      <c r="BI61" s="55">
        <v>163.80000000000001</v>
      </c>
      <c r="BJ61" s="55">
        <v>29.2</v>
      </c>
    </row>
    <row r="62" spans="1:62" x14ac:dyDescent="0.3">
      <c r="A62" s="78"/>
      <c r="B62" s="30" t="s">
        <v>10</v>
      </c>
      <c r="C62" s="78"/>
      <c r="D62" s="5">
        <v>363.19</v>
      </c>
      <c r="E62" s="5">
        <v>363.39</v>
      </c>
      <c r="F62" s="44">
        <v>47.99</v>
      </c>
      <c r="G62" s="44">
        <v>79.819999999999993</v>
      </c>
      <c r="H62" s="44">
        <f t="shared" si="1"/>
        <v>-1.9410319410319563</v>
      </c>
      <c r="I62" s="46">
        <v>18.420000000000002</v>
      </c>
      <c r="J62" s="46">
        <v>13.37</v>
      </c>
      <c r="K62" s="49">
        <v>256.3</v>
      </c>
      <c r="L62" s="49">
        <v>65</v>
      </c>
      <c r="M62" s="49">
        <v>-0.2</v>
      </c>
      <c r="N62" s="49">
        <v>46.7</v>
      </c>
      <c r="O62" s="49">
        <v>244.9</v>
      </c>
      <c r="P62" s="49">
        <v>60.1</v>
      </c>
      <c r="Q62" s="49">
        <v>0.1</v>
      </c>
      <c r="R62" s="49">
        <v>40</v>
      </c>
      <c r="S62" s="52">
        <v>200.3</v>
      </c>
      <c r="T62" s="52"/>
      <c r="U62" s="52">
        <v>-0.6</v>
      </c>
      <c r="V62" s="52"/>
      <c r="W62" s="52">
        <v>187.8</v>
      </c>
      <c r="X62" s="52"/>
      <c r="Y62" s="52">
        <v>-0.1</v>
      </c>
      <c r="Z62" s="52"/>
      <c r="AA62" s="49">
        <v>242.6</v>
      </c>
      <c r="AB62" s="49">
        <v>61</v>
      </c>
      <c r="AC62" s="49">
        <v>-0.5</v>
      </c>
      <c r="AD62" s="49">
        <v>42.6</v>
      </c>
      <c r="AE62" s="49">
        <v>223.2</v>
      </c>
      <c r="AF62" s="49">
        <v>49.4</v>
      </c>
      <c r="AG62" s="49">
        <v>0.8</v>
      </c>
      <c r="AH62" s="49">
        <v>31.4</v>
      </c>
      <c r="AI62" s="52">
        <v>187.1</v>
      </c>
      <c r="AJ62" s="52"/>
      <c r="AK62" s="52">
        <v>-0.7</v>
      </c>
      <c r="AL62" s="52"/>
      <c r="AM62" s="52">
        <v>171.1</v>
      </c>
      <c r="AN62" s="52"/>
      <c r="AO62" s="52">
        <v>0.4</v>
      </c>
      <c r="AP62" s="52"/>
      <c r="AQ62" s="55"/>
      <c r="AR62" s="55"/>
      <c r="AS62" s="55">
        <v>133.1</v>
      </c>
      <c r="AT62" s="55">
        <v>59.1</v>
      </c>
      <c r="AU62" s="55">
        <v>16.100000000000001</v>
      </c>
      <c r="AV62" s="58">
        <v>8201.9</v>
      </c>
      <c r="AW62" s="58">
        <v>94.9</v>
      </c>
      <c r="AX62" s="55"/>
      <c r="AY62" s="55"/>
      <c r="AZ62" s="55"/>
      <c r="BA62" s="55"/>
      <c r="BB62" s="55"/>
      <c r="BC62" s="55">
        <v>164.8</v>
      </c>
      <c r="BD62" s="55">
        <v>23.7</v>
      </c>
      <c r="BE62" s="55">
        <v>167.6</v>
      </c>
      <c r="BF62" s="55">
        <v>31.9</v>
      </c>
      <c r="BG62" s="55">
        <v>163.80000000000001</v>
      </c>
      <c r="BH62" s="55">
        <v>18.600000000000001</v>
      </c>
      <c r="BI62" s="55">
        <v>163.6</v>
      </c>
      <c r="BJ62" s="55">
        <v>27.4</v>
      </c>
    </row>
    <row r="63" spans="1:62" x14ac:dyDescent="0.3">
      <c r="A63" s="78"/>
      <c r="B63" s="30" t="s">
        <v>11</v>
      </c>
      <c r="C63" s="78"/>
      <c r="D63" s="5">
        <v>363.11</v>
      </c>
      <c r="E63" s="5">
        <v>363.17</v>
      </c>
      <c r="F63" s="44">
        <v>47.26</v>
      </c>
      <c r="G63" s="44">
        <v>78.84</v>
      </c>
      <c r="H63" s="44">
        <f t="shared" si="1"/>
        <v>-1.227762465547469</v>
      </c>
      <c r="I63" s="46">
        <v>18.7</v>
      </c>
      <c r="J63" s="46">
        <v>14.06</v>
      </c>
      <c r="K63" s="49">
        <v>256.3</v>
      </c>
      <c r="L63" s="49">
        <v>59.2</v>
      </c>
      <c r="M63" s="49">
        <v>0</v>
      </c>
      <c r="N63" s="49">
        <v>50.4</v>
      </c>
      <c r="O63" s="49">
        <v>245.2</v>
      </c>
      <c r="P63" s="49">
        <v>57.5</v>
      </c>
      <c r="Q63" s="49">
        <v>0.1</v>
      </c>
      <c r="R63" s="49">
        <v>43.9</v>
      </c>
      <c r="S63" s="52">
        <v>200.4</v>
      </c>
      <c r="T63" s="52"/>
      <c r="U63" s="52">
        <v>0</v>
      </c>
      <c r="V63" s="52"/>
      <c r="W63" s="52">
        <v>188</v>
      </c>
      <c r="X63" s="52"/>
      <c r="Y63" s="52">
        <v>0.1</v>
      </c>
      <c r="Z63" s="52"/>
      <c r="AA63" s="49">
        <v>243.2</v>
      </c>
      <c r="AB63" s="49">
        <v>57.2</v>
      </c>
      <c r="AC63" s="49">
        <v>0.2</v>
      </c>
      <c r="AD63" s="49">
        <v>46.4</v>
      </c>
      <c r="AE63" s="49">
        <v>223.4</v>
      </c>
      <c r="AF63" s="49">
        <v>47.7</v>
      </c>
      <c r="AG63" s="49">
        <v>0.1</v>
      </c>
      <c r="AH63" s="49">
        <v>34.6</v>
      </c>
      <c r="AI63" s="52">
        <v>187.6</v>
      </c>
      <c r="AJ63" s="52"/>
      <c r="AK63" s="52">
        <v>0.3</v>
      </c>
      <c r="AL63" s="52"/>
      <c r="AM63" s="52">
        <v>171.5</v>
      </c>
      <c r="AN63" s="52"/>
      <c r="AO63" s="52">
        <v>0.2</v>
      </c>
      <c r="AP63" s="52"/>
      <c r="AQ63" s="55"/>
      <c r="AR63" s="55"/>
      <c r="AS63" s="55">
        <v>133.1</v>
      </c>
      <c r="AT63" s="55">
        <v>59.1</v>
      </c>
      <c r="AU63" s="55">
        <v>16.100000000000001</v>
      </c>
      <c r="AV63" s="58">
        <v>8201.7999999999993</v>
      </c>
      <c r="AW63" s="58">
        <v>94.7</v>
      </c>
      <c r="AX63" s="55"/>
      <c r="AY63" s="55"/>
      <c r="AZ63" s="55"/>
      <c r="BA63" s="55"/>
      <c r="BB63" s="55"/>
      <c r="BC63" s="55">
        <v>165.6</v>
      </c>
      <c r="BD63" s="55">
        <v>23.4</v>
      </c>
      <c r="BE63" s="55">
        <v>167.6</v>
      </c>
      <c r="BF63" s="55">
        <v>28.6</v>
      </c>
      <c r="BG63" s="55">
        <v>165</v>
      </c>
      <c r="BH63" s="55">
        <v>18.8</v>
      </c>
      <c r="BI63" s="55">
        <v>164.7</v>
      </c>
      <c r="BJ63" s="55">
        <v>29.7</v>
      </c>
    </row>
    <row r="64" spans="1:62" x14ac:dyDescent="0.3">
      <c r="A64" s="77">
        <v>2023</v>
      </c>
      <c r="B64" s="31" t="s">
        <v>0</v>
      </c>
      <c r="C64" s="77" t="s">
        <v>12</v>
      </c>
      <c r="D64" s="6">
        <v>362.14</v>
      </c>
      <c r="E64" s="6">
        <v>362.42</v>
      </c>
      <c r="F64" s="44">
        <v>46.82</v>
      </c>
      <c r="G64" s="44">
        <v>79.05</v>
      </c>
      <c r="H64" s="44">
        <f t="shared" si="1"/>
        <v>0.26636225266361457</v>
      </c>
      <c r="I64" s="47">
        <v>18.66</v>
      </c>
      <c r="J64" s="47">
        <v>14.63</v>
      </c>
      <c r="K64" s="50"/>
      <c r="L64" s="50"/>
      <c r="M64" s="50"/>
      <c r="N64" s="50"/>
      <c r="O64" s="50"/>
      <c r="P64" s="50"/>
      <c r="Q64" s="50"/>
      <c r="R64" s="50"/>
      <c r="S64" s="53">
        <v>201.8</v>
      </c>
      <c r="T64" s="53">
        <v>53.2</v>
      </c>
      <c r="U64" s="53">
        <v>0.7</v>
      </c>
      <c r="V64" s="53"/>
      <c r="W64" s="53">
        <v>189.8</v>
      </c>
      <c r="X64" s="53">
        <v>52</v>
      </c>
      <c r="Y64" s="53">
        <v>1</v>
      </c>
      <c r="Z64" s="53"/>
      <c r="AA64" s="50">
        <v>244.3</v>
      </c>
      <c r="AB64" s="50">
        <v>54.2</v>
      </c>
      <c r="AC64" s="50">
        <v>0.5</v>
      </c>
      <c r="AD64" s="50">
        <v>49.6</v>
      </c>
      <c r="AE64" s="50">
        <v>224.3</v>
      </c>
      <c r="AF64" s="50">
        <v>45.6</v>
      </c>
      <c r="AG64" s="50">
        <v>0.4</v>
      </c>
      <c r="AH64" s="50">
        <v>37.6</v>
      </c>
      <c r="AI64" s="53">
        <v>188.6</v>
      </c>
      <c r="AJ64" s="53"/>
      <c r="AK64" s="53">
        <v>0.5</v>
      </c>
      <c r="AL64" s="53"/>
      <c r="AM64" s="53">
        <v>172.4</v>
      </c>
      <c r="AN64" s="53"/>
      <c r="AO64" s="53">
        <v>0.5</v>
      </c>
      <c r="AP64" s="53"/>
      <c r="AQ64" s="55"/>
      <c r="AR64" s="55"/>
      <c r="AS64" s="55">
        <v>133.1</v>
      </c>
      <c r="AT64" s="55">
        <v>58.7</v>
      </c>
      <c r="AU64" s="55">
        <v>0</v>
      </c>
      <c r="AV64" s="58">
        <v>8201.7999999999993</v>
      </c>
      <c r="AW64" s="58">
        <v>94.3</v>
      </c>
      <c r="AX64" s="55"/>
      <c r="AY64" s="55"/>
      <c r="AZ64" s="55"/>
      <c r="BA64" s="55"/>
      <c r="BB64" s="55"/>
      <c r="BC64" s="55">
        <v>166.3</v>
      </c>
      <c r="BD64" s="55">
        <v>21.5</v>
      </c>
      <c r="BE64" s="55">
        <v>167.9</v>
      </c>
      <c r="BF64" s="55">
        <v>26.3</v>
      </c>
      <c r="BG64" s="55">
        <v>166.1</v>
      </c>
      <c r="BH64" s="55">
        <v>17.399999999999999</v>
      </c>
      <c r="BI64" s="55">
        <v>165.1</v>
      </c>
      <c r="BJ64" s="55">
        <v>26.9</v>
      </c>
    </row>
    <row r="65" spans="1:62" x14ac:dyDescent="0.3">
      <c r="A65" s="77"/>
      <c r="B65" s="31" t="s">
        <v>1</v>
      </c>
      <c r="C65" s="77"/>
      <c r="D65" s="6">
        <v>361.63</v>
      </c>
      <c r="E65" s="6">
        <v>361.98</v>
      </c>
      <c r="F65" s="44">
        <v>47.34</v>
      </c>
      <c r="G65" s="44">
        <v>61.74</v>
      </c>
      <c r="H65" s="44">
        <f t="shared" si="1"/>
        <v>-21.897533206831113</v>
      </c>
      <c r="I65" s="47">
        <v>18.5</v>
      </c>
      <c r="J65" s="47">
        <v>14.74</v>
      </c>
      <c r="K65" s="50"/>
      <c r="L65" s="50"/>
      <c r="M65" s="50"/>
      <c r="N65" s="50"/>
      <c r="O65" s="50"/>
      <c r="P65" s="50"/>
      <c r="Q65" s="50"/>
      <c r="R65" s="50"/>
      <c r="S65" s="53">
        <v>204.1</v>
      </c>
      <c r="T65" s="53">
        <v>53.6</v>
      </c>
      <c r="U65" s="53">
        <v>1.1000000000000001</v>
      </c>
      <c r="V65" s="53"/>
      <c r="W65" s="53">
        <v>189.4</v>
      </c>
      <c r="X65" s="53">
        <v>50.1</v>
      </c>
      <c r="Y65" s="53">
        <v>-0.2</v>
      </c>
      <c r="Z65" s="53"/>
      <c r="AA65" s="50"/>
      <c r="AB65" s="50"/>
      <c r="AC65" s="50"/>
      <c r="AD65" s="50"/>
      <c r="AE65" s="50"/>
      <c r="AF65" s="50"/>
      <c r="AG65" s="50"/>
      <c r="AH65" s="50"/>
      <c r="AI65" s="53">
        <v>189.5</v>
      </c>
      <c r="AJ65" s="53">
        <v>50.6</v>
      </c>
      <c r="AK65" s="53">
        <v>0.5</v>
      </c>
      <c r="AL65" s="53"/>
      <c r="AM65" s="53">
        <v>172.3</v>
      </c>
      <c r="AN65" s="53">
        <v>43.6</v>
      </c>
      <c r="AO65" s="53">
        <v>-0.1</v>
      </c>
      <c r="AP65" s="53"/>
      <c r="AQ65" s="55"/>
      <c r="AR65" s="55"/>
      <c r="AS65" s="55">
        <v>133.1</v>
      </c>
      <c r="AT65" s="55">
        <v>58</v>
      </c>
      <c r="AU65" s="55">
        <v>0</v>
      </c>
      <c r="AV65" s="58">
        <v>8202</v>
      </c>
      <c r="AW65" s="58">
        <v>93.8</v>
      </c>
      <c r="AX65" s="55"/>
      <c r="AY65" s="55"/>
      <c r="AZ65" s="55"/>
      <c r="BA65" s="55"/>
      <c r="BB65" s="55"/>
      <c r="BC65" s="55">
        <v>167.3</v>
      </c>
      <c r="BD65" s="55">
        <v>22.2</v>
      </c>
      <c r="BE65" s="55">
        <v>168.7</v>
      </c>
      <c r="BF65" s="55">
        <v>26.4</v>
      </c>
      <c r="BG65" s="55">
        <v>167.5</v>
      </c>
      <c r="BH65" s="55">
        <v>18.7</v>
      </c>
      <c r="BI65" s="55">
        <v>164.9</v>
      </c>
      <c r="BJ65" s="55">
        <v>26.6</v>
      </c>
    </row>
    <row r="66" spans="1:62" x14ac:dyDescent="0.3">
      <c r="A66" s="77"/>
      <c r="B66" s="31" t="s">
        <v>2</v>
      </c>
      <c r="C66" s="77"/>
      <c r="D66" s="6">
        <v>327.29000000000002</v>
      </c>
      <c r="E66" s="6">
        <v>329.47</v>
      </c>
      <c r="F66" s="44">
        <v>52.47</v>
      </c>
      <c r="G66" s="44">
        <v>70.25</v>
      </c>
      <c r="H66" s="44">
        <f t="shared" si="1"/>
        <v>13.783608681567861</v>
      </c>
      <c r="I66" s="47">
        <v>18.29</v>
      </c>
      <c r="J66" s="47">
        <v>15.06</v>
      </c>
      <c r="K66" s="50"/>
      <c r="L66" s="50"/>
      <c r="M66" s="50"/>
      <c r="N66" s="50"/>
      <c r="O66" s="50"/>
      <c r="P66" s="50"/>
      <c r="Q66" s="50"/>
      <c r="R66" s="50"/>
      <c r="S66" s="53">
        <v>204.8</v>
      </c>
      <c r="T66" s="53">
        <v>49.2</v>
      </c>
      <c r="U66" s="53">
        <v>0.3</v>
      </c>
      <c r="V66" s="53"/>
      <c r="W66" s="53">
        <v>188.1</v>
      </c>
      <c r="X66" s="53">
        <v>44.2</v>
      </c>
      <c r="Y66" s="53">
        <v>-0.7</v>
      </c>
      <c r="Z66" s="53"/>
      <c r="AA66" s="50"/>
      <c r="AB66" s="50"/>
      <c r="AC66" s="50"/>
      <c r="AD66" s="50"/>
      <c r="AE66" s="50"/>
      <c r="AF66" s="50"/>
      <c r="AG66" s="50"/>
      <c r="AH66" s="50"/>
      <c r="AI66" s="53">
        <v>195</v>
      </c>
      <c r="AJ66" s="53">
        <v>50.3</v>
      </c>
      <c r="AK66" s="53">
        <v>2.9</v>
      </c>
      <c r="AL66" s="53"/>
      <c r="AM66" s="53">
        <v>171.9</v>
      </c>
      <c r="AN66" s="53">
        <v>39.1</v>
      </c>
      <c r="AO66" s="53">
        <v>-0.2</v>
      </c>
      <c r="AP66" s="53"/>
      <c r="AQ66" s="55"/>
      <c r="AR66" s="55"/>
      <c r="AS66" s="55">
        <v>133.1</v>
      </c>
      <c r="AT66" s="55">
        <v>57.8</v>
      </c>
      <c r="AU66" s="55">
        <v>0</v>
      </c>
      <c r="AV66" s="58">
        <v>8239.1</v>
      </c>
      <c r="AW66" s="58">
        <v>91.6</v>
      </c>
      <c r="AX66" s="55"/>
      <c r="AY66" s="55"/>
      <c r="AZ66" s="55"/>
      <c r="BA66" s="55"/>
      <c r="BB66" s="55"/>
      <c r="BC66" s="55">
        <v>168</v>
      </c>
      <c r="BD66" s="55">
        <v>17.100000000000001</v>
      </c>
      <c r="BE66" s="55">
        <v>168.8</v>
      </c>
      <c r="BF66" s="55">
        <v>23.6</v>
      </c>
      <c r="BG66" s="55">
        <v>168.4</v>
      </c>
      <c r="BH66" s="55">
        <v>12.8</v>
      </c>
      <c r="BI66" s="55">
        <v>166.1</v>
      </c>
      <c r="BJ66" s="55">
        <v>20.6</v>
      </c>
    </row>
    <row r="67" spans="1:62" x14ac:dyDescent="0.3">
      <c r="A67" s="77"/>
      <c r="B67" s="31" t="s">
        <v>3</v>
      </c>
      <c r="C67" s="77" t="s">
        <v>13</v>
      </c>
      <c r="D67" s="6">
        <v>321.64999999999998</v>
      </c>
      <c r="E67" s="6">
        <v>321.42</v>
      </c>
      <c r="F67" s="44">
        <v>53.38</v>
      </c>
      <c r="G67" s="44">
        <v>70.14</v>
      </c>
      <c r="H67" s="44">
        <f t="shared" si="1"/>
        <v>-0.15658362989323762</v>
      </c>
      <c r="I67" s="47">
        <v>17.87</v>
      </c>
      <c r="J67" s="47">
        <v>15.12</v>
      </c>
      <c r="K67" s="50"/>
      <c r="L67" s="50"/>
      <c r="M67" s="50"/>
      <c r="N67" s="50"/>
      <c r="O67" s="50"/>
      <c r="P67" s="50"/>
      <c r="Q67" s="50"/>
      <c r="R67" s="50"/>
      <c r="S67" s="53">
        <v>202.7</v>
      </c>
      <c r="T67" s="53">
        <v>33.6</v>
      </c>
      <c r="U67" s="53">
        <v>-1</v>
      </c>
      <c r="V67" s="53"/>
      <c r="W67" s="53">
        <v>188.2</v>
      </c>
      <c r="X67" s="53">
        <v>31.8</v>
      </c>
      <c r="Y67" s="53">
        <v>0.1</v>
      </c>
      <c r="Z67" s="53"/>
      <c r="AA67" s="50"/>
      <c r="AB67" s="50"/>
      <c r="AC67" s="50"/>
      <c r="AD67" s="50"/>
      <c r="AE67" s="50"/>
      <c r="AF67" s="50"/>
      <c r="AG67" s="50"/>
      <c r="AH67" s="50"/>
      <c r="AI67" s="53">
        <v>192.3</v>
      </c>
      <c r="AJ67" s="53">
        <v>35.299999999999997</v>
      </c>
      <c r="AK67" s="53">
        <v>-1.4</v>
      </c>
      <c r="AL67" s="53"/>
      <c r="AM67" s="53">
        <v>171.5</v>
      </c>
      <c r="AN67" s="53">
        <v>27.8</v>
      </c>
      <c r="AO67" s="53">
        <v>-0.2</v>
      </c>
      <c r="AP67" s="53"/>
      <c r="AQ67" s="55"/>
      <c r="AR67" s="55"/>
      <c r="AS67" s="55">
        <v>133.1</v>
      </c>
      <c r="AT67" s="55">
        <v>58.4</v>
      </c>
      <c r="AU67" s="55">
        <v>0</v>
      </c>
      <c r="AV67" s="58">
        <v>8239.1</v>
      </c>
      <c r="AW67" s="58">
        <v>92.9</v>
      </c>
      <c r="AX67" s="55"/>
      <c r="AY67" s="55"/>
      <c r="AZ67" s="55"/>
      <c r="BA67" s="55"/>
      <c r="BB67" s="55"/>
      <c r="BC67" s="55">
        <v>169</v>
      </c>
      <c r="BD67" s="55">
        <v>14.6</v>
      </c>
      <c r="BE67" s="55">
        <v>170.1</v>
      </c>
      <c r="BF67" s="55">
        <v>19.3</v>
      </c>
      <c r="BG67" s="55">
        <v>169.4</v>
      </c>
      <c r="BH67" s="55">
        <v>11.8</v>
      </c>
      <c r="BI67" s="55">
        <v>166.7</v>
      </c>
      <c r="BJ67" s="55">
        <v>16.100000000000001</v>
      </c>
    </row>
    <row r="68" spans="1:62" x14ac:dyDescent="0.3">
      <c r="A68" s="77"/>
      <c r="B68" s="31" t="s">
        <v>4</v>
      </c>
      <c r="C68" s="77"/>
      <c r="D68" s="6">
        <v>295.52</v>
      </c>
      <c r="E68" s="6">
        <v>310.16000000000003</v>
      </c>
      <c r="F68" s="44">
        <v>55.79</v>
      </c>
      <c r="G68" s="44">
        <v>73.150000000000006</v>
      </c>
      <c r="H68" s="44">
        <f t="shared" si="1"/>
        <v>4.2914171656686699</v>
      </c>
      <c r="I68" s="47">
        <v>17.75</v>
      </c>
      <c r="J68" s="47">
        <v>15.23</v>
      </c>
      <c r="K68" s="50"/>
      <c r="L68" s="50"/>
      <c r="M68" s="50"/>
      <c r="N68" s="50"/>
      <c r="O68" s="50"/>
      <c r="P68" s="50"/>
      <c r="Q68" s="50"/>
      <c r="R68" s="50"/>
      <c r="S68" s="53">
        <v>203.1</v>
      </c>
      <c r="T68" s="53">
        <v>22.1</v>
      </c>
      <c r="U68" s="53">
        <v>0.2</v>
      </c>
      <c r="V68" s="53"/>
      <c r="W68" s="53">
        <v>187.8</v>
      </c>
      <c r="X68" s="53">
        <v>21.6</v>
      </c>
      <c r="Y68" s="53">
        <v>-0.2</v>
      </c>
      <c r="Z68" s="53"/>
      <c r="AA68" s="50"/>
      <c r="AB68" s="50"/>
      <c r="AC68" s="50"/>
      <c r="AD68" s="50"/>
      <c r="AE68" s="50"/>
      <c r="AF68" s="50"/>
      <c r="AG68" s="50"/>
      <c r="AH68" s="50"/>
      <c r="AI68" s="53">
        <v>192.3</v>
      </c>
      <c r="AJ68" s="53">
        <v>25.2</v>
      </c>
      <c r="AK68" s="53">
        <v>0</v>
      </c>
      <c r="AL68" s="53"/>
      <c r="AM68" s="53">
        <v>171</v>
      </c>
      <c r="AN68" s="53">
        <v>20.3</v>
      </c>
      <c r="AO68" s="53">
        <v>-0.3</v>
      </c>
      <c r="AP68" s="53"/>
      <c r="AQ68" s="55"/>
      <c r="AR68" s="55"/>
      <c r="AS68" s="55">
        <v>133.1</v>
      </c>
      <c r="AT68" s="55">
        <v>58.3</v>
      </c>
      <c r="AU68" s="55">
        <v>0</v>
      </c>
      <c r="AV68" s="58">
        <v>8238.7999999999993</v>
      </c>
      <c r="AW68" s="58">
        <v>92.9</v>
      </c>
      <c r="AX68" s="55"/>
      <c r="AY68" s="55"/>
      <c r="AZ68" s="55"/>
      <c r="BA68" s="55"/>
      <c r="BB68" s="55"/>
      <c r="BC68" s="55">
        <v>170.1</v>
      </c>
      <c r="BD68" s="55">
        <v>13.3</v>
      </c>
      <c r="BE68" s="55">
        <v>170.1</v>
      </c>
      <c r="BF68" s="55">
        <v>16</v>
      </c>
      <c r="BG68" s="55">
        <v>170.7</v>
      </c>
      <c r="BH68" s="55">
        <v>11.6</v>
      </c>
      <c r="BI68" s="55">
        <v>168.5</v>
      </c>
      <c r="BJ68" s="55">
        <v>14.4</v>
      </c>
    </row>
    <row r="69" spans="1:62" x14ac:dyDescent="0.3">
      <c r="A69" s="77"/>
      <c r="B69" s="31" t="s">
        <v>5</v>
      </c>
      <c r="C69" s="77"/>
      <c r="D69" s="6">
        <v>308.83</v>
      </c>
      <c r="E69" s="6">
        <v>301.26</v>
      </c>
      <c r="F69" s="44">
        <v>57.51</v>
      </c>
      <c r="G69" s="44">
        <v>75.13</v>
      </c>
      <c r="H69" s="44">
        <f t="shared" ref="H69" si="2">(G69-G68)*100/G68</f>
        <v>2.7067669172932187</v>
      </c>
      <c r="I69" s="47">
        <v>17.510000000000002</v>
      </c>
      <c r="J69" s="47">
        <v>15.09</v>
      </c>
      <c r="K69" s="50"/>
      <c r="L69" s="50"/>
      <c r="M69" s="50"/>
      <c r="N69" s="50"/>
      <c r="O69" s="50"/>
      <c r="P69" s="50"/>
      <c r="Q69" s="50"/>
      <c r="R69" s="50"/>
      <c r="S69" s="53">
        <v>203.3</v>
      </c>
      <c r="T69" s="53">
        <v>10.8</v>
      </c>
      <c r="U69" s="53">
        <v>0.1</v>
      </c>
      <c r="V69" s="53"/>
      <c r="W69" s="53">
        <v>186.5</v>
      </c>
      <c r="X69" s="53">
        <v>11.3</v>
      </c>
      <c r="Y69" s="53">
        <v>-0.7</v>
      </c>
      <c r="Z69" s="53"/>
      <c r="AA69" s="50"/>
      <c r="AB69" s="50"/>
      <c r="AC69" s="50"/>
      <c r="AD69" s="50"/>
      <c r="AE69" s="50"/>
      <c r="AF69" s="50"/>
      <c r="AG69" s="50"/>
      <c r="AH69" s="50"/>
      <c r="AI69" s="53">
        <v>192.3</v>
      </c>
      <c r="AJ69" s="53">
        <v>12</v>
      </c>
      <c r="AK69" s="53">
        <v>0</v>
      </c>
      <c r="AL69" s="53"/>
      <c r="AM69" s="53">
        <v>169.9</v>
      </c>
      <c r="AN69" s="53">
        <v>9.8000000000000007</v>
      </c>
      <c r="AO69" s="53">
        <v>-0.6</v>
      </c>
      <c r="AP69" s="53"/>
      <c r="AQ69" s="55"/>
      <c r="AR69" s="55"/>
      <c r="AS69" s="55">
        <v>133.1</v>
      </c>
      <c r="AT69" s="55">
        <v>58.3</v>
      </c>
      <c r="AU69" s="55">
        <v>0</v>
      </c>
      <c r="AV69" s="58">
        <v>8239</v>
      </c>
      <c r="AW69" s="58">
        <v>92.9</v>
      </c>
      <c r="AX69" s="55"/>
      <c r="AY69" s="55"/>
      <c r="AZ69" s="55"/>
      <c r="BA69" s="55"/>
      <c r="BB69" s="55"/>
      <c r="BC69" s="55">
        <v>170.5</v>
      </c>
      <c r="BD69" s="55">
        <v>12.1</v>
      </c>
      <c r="BE69" s="55">
        <v>170.6</v>
      </c>
      <c r="BF69" s="55">
        <v>16.8</v>
      </c>
      <c r="BG69" s="55">
        <v>170.4</v>
      </c>
      <c r="BH69" s="55">
        <v>9.6</v>
      </c>
      <c r="BI69" s="55">
        <v>170.8</v>
      </c>
      <c r="BJ69" s="55">
        <v>13.1</v>
      </c>
    </row>
    <row r="70" spans="1:62" x14ac:dyDescent="0.3">
      <c r="A70" s="77"/>
      <c r="B70" s="31" t="s">
        <v>6</v>
      </c>
      <c r="C70" s="77" t="s">
        <v>14</v>
      </c>
      <c r="D70" s="6">
        <v>329.36</v>
      </c>
      <c r="E70" s="6">
        <v>319.29000000000002</v>
      </c>
      <c r="F70" s="44">
        <v>54.2</v>
      </c>
      <c r="G70" s="44">
        <v>69.45</v>
      </c>
      <c r="H70" s="44">
        <f t="shared" ref="H70:H75" si="3">(G70-G69)*100/G69</f>
        <v>-7.5602289365100406</v>
      </c>
      <c r="I70" s="47">
        <v>16.899999999999999</v>
      </c>
      <c r="J70" s="47">
        <v>14.76</v>
      </c>
      <c r="K70" s="50"/>
      <c r="L70" s="50"/>
      <c r="M70" s="50"/>
      <c r="N70" s="50"/>
      <c r="O70" s="50"/>
      <c r="P70" s="50"/>
      <c r="Q70" s="50"/>
      <c r="R70" s="50"/>
      <c r="S70" s="53">
        <v>201.9</v>
      </c>
      <c r="T70" s="53">
        <v>4.5999999999999996</v>
      </c>
      <c r="U70" s="53">
        <v>-0.7</v>
      </c>
      <c r="V70" s="53"/>
      <c r="W70" s="53">
        <v>188</v>
      </c>
      <c r="X70" s="53">
        <v>6.3</v>
      </c>
      <c r="Y70" s="53">
        <v>0.8</v>
      </c>
      <c r="Z70" s="53"/>
      <c r="AA70" s="50"/>
      <c r="AB70" s="50"/>
      <c r="AC70" s="50"/>
      <c r="AD70" s="50"/>
      <c r="AE70" s="50"/>
      <c r="AF70" s="50"/>
      <c r="AG70" s="50"/>
      <c r="AH70" s="50"/>
      <c r="AI70" s="53">
        <v>190.2</v>
      </c>
      <c r="AJ70" s="53">
        <v>6.3</v>
      </c>
      <c r="AK70" s="53">
        <v>-1.1000000000000001</v>
      </c>
      <c r="AL70" s="53"/>
      <c r="AM70" s="53">
        <v>170.4</v>
      </c>
      <c r="AN70" s="53">
        <v>5.9</v>
      </c>
      <c r="AO70" s="53">
        <v>0.3</v>
      </c>
      <c r="AP70" s="53"/>
      <c r="AQ70" s="55"/>
      <c r="AR70" s="55"/>
      <c r="AS70" s="55">
        <v>133.1</v>
      </c>
      <c r="AT70" s="55">
        <v>58.7</v>
      </c>
      <c r="AU70" s="55">
        <v>0</v>
      </c>
      <c r="AV70" s="58">
        <v>8239.1</v>
      </c>
      <c r="AW70" s="58">
        <v>93.9</v>
      </c>
      <c r="AX70" s="55"/>
      <c r="AY70" s="55"/>
      <c r="AZ70" s="55"/>
      <c r="BA70" s="55"/>
      <c r="BB70" s="55"/>
      <c r="BC70" s="55">
        <v>171</v>
      </c>
      <c r="BD70" s="55">
        <v>9.6</v>
      </c>
      <c r="BE70" s="55">
        <v>170.5</v>
      </c>
      <c r="BF70" s="55">
        <v>13.4</v>
      </c>
      <c r="BG70" s="55">
        <v>170.8</v>
      </c>
      <c r="BH70" s="55">
        <v>7.7</v>
      </c>
      <c r="BI70" s="55">
        <v>172</v>
      </c>
      <c r="BJ70" s="55">
        <v>10</v>
      </c>
    </row>
    <row r="71" spans="1:62" x14ac:dyDescent="0.3">
      <c r="A71" s="77"/>
      <c r="B71" s="31" t="s">
        <v>7</v>
      </c>
      <c r="C71" s="77"/>
      <c r="D71" s="6">
        <v>322.66000000000003</v>
      </c>
      <c r="E71" s="6">
        <v>321.58</v>
      </c>
      <c r="F71" s="44">
        <v>54.64</v>
      </c>
      <c r="G71" s="44">
        <v>69.63</v>
      </c>
      <c r="H71" s="44">
        <f t="shared" si="3"/>
        <v>0.25917926565873667</v>
      </c>
      <c r="I71" s="47">
        <v>16.2</v>
      </c>
      <c r="J71" s="47">
        <v>14.15</v>
      </c>
      <c r="K71" s="50"/>
      <c r="L71" s="50"/>
      <c r="M71" s="50"/>
      <c r="N71" s="50"/>
      <c r="O71" s="50"/>
      <c r="P71" s="50"/>
      <c r="Q71" s="50"/>
      <c r="R71" s="50"/>
      <c r="S71" s="53">
        <v>201.9</v>
      </c>
      <c r="T71" s="53">
        <v>2.1</v>
      </c>
      <c r="U71" s="53">
        <v>0</v>
      </c>
      <c r="V71" s="53"/>
      <c r="W71" s="53">
        <v>188.7</v>
      </c>
      <c r="X71" s="53">
        <v>4.0999999999999996</v>
      </c>
      <c r="Y71" s="53">
        <v>0.4</v>
      </c>
      <c r="Z71" s="53"/>
      <c r="AA71" s="50"/>
      <c r="AB71" s="50"/>
      <c r="AC71" s="50"/>
      <c r="AD71" s="50"/>
      <c r="AE71" s="50"/>
      <c r="AF71" s="50"/>
      <c r="AG71" s="50"/>
      <c r="AH71" s="50"/>
      <c r="AI71" s="53">
        <v>190.1</v>
      </c>
      <c r="AJ71" s="53">
        <v>4</v>
      </c>
      <c r="AK71" s="53">
        <v>-0.1</v>
      </c>
      <c r="AL71" s="53"/>
      <c r="AM71" s="53">
        <v>171.2</v>
      </c>
      <c r="AN71" s="53">
        <v>4.5999999999999996</v>
      </c>
      <c r="AO71" s="53">
        <v>0.5</v>
      </c>
      <c r="AP71" s="53"/>
      <c r="AQ71" s="55"/>
      <c r="AR71" s="55"/>
      <c r="AS71" s="55">
        <v>133.1</v>
      </c>
      <c r="AT71" s="55">
        <v>58.7</v>
      </c>
      <c r="AU71" s="55">
        <v>0</v>
      </c>
      <c r="AV71" s="58">
        <v>8239</v>
      </c>
      <c r="AW71" s="58">
        <v>94</v>
      </c>
      <c r="AX71" s="55"/>
      <c r="AY71" s="55"/>
      <c r="AZ71" s="55"/>
      <c r="BA71" s="55"/>
      <c r="BB71" s="55"/>
      <c r="BC71" s="55">
        <v>171.6</v>
      </c>
      <c r="BD71" s="55">
        <v>7.1</v>
      </c>
      <c r="BE71" s="55">
        <v>170.5</v>
      </c>
      <c r="BF71" s="55">
        <v>6.3</v>
      </c>
      <c r="BG71" s="55">
        <v>171.9</v>
      </c>
      <c r="BH71" s="55">
        <v>6.9</v>
      </c>
      <c r="BI71" s="55">
        <v>172.4</v>
      </c>
      <c r="BJ71" s="55">
        <v>8.4</v>
      </c>
    </row>
    <row r="72" spans="1:62" x14ac:dyDescent="0.3">
      <c r="A72" s="77"/>
      <c r="B72" s="31" t="s">
        <v>8</v>
      </c>
      <c r="C72" s="77"/>
      <c r="D72" s="6">
        <v>324.45</v>
      </c>
      <c r="E72" s="6">
        <v>322.77</v>
      </c>
      <c r="F72" s="44">
        <v>54.82</v>
      </c>
      <c r="G72" s="44">
        <v>70.400000000000006</v>
      </c>
      <c r="H72" s="44">
        <f t="shared" si="3"/>
        <v>1.1058451816745802</v>
      </c>
      <c r="I72" s="47">
        <v>15.62</v>
      </c>
      <c r="J72" s="47">
        <v>13.39</v>
      </c>
      <c r="K72" s="50"/>
      <c r="L72" s="50"/>
      <c r="M72" s="50"/>
      <c r="N72" s="50"/>
      <c r="O72" s="50"/>
      <c r="P72" s="50"/>
      <c r="Q72" s="50"/>
      <c r="R72" s="50"/>
      <c r="S72" s="53">
        <v>203.5</v>
      </c>
      <c r="T72" s="53">
        <v>0.8</v>
      </c>
      <c r="U72" s="53">
        <v>0.8</v>
      </c>
      <c r="V72" s="53"/>
      <c r="W72" s="53">
        <v>189</v>
      </c>
      <c r="X72" s="53">
        <v>1.7</v>
      </c>
      <c r="Y72" s="53">
        <v>0.2</v>
      </c>
      <c r="Z72" s="53"/>
      <c r="AA72" s="50"/>
      <c r="AB72" s="50"/>
      <c r="AC72" s="50"/>
      <c r="AD72" s="50"/>
      <c r="AE72" s="50"/>
      <c r="AF72" s="50"/>
      <c r="AG72" s="50"/>
      <c r="AH72" s="50"/>
      <c r="AI72" s="53">
        <v>191.8</v>
      </c>
      <c r="AJ72" s="53">
        <v>1.3</v>
      </c>
      <c r="AK72" s="53">
        <v>0.9</v>
      </c>
      <c r="AL72" s="53"/>
      <c r="AM72" s="53">
        <v>172</v>
      </c>
      <c r="AN72" s="53">
        <v>1.9</v>
      </c>
      <c r="AO72" s="53">
        <v>0.5</v>
      </c>
      <c r="AP72" s="53"/>
      <c r="AQ72" s="55"/>
      <c r="AR72" s="55"/>
      <c r="AS72" s="55">
        <v>133.1</v>
      </c>
      <c r="AT72" s="55">
        <v>58.2</v>
      </c>
      <c r="AU72" s="55">
        <v>0</v>
      </c>
      <c r="AV72" s="58">
        <v>8238.7999999999993</v>
      </c>
      <c r="AW72" s="58">
        <v>93.1</v>
      </c>
      <c r="AX72" s="55"/>
      <c r="AY72" s="55"/>
      <c r="AZ72" s="55"/>
      <c r="BA72" s="55"/>
      <c r="BB72" s="55"/>
      <c r="BC72" s="55">
        <v>172</v>
      </c>
      <c r="BD72" s="55">
        <v>6.8</v>
      </c>
      <c r="BE72" s="55">
        <v>171.3</v>
      </c>
      <c r="BF72" s="55">
        <v>5.7</v>
      </c>
      <c r="BG72" s="55">
        <v>172</v>
      </c>
      <c r="BH72" s="55">
        <v>7.1</v>
      </c>
      <c r="BI72" s="55">
        <v>172.9</v>
      </c>
      <c r="BJ72" s="55">
        <v>7.7</v>
      </c>
    </row>
    <row r="73" spans="1:62" x14ac:dyDescent="0.3">
      <c r="A73" s="77"/>
      <c r="B73" s="31" t="s">
        <v>9</v>
      </c>
      <c r="C73" s="77" t="s">
        <v>15</v>
      </c>
      <c r="D73" s="6">
        <v>327.38</v>
      </c>
      <c r="E73" s="6">
        <v>324.73</v>
      </c>
      <c r="F73" s="44">
        <v>54.84</v>
      </c>
      <c r="G73" s="44">
        <v>70.08</v>
      </c>
      <c r="H73" s="44">
        <f t="shared" si="3"/>
        <v>-0.45454545454546502</v>
      </c>
      <c r="I73" s="47">
        <v>15.18</v>
      </c>
      <c r="J73" s="47">
        <v>12.75</v>
      </c>
      <c r="K73" s="50"/>
      <c r="L73" s="50"/>
      <c r="M73" s="50"/>
      <c r="N73" s="50"/>
      <c r="O73" s="50"/>
      <c r="P73" s="50"/>
      <c r="Q73" s="50"/>
      <c r="R73" s="50"/>
      <c r="S73" s="53">
        <v>203.6</v>
      </c>
      <c r="T73" s="53">
        <v>1</v>
      </c>
      <c r="U73" s="53">
        <v>0</v>
      </c>
      <c r="V73" s="53"/>
      <c r="W73" s="53">
        <v>189.2</v>
      </c>
      <c r="X73" s="53">
        <v>0.6</v>
      </c>
      <c r="Y73" s="53">
        <v>0.1</v>
      </c>
      <c r="Z73" s="53"/>
      <c r="AA73" s="50"/>
      <c r="AB73" s="50"/>
      <c r="AC73" s="50"/>
      <c r="AD73" s="50"/>
      <c r="AE73" s="50"/>
      <c r="AF73" s="50"/>
      <c r="AG73" s="50"/>
      <c r="AH73" s="50"/>
      <c r="AI73" s="53">
        <v>191.4</v>
      </c>
      <c r="AJ73" s="53">
        <v>1.5</v>
      </c>
      <c r="AK73" s="53">
        <v>-0.2</v>
      </c>
      <c r="AL73" s="53"/>
      <c r="AM73" s="53">
        <v>172.4</v>
      </c>
      <c r="AN73" s="53">
        <v>1.2</v>
      </c>
      <c r="AO73" s="53">
        <v>0.2</v>
      </c>
      <c r="AP73" s="53"/>
      <c r="AQ73" s="55"/>
      <c r="AR73" s="55"/>
      <c r="AS73" s="55">
        <v>133.1</v>
      </c>
      <c r="AT73" s="55">
        <v>58.2</v>
      </c>
      <c r="AU73" s="55">
        <v>0</v>
      </c>
      <c r="AV73" s="58">
        <v>8239</v>
      </c>
      <c r="AW73" s="58">
        <v>93.3</v>
      </c>
      <c r="AX73" s="55"/>
      <c r="AY73" s="55"/>
      <c r="AZ73" s="55"/>
      <c r="BA73" s="55"/>
      <c r="BB73" s="55"/>
      <c r="BC73" s="55">
        <v>173.1</v>
      </c>
      <c r="BD73" s="55">
        <v>4.7</v>
      </c>
      <c r="BE73" s="55">
        <v>172.2</v>
      </c>
      <c r="BF73" s="55">
        <v>3.8</v>
      </c>
      <c r="BG73" s="55">
        <v>173.1</v>
      </c>
      <c r="BH73" s="55">
        <v>4.5</v>
      </c>
      <c r="BI73" s="55">
        <v>174</v>
      </c>
      <c r="BJ73" s="55">
        <v>6.3</v>
      </c>
    </row>
    <row r="74" spans="1:62" x14ac:dyDescent="0.3">
      <c r="A74" s="77"/>
      <c r="B74" s="31" t="s">
        <v>10</v>
      </c>
      <c r="C74" s="77"/>
      <c r="D74" s="6">
        <v>329.04</v>
      </c>
      <c r="E74" s="6">
        <v>328.25</v>
      </c>
      <c r="F74" s="44">
        <v>53.8</v>
      </c>
      <c r="G74" s="44">
        <v>69.47</v>
      </c>
      <c r="H74" s="44">
        <f t="shared" si="3"/>
        <v>-0.87043378995433707</v>
      </c>
      <c r="I74" s="47">
        <v>14.66</v>
      </c>
      <c r="J74" s="47">
        <v>12.11</v>
      </c>
      <c r="K74" s="50"/>
      <c r="L74" s="50"/>
      <c r="M74" s="50"/>
      <c r="N74" s="50"/>
      <c r="O74" s="50"/>
      <c r="P74" s="50"/>
      <c r="Q74" s="50"/>
      <c r="R74" s="50"/>
      <c r="S74" s="53">
        <v>206</v>
      </c>
      <c r="T74" s="53">
        <v>2.8</v>
      </c>
      <c r="U74" s="53">
        <v>1.2</v>
      </c>
      <c r="V74" s="53"/>
      <c r="W74" s="53">
        <v>189.3</v>
      </c>
      <c r="X74" s="53">
        <v>0.8</v>
      </c>
      <c r="Y74" s="53">
        <v>0.1</v>
      </c>
      <c r="Z74" s="53"/>
      <c r="AA74" s="50"/>
      <c r="AB74" s="50"/>
      <c r="AC74" s="50"/>
      <c r="AD74" s="50"/>
      <c r="AE74" s="50"/>
      <c r="AF74" s="50"/>
      <c r="AG74" s="50"/>
      <c r="AH74" s="50"/>
      <c r="AI74" s="53">
        <v>193.4</v>
      </c>
      <c r="AJ74" s="53">
        <v>3.4</v>
      </c>
      <c r="AK74" s="53">
        <v>1</v>
      </c>
      <c r="AL74" s="53"/>
      <c r="AM74" s="53">
        <v>172.4</v>
      </c>
      <c r="AN74" s="53">
        <v>0.8</v>
      </c>
      <c r="AO74" s="53">
        <v>0</v>
      </c>
      <c r="AP74" s="53"/>
      <c r="AQ74" s="55"/>
      <c r="AR74" s="55"/>
      <c r="AS74" s="55">
        <v>133.1</v>
      </c>
      <c r="AT74" s="55">
        <v>57.5</v>
      </c>
      <c r="AU74" s="55">
        <v>0</v>
      </c>
      <c r="AV74" s="58">
        <v>8239</v>
      </c>
      <c r="AW74" s="58">
        <v>92.4</v>
      </c>
      <c r="AX74" s="55"/>
      <c r="AY74" s="55"/>
      <c r="AZ74" s="55"/>
      <c r="BA74" s="55"/>
      <c r="BB74" s="55"/>
      <c r="BC74" s="55">
        <v>175</v>
      </c>
      <c r="BD74" s="55">
        <v>6.2</v>
      </c>
      <c r="BE74" s="55">
        <v>174.2</v>
      </c>
      <c r="BF74" s="55">
        <v>4</v>
      </c>
      <c r="BG74" s="55">
        <v>175.1</v>
      </c>
      <c r="BH74" s="55">
        <v>6.9</v>
      </c>
      <c r="BI74" s="55">
        <v>175.7</v>
      </c>
      <c r="BJ74" s="55">
        <v>7.4</v>
      </c>
    </row>
    <row r="75" spans="1:62" x14ac:dyDescent="0.3">
      <c r="A75" s="77"/>
      <c r="B75" s="31" t="s">
        <v>11</v>
      </c>
      <c r="C75" s="77"/>
      <c r="D75" s="6">
        <v>323.92</v>
      </c>
      <c r="E75" s="6">
        <v>326.74</v>
      </c>
      <c r="F75" s="44">
        <v>53.65</v>
      </c>
      <c r="G75" s="44">
        <v>69.83</v>
      </c>
      <c r="H75" s="44">
        <f t="shared" si="3"/>
        <v>0.5182092989779753</v>
      </c>
      <c r="I75" s="47">
        <v>14.21</v>
      </c>
      <c r="J75" s="47">
        <v>11.64</v>
      </c>
      <c r="K75" s="50"/>
      <c r="L75" s="50"/>
      <c r="M75" s="50"/>
      <c r="N75" s="50"/>
      <c r="O75" s="50"/>
      <c r="P75" s="50"/>
      <c r="Q75" s="50"/>
      <c r="R75" s="50"/>
      <c r="S75" s="53">
        <v>208.8</v>
      </c>
      <c r="T75" s="53">
        <v>4.2</v>
      </c>
      <c r="U75" s="53">
        <v>1.4</v>
      </c>
      <c r="V75" s="53">
        <v>16.5</v>
      </c>
      <c r="W75" s="53">
        <v>189.7</v>
      </c>
      <c r="X75" s="53">
        <v>0.9</v>
      </c>
      <c r="Y75" s="53">
        <v>0.2</v>
      </c>
      <c r="Z75" s="53">
        <v>15.8</v>
      </c>
      <c r="AA75" s="50"/>
      <c r="AB75" s="50"/>
      <c r="AC75" s="50"/>
      <c r="AD75" s="50"/>
      <c r="AE75" s="50"/>
      <c r="AF75" s="50"/>
      <c r="AG75" s="50"/>
      <c r="AH75" s="50"/>
      <c r="AI75" s="53">
        <v>195.1</v>
      </c>
      <c r="AJ75" s="53">
        <v>4</v>
      </c>
      <c r="AK75" s="53">
        <v>0.9</v>
      </c>
      <c r="AL75" s="53">
        <v>17.399999999999999</v>
      </c>
      <c r="AM75" s="53">
        <v>172.5</v>
      </c>
      <c r="AN75" s="53">
        <v>0.6</v>
      </c>
      <c r="AO75" s="53">
        <v>0.1</v>
      </c>
      <c r="AP75" s="53">
        <v>14.5</v>
      </c>
      <c r="AQ75" s="55"/>
      <c r="AR75" s="55"/>
      <c r="AS75" s="55">
        <v>133.1</v>
      </c>
      <c r="AT75" s="55">
        <v>56.7</v>
      </c>
      <c r="AU75" s="55">
        <v>0</v>
      </c>
      <c r="AV75" s="58">
        <v>8239.5</v>
      </c>
      <c r="AW75" s="58">
        <v>91.6</v>
      </c>
      <c r="AX75" s="55"/>
      <c r="AY75" s="55"/>
      <c r="AZ75" s="55"/>
      <c r="BA75" s="55"/>
      <c r="BB75" s="55"/>
      <c r="BC75" s="55">
        <v>175.3</v>
      </c>
      <c r="BD75" s="55">
        <v>5.9</v>
      </c>
      <c r="BE75" s="55">
        <v>173.7</v>
      </c>
      <c r="BF75" s="55">
        <v>3.6</v>
      </c>
      <c r="BG75" s="55">
        <v>175.8</v>
      </c>
      <c r="BH75" s="55">
        <v>6.5</v>
      </c>
      <c r="BI75" s="55">
        <v>176.2</v>
      </c>
      <c r="BJ75" s="55">
        <v>7</v>
      </c>
    </row>
    <row r="76" spans="1:62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</sheetData>
  <mergeCells count="47">
    <mergeCell ref="AQ1:BJ1"/>
    <mergeCell ref="AA2:AH2"/>
    <mergeCell ref="AI2:AP2"/>
    <mergeCell ref="I1:J1"/>
    <mergeCell ref="I2:J2"/>
    <mergeCell ref="AQ2:AU2"/>
    <mergeCell ref="AV2:AW2"/>
    <mergeCell ref="AX2:BJ2"/>
    <mergeCell ref="K1:AP1"/>
    <mergeCell ref="K2:R2"/>
    <mergeCell ref="S2:Z2"/>
    <mergeCell ref="A4:A15"/>
    <mergeCell ref="C4:C6"/>
    <mergeCell ref="C7:C9"/>
    <mergeCell ref="C10:C12"/>
    <mergeCell ref="C13:C15"/>
    <mergeCell ref="A64:A75"/>
    <mergeCell ref="C64:C66"/>
    <mergeCell ref="C67:C69"/>
    <mergeCell ref="C70:C72"/>
    <mergeCell ref="C73:C75"/>
    <mergeCell ref="A40:A51"/>
    <mergeCell ref="C40:C42"/>
    <mergeCell ref="C43:C45"/>
    <mergeCell ref="C46:C48"/>
    <mergeCell ref="C49:C51"/>
    <mergeCell ref="A52:A63"/>
    <mergeCell ref="C52:C54"/>
    <mergeCell ref="C55:C57"/>
    <mergeCell ref="C58:C60"/>
    <mergeCell ref="C61:C63"/>
    <mergeCell ref="D1:H1"/>
    <mergeCell ref="F2:H2"/>
    <mergeCell ref="A1:A3"/>
    <mergeCell ref="B1:B3"/>
    <mergeCell ref="C1:C3"/>
    <mergeCell ref="D2:E2"/>
    <mergeCell ref="A28:A39"/>
    <mergeCell ref="C28:C30"/>
    <mergeCell ref="C31:C33"/>
    <mergeCell ref="C34:C36"/>
    <mergeCell ref="C37:C39"/>
    <mergeCell ref="A16:A27"/>
    <mergeCell ref="C16:C18"/>
    <mergeCell ref="C19:C21"/>
    <mergeCell ref="C22:C24"/>
    <mergeCell ref="C25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Accounts</vt:lpstr>
      <vt:lpstr>Prices and 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pranandita</dc:creator>
  <cp:lastModifiedBy>Biswas , Pranandita</cp:lastModifiedBy>
  <dcterms:created xsi:type="dcterms:W3CDTF">2015-06-05T18:17:20Z</dcterms:created>
  <dcterms:modified xsi:type="dcterms:W3CDTF">2024-09-02T10:29:56Z</dcterms:modified>
</cp:coreProperties>
</file>