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Annual Report 2023-24\Airline Wise\VISTARA\"/>
    </mc:Choice>
  </mc:AlternateContent>
  <bookViews>
    <workbookView xWindow="0" yWindow="0" windowWidth="24000" windowHeight="9435"/>
  </bookViews>
  <sheets>
    <sheet name="VISTARA" sheetId="16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6" l="1"/>
  <c r="H7" i="16"/>
  <c r="H8" i="16"/>
  <c r="H9" i="16"/>
  <c r="H10" i="16"/>
  <c r="H11" i="16"/>
  <c r="H12" i="16"/>
  <c r="H13" i="16"/>
  <c r="H14" i="16"/>
  <c r="H15" i="16"/>
  <c r="H16" i="16"/>
  <c r="Q6" i="16" l="1"/>
  <c r="Q8" i="16" l="1"/>
  <c r="Q9" i="16"/>
  <c r="Q10" i="16"/>
  <c r="Q17" i="16"/>
  <c r="Q11" i="16"/>
  <c r="Q12" i="16"/>
  <c r="Q13" i="16"/>
  <c r="Q14" i="16"/>
  <c r="Q15" i="16"/>
  <c r="Q16" i="16"/>
  <c r="Q7" i="16"/>
  <c r="H17" i="16" l="1"/>
  <c r="I18" i="16" l="1"/>
  <c r="C18" i="16"/>
  <c r="B18" i="16"/>
  <c r="P18" i="16"/>
  <c r="O18" i="16"/>
  <c r="N18" i="16"/>
  <c r="M18" i="16"/>
  <c r="L18" i="16"/>
  <c r="K18" i="16"/>
  <c r="J18" i="16"/>
  <c r="G18" i="16"/>
  <c r="F18" i="16"/>
  <c r="E18" i="16"/>
  <c r="D18" i="16"/>
  <c r="Q18" i="16" l="1"/>
  <c r="H18" i="16"/>
</calcChain>
</file>

<file path=xl/sharedStrings.xml><?xml version="1.0" encoding="utf-8"?>
<sst xmlns="http://schemas.openxmlformats.org/spreadsheetml/2006/main" count="26" uniqueCount="24">
  <si>
    <t>MONTH</t>
  </si>
  <si>
    <t>AIRCRAFT FLOWN</t>
  </si>
  <si>
    <t xml:space="preserve">    PASSENGERS</t>
  </si>
  <si>
    <t>AVAILABLE SEAT KILOMETERS (MILLION)</t>
  </si>
  <si>
    <t xml:space="preserve"> PAX. LOAD FACTOR (%)</t>
  </si>
  <si>
    <t xml:space="preserve"> CARGO CARRIED (TON)</t>
  </si>
  <si>
    <t xml:space="preserve">    TON  KMS. PERFORMED (MILLION)</t>
  </si>
  <si>
    <t>AVAILABLE TONNE KILOMETERS (MILLION)</t>
  </si>
  <si>
    <t xml:space="preserve"> WEIGHT LOAD FACTOR (%)</t>
  </si>
  <si>
    <t>DEPARTURES (NOS.)</t>
  </si>
  <si>
    <t>HOURS (NOS.)</t>
  </si>
  <si>
    <t xml:space="preserve">  KMS. (THOUSANDS)</t>
  </si>
  <si>
    <t>CARRIED (NOS.)</t>
  </si>
  <si>
    <t>KMS.PERFORMED (MILLION)</t>
  </si>
  <si>
    <t xml:space="preserve"> FREIGHT </t>
  </si>
  <si>
    <t xml:space="preserve"> MAIL</t>
  </si>
  <si>
    <t xml:space="preserve"> TOTAL</t>
  </si>
  <si>
    <t xml:space="preserve"> PAX.</t>
  </si>
  <si>
    <t>FREIGHT</t>
  </si>
  <si>
    <t xml:space="preserve">तालिका 1.01 (विस्तारा) </t>
  </si>
  <si>
    <t>Table 1.01 (VISTARA)</t>
  </si>
  <si>
    <t>SOURCE:-  ICAO ATR FORM 'A' FURNISHED BY VISTARA</t>
  </si>
  <si>
    <t>2023-24</t>
  </si>
  <si>
    <t>MONTHLY TRAFFIC AND OPERATING STATISTICS OF VISTARA ON SCHEDULED DOMESTIC SERVICES DURING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</si>
</sst>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.0"/>
    <numFmt numFmtId="167" formatCode="[$-409]mmm/yy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5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</cellStyleXfs>
  <cellXfs count="25">
    <xf numFmtId="0" fontId="0" fillId="0" borderId="0" xfId="0"/>
    <xf numFmtId="164" fontId="3" fillId="4" borderId="1" xfId="3" applyNumberFormat="1" applyBorder="1" applyAlignment="1">
      <alignment horizontal="right" vertical="center"/>
    </xf>
    <xf numFmtId="164" fontId="0" fillId="0" borderId="1" xfId="1" applyNumberFormat="1" applyFont="1" applyBorder="1" applyAlignment="1">
      <alignment horizontal="right" vertical="center"/>
    </xf>
    <xf numFmtId="3" fontId="4" fillId="4" borderId="1" xfId="3" applyNumberFormat="1" applyFont="1" applyBorder="1" applyAlignment="1" applyProtection="1">
      <alignment horizontal="right" vertical="center" wrapText="1"/>
    </xf>
    <xf numFmtId="165" fontId="3" fillId="4" borderId="1" xfId="3" applyNumberFormat="1" applyBorder="1" applyAlignment="1">
      <alignment horizontal="right" vertical="center"/>
    </xf>
    <xf numFmtId="165" fontId="0" fillId="0" borderId="1" xfId="1" applyNumberFormat="1" applyFont="1" applyBorder="1" applyAlignment="1">
      <alignment horizontal="right" vertical="center"/>
    </xf>
    <xf numFmtId="166" fontId="4" fillId="4" borderId="1" xfId="3" applyNumberFormat="1" applyFont="1" applyBorder="1" applyAlignment="1" applyProtection="1">
      <alignment horizontal="right" vertical="center" wrapText="1"/>
    </xf>
    <xf numFmtId="0" fontId="2" fillId="3" borderId="1" xfId="2" applyFont="1" applyBorder="1" applyAlignment="1" applyProtection="1">
      <alignment horizontal="center" vertical="center" textRotation="90" wrapText="1"/>
    </xf>
    <xf numFmtId="165" fontId="0" fillId="4" borderId="1" xfId="3" applyNumberFormat="1" applyFont="1" applyBorder="1" applyAlignment="1">
      <alignment horizontal="right" vertical="center"/>
    </xf>
    <xf numFmtId="165" fontId="0" fillId="4" borderId="1" xfId="3" applyNumberFormat="1" applyFont="1" applyBorder="1" applyAlignment="1">
      <alignment horizontal="center" vertical="center"/>
    </xf>
    <xf numFmtId="165" fontId="3" fillId="5" borderId="1" xfId="3" applyNumberFormat="1" applyFill="1" applyBorder="1" applyAlignment="1">
      <alignment horizontal="right" vertical="center"/>
    </xf>
    <xf numFmtId="0" fontId="4" fillId="6" borderId="1" xfId="4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left" vertical="center" wrapText="1"/>
    </xf>
    <xf numFmtId="167" fontId="3" fillId="6" borderId="1" xfId="4" applyNumberFormat="1" applyFill="1" applyBorder="1" applyAlignment="1">
      <alignment horizontal="center" vertical="center"/>
    </xf>
    <xf numFmtId="167" fontId="3" fillId="5" borderId="1" xfId="4" applyNumberFormat="1" applyFill="1" applyBorder="1" applyAlignment="1">
      <alignment horizontal="center" vertical="center"/>
    </xf>
    <xf numFmtId="0" fontId="2" fillId="3" borderId="1" xfId="2" applyFont="1" applyBorder="1" applyAlignment="1" applyProtection="1">
      <alignment horizontal="center" vertical="center" textRotation="90" wrapText="1"/>
    </xf>
    <xf numFmtId="0" fontId="2" fillId="3" borderId="1" xfId="2" applyFont="1" applyBorder="1" applyAlignment="1">
      <alignment textRotation="90"/>
    </xf>
    <xf numFmtId="0" fontId="1" fillId="2" borderId="2" xfId="0" applyFont="1" applyFill="1" applyBorder="1" applyAlignment="1" applyProtection="1">
      <alignment horizontal="left" vertical="center" wrapText="1"/>
    </xf>
    <xf numFmtId="0" fontId="1" fillId="2" borderId="3" xfId="0" applyFont="1" applyFill="1" applyBorder="1" applyAlignment="1" applyProtection="1">
      <alignment horizontal="left" vertical="center" wrapText="1"/>
    </xf>
    <xf numFmtId="0" fontId="1" fillId="2" borderId="4" xfId="0" applyFont="1" applyFill="1" applyBorder="1" applyAlignment="1" applyProtection="1">
      <alignment horizontal="left" vertical="center" wrapText="1"/>
    </xf>
    <xf numFmtId="0" fontId="2" fillId="4" borderId="1" xfId="3" applyFont="1" applyBorder="1" applyAlignment="1">
      <alignment horizontal="center" vertical="center" wrapText="1"/>
    </xf>
    <xf numFmtId="0" fontId="2" fillId="4" borderId="1" xfId="3" quotePrefix="1" applyFont="1" applyBorder="1" applyAlignment="1" applyProtection="1">
      <alignment horizontal="center" vertical="center" wrapText="1"/>
    </xf>
    <xf numFmtId="0" fontId="2" fillId="4" borderId="1" xfId="3" applyFont="1" applyBorder="1"/>
    <xf numFmtId="0" fontId="2" fillId="3" borderId="1" xfId="2" applyFont="1" applyBorder="1" applyAlignment="1" applyProtection="1">
      <alignment horizontal="center" vertical="center" wrapText="1"/>
    </xf>
    <xf numFmtId="0" fontId="2" fillId="3" borderId="1" xfId="2" applyFont="1" applyBorder="1"/>
  </cellXfs>
  <cellStyles count="5">
    <cellStyle name="40% - Accent1" xfId="4" builtinId="31"/>
    <cellStyle name="40% - Accent2" xfId="3" builtinId="35"/>
    <cellStyle name="Accent2" xfId="2" builtinId="3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view="pageBreakPreview" zoomScaleNormal="98" zoomScaleSheetLayoutView="100" workbookViewId="0">
      <selection activeCell="H18" sqref="H18"/>
    </sheetView>
  </sheetViews>
  <sheetFormatPr defaultRowHeight="15" x14ac:dyDescent="0.25"/>
  <cols>
    <col min="1" max="1" width="15" customWidth="1"/>
    <col min="2" max="2" width="7.28515625" customWidth="1"/>
    <col min="3" max="3" width="8.140625" customWidth="1"/>
    <col min="4" max="4" width="7.42578125" customWidth="1"/>
    <col min="5" max="5" width="11.140625" customWidth="1"/>
    <col min="6" max="6" width="10.140625" customWidth="1"/>
    <col min="7" max="7" width="9.42578125" customWidth="1"/>
    <col min="8" max="8" width="6.7109375" customWidth="1"/>
    <col min="10" max="10" width="7.42578125" customWidth="1"/>
    <col min="12" max="12" width="9.7109375" customWidth="1"/>
    <col min="13" max="13" width="8.140625" customWidth="1"/>
    <col min="14" max="14" width="6.28515625" customWidth="1"/>
    <col min="15" max="15" width="10.42578125" customWidth="1"/>
    <col min="16" max="16" width="9.42578125" customWidth="1"/>
    <col min="17" max="17" width="6.85546875" customWidth="1"/>
  </cols>
  <sheetData>
    <row r="1" spans="1:17" x14ac:dyDescent="0.25">
      <c r="A1" s="20" t="s">
        <v>19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25">
      <c r="A2" s="21" t="s">
        <v>20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x14ac:dyDescent="0.25">
      <c r="A3" s="23" t="s">
        <v>23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17" ht="28.9" customHeight="1" x14ac:dyDescent="0.25">
      <c r="A4" s="23" t="s">
        <v>0</v>
      </c>
      <c r="B4" s="23" t="s">
        <v>1</v>
      </c>
      <c r="C4" s="23"/>
      <c r="D4" s="23"/>
      <c r="E4" s="23" t="s">
        <v>2</v>
      </c>
      <c r="F4" s="24"/>
      <c r="G4" s="15" t="s">
        <v>3</v>
      </c>
      <c r="H4" s="15" t="s">
        <v>4</v>
      </c>
      <c r="I4" s="23" t="s">
        <v>5</v>
      </c>
      <c r="J4" s="23"/>
      <c r="K4" s="23"/>
      <c r="L4" s="23" t="s">
        <v>6</v>
      </c>
      <c r="M4" s="23"/>
      <c r="N4" s="23"/>
      <c r="O4" s="23"/>
      <c r="P4" s="15" t="s">
        <v>7</v>
      </c>
      <c r="Q4" s="15" t="s">
        <v>8</v>
      </c>
    </row>
    <row r="5" spans="1:17" ht="107.25" customHeight="1" x14ac:dyDescent="0.25">
      <c r="A5" s="23"/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16"/>
      <c r="H5" s="16"/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15</v>
      </c>
      <c r="O5" s="7" t="s">
        <v>16</v>
      </c>
      <c r="P5" s="16"/>
      <c r="Q5" s="16"/>
    </row>
    <row r="6" spans="1:17" x14ac:dyDescent="0.25">
      <c r="A6" s="13">
        <v>45017</v>
      </c>
      <c r="B6" s="1">
        <v>7218</v>
      </c>
      <c r="C6" s="1">
        <v>11679.716666666667</v>
      </c>
      <c r="D6" s="1">
        <v>7755.4589999999998</v>
      </c>
      <c r="E6" s="1">
        <v>1122536</v>
      </c>
      <c r="F6" s="1">
        <v>1205.4137700000001</v>
      </c>
      <c r="G6" s="1">
        <v>1309.4496100000001</v>
      </c>
      <c r="H6" s="9">
        <f t="shared" ref="H6:H18" si="0">F6/G6*100</f>
        <v>92.054994769901839</v>
      </c>
      <c r="I6" s="4">
        <v>5118.4867700000004</v>
      </c>
      <c r="J6" s="4">
        <v>424.50707999999997</v>
      </c>
      <c r="K6" s="4">
        <v>5542.9938500000007</v>
      </c>
      <c r="L6" s="4">
        <v>108.487083</v>
      </c>
      <c r="M6" s="4">
        <v>6.6336806599999996</v>
      </c>
      <c r="N6" s="4">
        <v>0.50814391999999997</v>
      </c>
      <c r="O6" s="4">
        <v>115.62890758</v>
      </c>
      <c r="P6" s="4">
        <v>137.07414900000001</v>
      </c>
      <c r="Q6" s="8">
        <f t="shared" ref="Q6" si="1">O6/P6*100</f>
        <v>84.355006705166559</v>
      </c>
    </row>
    <row r="7" spans="1:17" x14ac:dyDescent="0.25">
      <c r="A7" s="14">
        <v>45047</v>
      </c>
      <c r="B7" s="2">
        <v>7564</v>
      </c>
      <c r="C7" s="2">
        <v>12184.683333333332</v>
      </c>
      <c r="D7" s="2">
        <v>8113.8</v>
      </c>
      <c r="E7" s="2">
        <v>1194522</v>
      </c>
      <c r="F7" s="2">
        <v>1283.096456</v>
      </c>
      <c r="G7" s="2">
        <v>1376.246621</v>
      </c>
      <c r="H7" s="5">
        <f t="shared" si="0"/>
        <v>93.231579022347333</v>
      </c>
      <c r="I7" s="5">
        <v>6720.6587099999997</v>
      </c>
      <c r="J7" s="5">
        <v>490.02546999999998</v>
      </c>
      <c r="K7" s="10">
        <v>7210.6841799999993</v>
      </c>
      <c r="L7" s="5">
        <v>115.47868104</v>
      </c>
      <c r="M7" s="5">
        <v>7.8489722896800007</v>
      </c>
      <c r="N7" s="5">
        <v>0.57148776926999989</v>
      </c>
      <c r="O7" s="5">
        <v>123.89914109894998</v>
      </c>
      <c r="P7" s="5">
        <v>144.3794178</v>
      </c>
      <c r="Q7" s="5">
        <f>O7/P7*100</f>
        <v>85.814961015135765</v>
      </c>
    </row>
    <row r="8" spans="1:17" x14ac:dyDescent="0.25">
      <c r="A8" s="13">
        <v>45078</v>
      </c>
      <c r="B8" s="1">
        <v>6465</v>
      </c>
      <c r="C8" s="1">
        <v>10576.5</v>
      </c>
      <c r="D8" s="1">
        <v>7073.1689999999999</v>
      </c>
      <c r="E8" s="1">
        <v>1011426</v>
      </c>
      <c r="F8" s="1">
        <v>1110.888706</v>
      </c>
      <c r="G8" s="1">
        <v>1193.8402679999999</v>
      </c>
      <c r="H8" s="9">
        <f t="shared" si="0"/>
        <v>93.051703462895759</v>
      </c>
      <c r="I8" s="4">
        <v>6041.5639099999999</v>
      </c>
      <c r="J8" s="4">
        <v>439.78591999999998</v>
      </c>
      <c r="K8" s="4">
        <v>6481.3498300000001</v>
      </c>
      <c r="L8" s="4">
        <v>99.979983540000006</v>
      </c>
      <c r="M8" s="4">
        <v>6.7887458691499996</v>
      </c>
      <c r="N8" s="4">
        <v>0.50210405211999998</v>
      </c>
      <c r="O8" s="4">
        <v>107.27083346127</v>
      </c>
      <c r="P8" s="4">
        <v>124.0906306</v>
      </c>
      <c r="Q8" s="8">
        <f t="shared" ref="Q8:Q17" si="2">O8/P8*100</f>
        <v>86.445554303815427</v>
      </c>
    </row>
    <row r="9" spans="1:17" x14ac:dyDescent="0.25">
      <c r="A9" s="14">
        <v>45108</v>
      </c>
      <c r="B9" s="2">
        <v>6888</v>
      </c>
      <c r="C9" s="2">
        <v>11479.783333333333</v>
      </c>
      <c r="D9" s="2">
        <v>7543.9780000000001</v>
      </c>
      <c r="E9" s="2">
        <v>1019501</v>
      </c>
      <c r="F9" s="2">
        <v>1110.6472609999998</v>
      </c>
      <c r="G9" s="2">
        <v>1277.100432</v>
      </c>
      <c r="H9" s="5">
        <f t="shared" si="0"/>
        <v>86.966320985474383</v>
      </c>
      <c r="I9" s="5">
        <v>6830.81196</v>
      </c>
      <c r="J9" s="5">
        <v>396.79685000000001</v>
      </c>
      <c r="K9" s="10">
        <v>7227.6088099999997</v>
      </c>
      <c r="L9" s="5">
        <v>99.958253490000004</v>
      </c>
      <c r="M9" s="5">
        <v>8.6793600129499993</v>
      </c>
      <c r="N9" s="5">
        <v>0.48930470210999999</v>
      </c>
      <c r="O9" s="5">
        <v>109.12691820506001</v>
      </c>
      <c r="P9" s="5">
        <v>132.92787820000001</v>
      </c>
      <c r="Q9" s="5">
        <f t="shared" si="2"/>
        <v>82.094831936510971</v>
      </c>
    </row>
    <row r="10" spans="1:17" x14ac:dyDescent="0.25">
      <c r="A10" s="13">
        <v>45139</v>
      </c>
      <c r="B10" s="1">
        <v>7813</v>
      </c>
      <c r="C10" s="1">
        <v>12805.516666666666</v>
      </c>
      <c r="D10" s="1">
        <v>8482.3070000000007</v>
      </c>
      <c r="E10" s="1">
        <v>1216689</v>
      </c>
      <c r="F10" s="1">
        <v>1318.1184480000002</v>
      </c>
      <c r="G10" s="1">
        <v>1444.0734520000001</v>
      </c>
      <c r="H10" s="9">
        <f t="shared" si="0"/>
        <v>91.277797966193759</v>
      </c>
      <c r="I10" s="4">
        <v>7099.8624300000001</v>
      </c>
      <c r="J10" s="4">
        <v>489.38164999999998</v>
      </c>
      <c r="K10" s="4">
        <v>7589.2440800000004</v>
      </c>
      <c r="L10" s="4">
        <v>118.63068308999996</v>
      </c>
      <c r="M10" s="4">
        <v>8.9587599109300005</v>
      </c>
      <c r="N10" s="4">
        <v>0.59756116835000017</v>
      </c>
      <c r="O10" s="4">
        <v>128.18700416927996</v>
      </c>
      <c r="P10" s="4">
        <v>150.90365359999998</v>
      </c>
      <c r="Q10" s="8">
        <f t="shared" si="2"/>
        <v>84.946256178173783</v>
      </c>
    </row>
    <row r="11" spans="1:17" x14ac:dyDescent="0.25">
      <c r="A11" s="14">
        <v>45170</v>
      </c>
      <c r="B11" s="2">
        <v>7814</v>
      </c>
      <c r="C11" s="2">
        <v>13065.083333333334</v>
      </c>
      <c r="D11" s="2">
        <v>8468.4079999999994</v>
      </c>
      <c r="E11" s="2">
        <v>1229406</v>
      </c>
      <c r="F11" s="2">
        <v>1330.1668940000002</v>
      </c>
      <c r="G11" s="2">
        <v>1446.3081440000001</v>
      </c>
      <c r="H11" s="5">
        <f t="shared" si="0"/>
        <v>91.969812900396704</v>
      </c>
      <c r="I11" s="5">
        <v>6844.4841839999999</v>
      </c>
      <c r="J11" s="5">
        <v>449.26938999999999</v>
      </c>
      <c r="K11" s="10">
        <v>7293.7535740000003</v>
      </c>
      <c r="L11" s="5">
        <v>119.71491795</v>
      </c>
      <c r="M11" s="5">
        <v>8.6432106483200002</v>
      </c>
      <c r="N11" s="5">
        <v>0.54480402048999998</v>
      </c>
      <c r="O11" s="5">
        <v>128.90293261881001</v>
      </c>
      <c r="P11" s="5">
        <v>151.742324</v>
      </c>
      <c r="Q11" s="5">
        <f t="shared" si="2"/>
        <v>84.948568877072177</v>
      </c>
    </row>
    <row r="12" spans="1:17" x14ac:dyDescent="0.25">
      <c r="A12" s="13">
        <v>45200</v>
      </c>
      <c r="B12" s="1">
        <v>8088</v>
      </c>
      <c r="C12" s="1">
        <v>13152.9</v>
      </c>
      <c r="D12" s="1">
        <v>8663.2369999999992</v>
      </c>
      <c r="E12" s="1">
        <v>1230575</v>
      </c>
      <c r="F12" s="1">
        <v>1318.6677220000001</v>
      </c>
      <c r="G12" s="1">
        <v>1478.793688</v>
      </c>
      <c r="H12" s="9">
        <f t="shared" si="0"/>
        <v>89.171852213099257</v>
      </c>
      <c r="I12" s="4">
        <v>7189.3574200000003</v>
      </c>
      <c r="J12" s="4">
        <v>436.59296999999998</v>
      </c>
      <c r="K12" s="4">
        <v>7625.95039</v>
      </c>
      <c r="L12" s="4">
        <v>118.67959809</v>
      </c>
      <c r="M12" s="4">
        <v>8.8957382487199901</v>
      </c>
      <c r="N12" s="4">
        <v>0.53350405264999989</v>
      </c>
      <c r="O12" s="4">
        <v>128.10884039136999</v>
      </c>
      <c r="P12" s="4">
        <v>155.40072000000001</v>
      </c>
      <c r="Q12" s="8">
        <f t="shared" si="2"/>
        <v>82.437739279052238</v>
      </c>
    </row>
    <row r="13" spans="1:17" x14ac:dyDescent="0.25">
      <c r="A13" s="14">
        <v>45231</v>
      </c>
      <c r="B13" s="2">
        <v>7903</v>
      </c>
      <c r="C13" s="2">
        <v>13058.516666666666</v>
      </c>
      <c r="D13" s="2">
        <v>8482.6039999999994</v>
      </c>
      <c r="E13" s="2">
        <v>1197231</v>
      </c>
      <c r="F13" s="2">
        <v>1285.0310609999999</v>
      </c>
      <c r="G13" s="2">
        <v>1438.035308</v>
      </c>
      <c r="H13" s="5">
        <f t="shared" si="0"/>
        <v>89.360188435651395</v>
      </c>
      <c r="I13" s="5">
        <v>6635.7580900000003</v>
      </c>
      <c r="J13" s="5">
        <v>420.61147</v>
      </c>
      <c r="K13" s="10">
        <v>7056.3695600000001</v>
      </c>
      <c r="L13" s="5">
        <v>115.65279549</v>
      </c>
      <c r="M13" s="5">
        <v>8.2145199725900095</v>
      </c>
      <c r="N13" s="5">
        <v>0.51949050699999999</v>
      </c>
      <c r="O13" s="5">
        <v>124.38680596959001</v>
      </c>
      <c r="P13" s="5">
        <v>150.38429680000002</v>
      </c>
      <c r="Q13" s="5">
        <f t="shared" si="2"/>
        <v>82.712629321274989</v>
      </c>
    </row>
    <row r="14" spans="1:17" x14ac:dyDescent="0.25">
      <c r="A14" s="13">
        <v>45261</v>
      </c>
      <c r="B14" s="1">
        <v>8347</v>
      </c>
      <c r="C14" s="1">
        <v>13685.15</v>
      </c>
      <c r="D14" s="1">
        <v>8922.8780000000006</v>
      </c>
      <c r="E14" s="1">
        <v>1317548</v>
      </c>
      <c r="F14" s="1">
        <v>1406.772322</v>
      </c>
      <c r="G14" s="1">
        <v>1508.45724</v>
      </c>
      <c r="H14" s="9">
        <f t="shared" si="0"/>
        <v>93.259012234248033</v>
      </c>
      <c r="I14" s="4">
        <v>6510.7271799999999</v>
      </c>
      <c r="J14" s="4">
        <v>486.51056</v>
      </c>
      <c r="K14" s="4">
        <v>6997.2377399999996</v>
      </c>
      <c r="L14" s="4">
        <v>126.62587323</v>
      </c>
      <c r="M14" s="4">
        <v>8.1376073069900006</v>
      </c>
      <c r="N14" s="4">
        <v>0.59666177029999989</v>
      </c>
      <c r="O14" s="4">
        <v>135.36014230729</v>
      </c>
      <c r="P14" s="4">
        <v>157.65471978399998</v>
      </c>
      <c r="Q14" s="8">
        <f t="shared" si="2"/>
        <v>85.858604482469417</v>
      </c>
    </row>
    <row r="15" spans="1:17" x14ac:dyDescent="0.25">
      <c r="A15" s="14">
        <v>45292</v>
      </c>
      <c r="B15" s="2">
        <v>8227</v>
      </c>
      <c r="C15" s="2">
        <v>13022.566666666668</v>
      </c>
      <c r="D15" s="2">
        <v>8754.5759999999991</v>
      </c>
      <c r="E15" s="2">
        <v>1303105</v>
      </c>
      <c r="F15" s="2">
        <v>1392.873435</v>
      </c>
      <c r="G15" s="2">
        <v>1478.1199879999999</v>
      </c>
      <c r="H15" s="5">
        <f t="shared" si="0"/>
        <v>94.232771784965536</v>
      </c>
      <c r="I15" s="5">
        <v>6340.4822299999978</v>
      </c>
      <c r="J15" s="5">
        <v>424.72434000000004</v>
      </c>
      <c r="K15" s="10">
        <v>6765.2065699999976</v>
      </c>
      <c r="L15" s="5">
        <v>125.35856081999999</v>
      </c>
      <c r="M15" s="5">
        <v>7.8978681964600002</v>
      </c>
      <c r="N15" s="5">
        <v>0.52161370327000001</v>
      </c>
      <c r="O15" s="5">
        <v>133.77804271973</v>
      </c>
      <c r="P15" s="5">
        <v>154.3304344</v>
      </c>
      <c r="Q15" s="5">
        <f t="shared" si="2"/>
        <v>86.682865398407756</v>
      </c>
    </row>
    <row r="16" spans="1:17" x14ac:dyDescent="0.25">
      <c r="A16" s="13">
        <v>45323</v>
      </c>
      <c r="B16" s="1">
        <v>7909</v>
      </c>
      <c r="C16" s="1">
        <v>11923.6</v>
      </c>
      <c r="D16" s="1">
        <v>8367.3140000000003</v>
      </c>
      <c r="E16" s="1">
        <v>1255231</v>
      </c>
      <c r="F16" s="1">
        <v>1333.4996349999999</v>
      </c>
      <c r="G16" s="1">
        <v>1409.682192</v>
      </c>
      <c r="H16" s="9">
        <f t="shared" si="0"/>
        <v>94.595763681180117</v>
      </c>
      <c r="I16" s="4">
        <v>6144.9502199999997</v>
      </c>
      <c r="J16" s="4">
        <v>408.79012</v>
      </c>
      <c r="K16" s="4">
        <v>6553.7403399999994</v>
      </c>
      <c r="L16" s="4">
        <v>120.01484376000001</v>
      </c>
      <c r="M16" s="4">
        <v>7.6914486047600006</v>
      </c>
      <c r="N16" s="4">
        <v>0.49689595008999998</v>
      </c>
      <c r="O16" s="4">
        <v>128.20318831485</v>
      </c>
      <c r="P16" s="4">
        <v>147.02383520000001</v>
      </c>
      <c r="Q16" s="8">
        <f t="shared" si="2"/>
        <v>87.198914475637352</v>
      </c>
    </row>
    <row r="17" spans="1:17" x14ac:dyDescent="0.25">
      <c r="A17" s="14">
        <v>45352</v>
      </c>
      <c r="B17" s="2">
        <v>8265</v>
      </c>
      <c r="C17" s="2">
        <v>13532.75</v>
      </c>
      <c r="D17" s="2">
        <v>8843.67</v>
      </c>
      <c r="E17" s="2">
        <v>1283738</v>
      </c>
      <c r="F17" s="2">
        <v>1375.5264650000001</v>
      </c>
      <c r="G17" s="2">
        <v>1488.9427890000002</v>
      </c>
      <c r="H17" s="5">
        <f t="shared" si="0"/>
        <v>92.382761457465236</v>
      </c>
      <c r="I17" s="5">
        <v>6352.2643499999986</v>
      </c>
      <c r="J17" s="5">
        <v>405.7547100000001</v>
      </c>
      <c r="K17" s="10">
        <v>6758.0190599999987</v>
      </c>
      <c r="L17" s="5">
        <v>111.77673372000002</v>
      </c>
      <c r="M17" s="5">
        <v>7.123486945689999</v>
      </c>
      <c r="N17" s="5">
        <v>0.50875236087177012</v>
      </c>
      <c r="O17" s="5">
        <v>119.4089730265618</v>
      </c>
      <c r="P17" s="5">
        <v>139.32721980000002</v>
      </c>
      <c r="Q17" s="5">
        <f t="shared" si="2"/>
        <v>85.703980311937428</v>
      </c>
    </row>
    <row r="18" spans="1:17" x14ac:dyDescent="0.25">
      <c r="A18" s="11" t="s">
        <v>22</v>
      </c>
      <c r="B18" s="3">
        <f>SUM(B6:B17)</f>
        <v>92501</v>
      </c>
      <c r="C18" s="3">
        <f t="shared" ref="C18:G18" si="3">SUM(C6:C17)</f>
        <v>150166.76666666663</v>
      </c>
      <c r="D18" s="3">
        <f t="shared" si="3"/>
        <v>99471.4</v>
      </c>
      <c r="E18" s="3">
        <f t="shared" si="3"/>
        <v>14381508</v>
      </c>
      <c r="F18" s="3">
        <f t="shared" si="3"/>
        <v>15470.702175</v>
      </c>
      <c r="G18" s="3">
        <f t="shared" si="3"/>
        <v>16849.049731999999</v>
      </c>
      <c r="H18" s="6">
        <f t="shared" si="0"/>
        <v>91.819434455213113</v>
      </c>
      <c r="I18" s="6">
        <f t="shared" ref="I18:P18" si="4">SUM(I6:I17)</f>
        <v>77829.407454</v>
      </c>
      <c r="J18" s="6">
        <f t="shared" si="4"/>
        <v>5272.7505299999993</v>
      </c>
      <c r="K18" s="6">
        <f t="shared" si="4"/>
        <v>83102.15798399999</v>
      </c>
      <c r="L18" s="6">
        <f t="shared" si="4"/>
        <v>1380.3580072200002</v>
      </c>
      <c r="M18" s="6">
        <f t="shared" si="4"/>
        <v>95.513398666240008</v>
      </c>
      <c r="N18" s="6">
        <f t="shared" si="4"/>
        <v>6.3903239765217696</v>
      </c>
      <c r="O18" s="6">
        <f t="shared" si="4"/>
        <v>1482.2617298627617</v>
      </c>
      <c r="P18" s="6">
        <f t="shared" si="4"/>
        <v>1745.2392791839998</v>
      </c>
      <c r="Q18" s="6">
        <f>O18/P18*100</f>
        <v>84.931719537953825</v>
      </c>
    </row>
    <row r="19" spans="1:17" x14ac:dyDescent="0.25">
      <c r="A19" s="17" t="s">
        <v>21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9"/>
    </row>
    <row r="20" spans="1:17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</sheetData>
  <mergeCells count="13">
    <mergeCell ref="P4:P5"/>
    <mergeCell ref="Q4:Q5"/>
    <mergeCell ref="A19:Q19"/>
    <mergeCell ref="A1:Q1"/>
    <mergeCell ref="A2:Q2"/>
    <mergeCell ref="A3:Q3"/>
    <mergeCell ref="A4:A5"/>
    <mergeCell ref="B4:D4"/>
    <mergeCell ref="E4:F4"/>
    <mergeCell ref="G4:G5"/>
    <mergeCell ref="H4:H5"/>
    <mergeCell ref="I4:K4"/>
    <mergeCell ref="L4:O4"/>
  </mergeCells>
  <pageMargins left="0.7" right="0.7" top="0.75" bottom="0.75" header="0.3" footer="0.3"/>
  <pageSetup paperSize="9" scale="86" orientation="landscape" r:id="rId1"/>
  <ignoredErrors>
    <ignoredError sqref="H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VISTARA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cp:lastPrinted>2020-05-06T11:03:48Z</cp:lastPrinted>
  <dcterms:created xsi:type="dcterms:W3CDTF">2018-10-29T04:00:07Z</dcterms:created>
  <dcterms:modified xsi:type="dcterms:W3CDTF">2025-01-24T07:01:38Z</dcterms:modified>
</cp:coreProperties>
</file>