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<sst xmlns="http://schemas.openxmlformats.org/spreadsheetml/2006/main" count="101" uniqueCount="80">
  <si>
    <t>Rank</t>
  </si>
  <si>
    <t>Airline</t>
  </si>
  <si>
    <t>Load Factor (%)</t>
  </si>
  <si>
    <t>ASK (Mn KM)</t>
  </si>
  <si>
    <t>Avg Ticket Price (₹)</t>
  </si>
  <si>
    <t>RPK (Mn KM)</t>
  </si>
  <si>
    <t>Unsold Seat KM (Mn)</t>
  </si>
  <si>
    <t>Unsold seats(in lakh)</t>
  </si>
  <si>
    <t>Revenue Loss (₹ Cr)</t>
  </si>
  <si>
    <t>INDIGO</t>
  </si>
  <si>
    <t>AIR INDIA</t>
  </si>
  <si>
    <t>VISTARA</t>
  </si>
  <si>
    <t>AIX CONNECT</t>
  </si>
  <si>
    <t>AKASA AIR</t>
  </si>
  <si>
    <t>SPICEJET</t>
  </si>
  <si>
    <t>AIR INDIA EXPRESS</t>
  </si>
  <si>
    <t>ALLIANCE AIR</t>
  </si>
  <si>
    <t>GO AIR</t>
  </si>
  <si>
    <t>STAR AIR</t>
  </si>
  <si>
    <t>INDIA ONE AIR</t>
  </si>
  <si>
    <t>Loss at LF +5%(₹ Cr)</t>
  </si>
  <si>
    <t>Recovery @5% (₹ Cr)</t>
  </si>
  <si>
    <t>Loss at LF +10%(₹ Cr)</t>
  </si>
  <si>
    <t>Recovery @10%(₹ Cr)</t>
  </si>
  <si>
    <t>₹368.12</t>
  </si>
  <si>
    <t>₹5557.72</t>
  </si>
  <si>
    <t>₹143.66</t>
  </si>
  <si>
    <t>₹5782.19</t>
  </si>
  <si>
    <t>₹99.63</t>
  </si>
  <si>
    <t>₹1504.20</t>
  </si>
  <si>
    <t>₹38.88</t>
  </si>
  <si>
    <t>₹1564.95</t>
  </si>
  <si>
    <t>₹40.44</t>
  </si>
  <si>
    <t>₹995.78</t>
  </si>
  <si>
    <t>₹0.00</t>
  </si>
  <si>
    <t>₹1036.21</t>
  </si>
  <si>
    <t>₹53.81</t>
  </si>
  <si>
    <t>₹804.60</t>
  </si>
  <si>
    <t>₹21.78</t>
  </si>
  <si>
    <t>₹836.63</t>
  </si>
  <si>
    <t>₹17.38</t>
  </si>
  <si>
    <t>₹311.52</t>
  </si>
  <si>
    <t>₹1.86</t>
  </si>
  <si>
    <t>₹327.04</t>
  </si>
  <si>
    <t>₹9.32</t>
  </si>
  <si>
    <t>₹256.33</t>
  </si>
  <si>
    <t>₹265.65</t>
  </si>
  <si>
    <t>₹10.41</t>
  </si>
  <si>
    <t>₹131.97</t>
  </si>
  <si>
    <t>₹6.58</t>
  </si>
  <si>
    <t>₹135.80</t>
  </si>
  <si>
    <t>₹6.47</t>
  </si>
  <si>
    <t>₹73.75</t>
  </si>
  <si>
    <t>₹4.93</t>
  </si>
  <si>
    <t>₹75.30</t>
  </si>
  <si>
    <t>₹1.31</t>
  </si>
  <si>
    <t>₹28.96</t>
  </si>
  <si>
    <t>₹30.26</t>
  </si>
  <si>
    <t>₹2.25</t>
  </si>
  <si>
    <t>₹25.92</t>
  </si>
  <si>
    <t>₹1.68</t>
  </si>
  <si>
    <t>₹26.50</t>
  </si>
  <si>
    <t>₹0.02</t>
  </si>
  <si>
    <t>₹0.28</t>
  </si>
  <si>
    <t>₹0.01</t>
  </si>
  <si>
    <t>₹0.29</t>
  </si>
  <si>
    <t>₹ Loss per Mn ASK</t>
  </si>
  <si>
    <t>10% ASK Cut</t>
  </si>
  <si>
    <t>Potential Recovery (₹ Cr)</t>
  </si>
  <si>
    <t>Air India Express</t>
  </si>
  <si>
    <t>Air India</t>
  </si>
  <si>
    <t>Alliance Air</t>
  </si>
  <si>
    <t>Star Air</t>
  </si>
  <si>
    <t>AIX Connect</t>
  </si>
  <si>
    <t>Vistara</t>
  </si>
  <si>
    <t>IndiGo</t>
  </si>
  <si>
    <t>Akasa Air</t>
  </si>
  <si>
    <t>India One Air</t>
  </si>
  <si>
    <t>Go Air</t>
  </si>
  <si>
    <t>SpiceJet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</si>
</sst>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3" xfId="0" applyAlignment="1" applyFont="1" applyNumberFormat="1">
      <alignment readingOrder="0"/>
    </xf>
    <xf borderId="0" fillId="0" fontId="2" numFmtId="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17.0"/>
    <col customWidth="1" min="3" max="3" width="13.63"/>
    <col customWidth="1" min="4" max="4" width="11.5"/>
    <col customWidth="1" min="5" max="5" width="16.38"/>
    <col customWidth="1" min="6" max="6" width="11.5"/>
    <col customWidth="1" min="7" max="7" width="17.63"/>
    <col customWidth="1" min="8" max="8" width="17.75"/>
    <col customWidth="1" min="9" max="9" width="17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v>1.0</v>
      </c>
      <c r="B2" s="2" t="s">
        <v>9</v>
      </c>
      <c r="C2" s="2">
        <v>86.8</v>
      </c>
      <c r="D2" s="3">
        <v>102612.0</v>
      </c>
      <c r="E2" s="2">
        <v>3500.0</v>
      </c>
      <c r="F2" s="4">
        <f t="shared" ref="F2:F12" si="1">(D2*C2)/100</f>
        <v>89067.216</v>
      </c>
      <c r="G2" s="4">
        <f>D2-F2</f>
        <v>13544.784</v>
      </c>
      <c r="H2" s="4">
        <f t="shared" ref="H2:H12" si="2">(G2/800)*10</f>
        <v>169.3098</v>
      </c>
      <c r="I2" s="2">
        <f t="shared" ref="I2:I12" si="3">(H2*E2)/100</f>
        <v>5925.843</v>
      </c>
    </row>
    <row r="3">
      <c r="A3" s="2">
        <v>2.0</v>
      </c>
      <c r="B3" s="2" t="s">
        <v>10</v>
      </c>
      <c r="C3" s="2">
        <v>86.8</v>
      </c>
      <c r="D3" s="3">
        <v>17673.0</v>
      </c>
      <c r="E3" s="2">
        <v>5500.0</v>
      </c>
      <c r="F3" s="4">
        <f t="shared" si="1"/>
        <v>15340.164</v>
      </c>
      <c r="G3" s="4">
        <v>2332.84</v>
      </c>
      <c r="H3" s="4">
        <f t="shared" si="2"/>
        <v>29.1605</v>
      </c>
      <c r="I3" s="2">
        <f t="shared" si="3"/>
        <v>1603.8275</v>
      </c>
    </row>
    <row r="4">
      <c r="A4" s="2">
        <v>3.0</v>
      </c>
      <c r="B4" s="2" t="s">
        <v>11</v>
      </c>
      <c r="C4" s="2">
        <v>91.8</v>
      </c>
      <c r="D4" s="3">
        <v>16849.0</v>
      </c>
      <c r="E4" s="2">
        <v>6000.0</v>
      </c>
      <c r="F4" s="4">
        <f t="shared" si="1"/>
        <v>15467.382</v>
      </c>
      <c r="G4" s="4">
        <v>1381.62</v>
      </c>
      <c r="H4" s="4">
        <f t="shared" si="2"/>
        <v>17.27025</v>
      </c>
      <c r="I4" s="2">
        <f t="shared" si="3"/>
        <v>1036.215</v>
      </c>
    </row>
    <row r="5">
      <c r="A5" s="2">
        <v>4.0</v>
      </c>
      <c r="B5" s="2" t="s">
        <v>12</v>
      </c>
      <c r="C5" s="2">
        <v>86.6</v>
      </c>
      <c r="D5" s="3">
        <v>12202.0</v>
      </c>
      <c r="E5" s="2">
        <v>4200.0</v>
      </c>
      <c r="F5" s="4">
        <f t="shared" si="1"/>
        <v>10566.932</v>
      </c>
      <c r="G5" s="4">
        <v>1635.07</v>
      </c>
      <c r="H5" s="4">
        <f t="shared" si="2"/>
        <v>20.438375</v>
      </c>
      <c r="I5" s="2">
        <f t="shared" si="3"/>
        <v>858.41175</v>
      </c>
    </row>
    <row r="6">
      <c r="A6" s="2">
        <v>5.0</v>
      </c>
      <c r="B6" s="2" t="s">
        <v>13</v>
      </c>
      <c r="C6" s="2">
        <v>89.4</v>
      </c>
      <c r="D6" s="3">
        <v>7522.0</v>
      </c>
      <c r="E6" s="2">
        <v>3300.0</v>
      </c>
      <c r="F6" s="4">
        <f t="shared" si="1"/>
        <v>6724.668</v>
      </c>
      <c r="G6" s="2">
        <v>797.33</v>
      </c>
      <c r="H6" s="4">
        <f t="shared" si="2"/>
        <v>9.966625</v>
      </c>
      <c r="I6" s="2">
        <f t="shared" si="3"/>
        <v>328.898625</v>
      </c>
    </row>
    <row r="7">
      <c r="A7" s="2">
        <v>6.0</v>
      </c>
      <c r="B7" s="2" t="s">
        <v>14</v>
      </c>
      <c r="C7" s="2">
        <v>92.3</v>
      </c>
      <c r="D7" s="3">
        <v>8625.0</v>
      </c>
      <c r="E7" s="2">
        <v>3200.0</v>
      </c>
      <c r="F7" s="4">
        <f t="shared" si="1"/>
        <v>7960.875</v>
      </c>
      <c r="G7" s="2">
        <v>664.12</v>
      </c>
      <c r="H7" s="4">
        <f t="shared" si="2"/>
        <v>8.3015</v>
      </c>
      <c r="I7" s="2">
        <f t="shared" si="3"/>
        <v>265.648</v>
      </c>
    </row>
    <row r="8">
      <c r="A8" s="2">
        <v>7.0</v>
      </c>
      <c r="B8" s="2" t="s">
        <v>15</v>
      </c>
      <c r="C8" s="2">
        <v>81.4</v>
      </c>
      <c r="D8" s="3">
        <v>1531.0</v>
      </c>
      <c r="E8" s="2">
        <v>4000.0</v>
      </c>
      <c r="F8" s="4">
        <f t="shared" si="1"/>
        <v>1246.234</v>
      </c>
      <c r="G8" s="2">
        <v>284.77</v>
      </c>
      <c r="H8" s="4">
        <f t="shared" si="2"/>
        <v>3.559625</v>
      </c>
      <c r="I8" s="2">
        <f t="shared" si="3"/>
        <v>142.385</v>
      </c>
    </row>
    <row r="9">
      <c r="A9" s="2">
        <v>8.0</v>
      </c>
      <c r="B9" s="2" t="s">
        <v>16</v>
      </c>
      <c r="C9" s="2">
        <v>74.1</v>
      </c>
      <c r="D9" s="2">
        <v>885.0</v>
      </c>
      <c r="E9" s="2">
        <v>2800.0</v>
      </c>
      <c r="F9" s="4">
        <f t="shared" si="1"/>
        <v>655.785</v>
      </c>
      <c r="G9" s="2">
        <v>229.22</v>
      </c>
      <c r="H9" s="4">
        <f t="shared" si="2"/>
        <v>2.86525</v>
      </c>
      <c r="I9" s="2">
        <f t="shared" si="3"/>
        <v>80.227</v>
      </c>
    </row>
    <row r="10">
      <c r="A10" s="2">
        <v>9.0</v>
      </c>
      <c r="B10" s="2" t="s">
        <v>17</v>
      </c>
      <c r="C10" s="2">
        <v>91.2</v>
      </c>
      <c r="D10" s="2">
        <v>917.0</v>
      </c>
      <c r="E10" s="2">
        <v>3000.0</v>
      </c>
      <c r="F10" s="4">
        <f t="shared" si="1"/>
        <v>836.304</v>
      </c>
      <c r="G10" s="2">
        <v>80.7</v>
      </c>
      <c r="H10" s="4">
        <f t="shared" si="2"/>
        <v>1.00875</v>
      </c>
      <c r="I10" s="2">
        <f t="shared" si="3"/>
        <v>30.2625</v>
      </c>
    </row>
    <row r="11">
      <c r="A11" s="2">
        <v>10.0</v>
      </c>
      <c r="B11" s="2" t="s">
        <v>18</v>
      </c>
      <c r="C11" s="2">
        <v>75.3</v>
      </c>
      <c r="D11" s="2">
        <v>365.0</v>
      </c>
      <c r="E11" s="2">
        <v>2500.0</v>
      </c>
      <c r="F11" s="4">
        <f t="shared" si="1"/>
        <v>274.845</v>
      </c>
      <c r="G11" s="2">
        <v>90.15</v>
      </c>
      <c r="H11" s="4">
        <f t="shared" si="2"/>
        <v>1.126875</v>
      </c>
      <c r="I11" s="2">
        <f t="shared" si="3"/>
        <v>28.171875</v>
      </c>
    </row>
    <row r="12">
      <c r="A12" s="2">
        <v>11.0</v>
      </c>
      <c r="B12" s="2" t="s">
        <v>19</v>
      </c>
      <c r="C12" s="2">
        <v>83.5</v>
      </c>
      <c r="D12" s="2">
        <v>8.0</v>
      </c>
      <c r="E12" s="2">
        <v>1800.0</v>
      </c>
      <c r="F12" s="4">
        <f t="shared" si="1"/>
        <v>6.68</v>
      </c>
      <c r="G12" s="2">
        <v>1.32</v>
      </c>
      <c r="H12" s="4">
        <f t="shared" si="2"/>
        <v>0.0165</v>
      </c>
      <c r="I12" s="2">
        <f t="shared" si="3"/>
        <v>0.297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17.0"/>
    <col customWidth="1" min="3" max="3" width="13.63"/>
    <col customWidth="1" min="4" max="4" width="17.13"/>
    <col customWidth="1" min="5" max="5" width="17.5"/>
    <col customWidth="1" min="6" max="6" width="17.88"/>
    <col customWidth="1" min="7" max="7" width="18.5"/>
    <col customWidth="1" min="8" max="8" width="18.25"/>
  </cols>
  <sheetData>
    <row r="1">
      <c r="A1" s="1" t="s">
        <v>0</v>
      </c>
      <c r="B1" s="1" t="s">
        <v>1</v>
      </c>
      <c r="C1" s="1" t="s">
        <v>2</v>
      </c>
      <c r="D1" s="1" t="s">
        <v>8</v>
      </c>
      <c r="E1" s="1" t="s">
        <v>20</v>
      </c>
      <c r="F1" s="1" t="s">
        <v>21</v>
      </c>
      <c r="G1" s="1" t="s">
        <v>22</v>
      </c>
      <c r="H1" s="1" t="s">
        <v>23</v>
      </c>
    </row>
    <row r="2">
      <c r="A2" s="2">
        <v>1.0</v>
      </c>
      <c r="B2" s="2" t="s">
        <v>9</v>
      </c>
      <c r="C2" s="2">
        <v>86.8</v>
      </c>
      <c r="D2" s="2">
        <v>5925.84</v>
      </c>
      <c r="E2" s="2" t="s">
        <v>24</v>
      </c>
      <c r="F2" s="2" t="s">
        <v>25</v>
      </c>
      <c r="G2" s="2" t="s">
        <v>26</v>
      </c>
      <c r="H2" s="2" t="s">
        <v>27</v>
      </c>
    </row>
    <row r="3">
      <c r="A3" s="2">
        <v>2.0</v>
      </c>
      <c r="B3" s="2" t="s">
        <v>10</v>
      </c>
      <c r="C3" s="2">
        <v>86.8</v>
      </c>
      <c r="D3" s="2">
        <v>1603.83</v>
      </c>
      <c r="E3" s="2" t="s">
        <v>28</v>
      </c>
      <c r="F3" s="2" t="s">
        <v>29</v>
      </c>
      <c r="G3" s="2" t="s">
        <v>30</v>
      </c>
      <c r="H3" s="2" t="s">
        <v>31</v>
      </c>
    </row>
    <row r="4">
      <c r="A4" s="2">
        <v>3.0</v>
      </c>
      <c r="B4" s="2" t="s">
        <v>11</v>
      </c>
      <c r="C4" s="2">
        <v>91.8</v>
      </c>
      <c r="D4" s="2">
        <v>1036.21</v>
      </c>
      <c r="E4" s="2" t="s">
        <v>32</v>
      </c>
      <c r="F4" s="2" t="s">
        <v>33</v>
      </c>
      <c r="G4" s="2" t="s">
        <v>34</v>
      </c>
      <c r="H4" s="2" t="s">
        <v>35</v>
      </c>
    </row>
    <row r="5">
      <c r="A5" s="2">
        <v>4.0</v>
      </c>
      <c r="B5" s="2" t="s">
        <v>12</v>
      </c>
      <c r="C5" s="2">
        <v>86.6</v>
      </c>
      <c r="D5" s="2">
        <v>858.41</v>
      </c>
      <c r="E5" s="2" t="s">
        <v>36</v>
      </c>
      <c r="F5" s="2" t="s">
        <v>37</v>
      </c>
      <c r="G5" s="2" t="s">
        <v>38</v>
      </c>
      <c r="H5" s="2" t="s">
        <v>39</v>
      </c>
    </row>
    <row r="6">
      <c r="A6" s="2">
        <v>5.0</v>
      </c>
      <c r="B6" s="2" t="s">
        <v>13</v>
      </c>
      <c r="C6" s="2">
        <v>89.4</v>
      </c>
      <c r="D6" s="2">
        <v>328.9</v>
      </c>
      <c r="E6" s="2" t="s">
        <v>40</v>
      </c>
      <c r="F6" s="2" t="s">
        <v>41</v>
      </c>
      <c r="G6" s="2" t="s">
        <v>42</v>
      </c>
      <c r="H6" s="2" t="s">
        <v>43</v>
      </c>
    </row>
    <row r="7">
      <c r="A7" s="2">
        <v>6.0</v>
      </c>
      <c r="B7" s="2" t="s">
        <v>14</v>
      </c>
      <c r="C7" s="2">
        <v>92.3</v>
      </c>
      <c r="D7" s="2">
        <v>265.65</v>
      </c>
      <c r="E7" s="2" t="s">
        <v>44</v>
      </c>
      <c r="F7" s="2" t="s">
        <v>45</v>
      </c>
      <c r="G7" s="2" t="s">
        <v>34</v>
      </c>
      <c r="H7" s="2" t="s">
        <v>46</v>
      </c>
    </row>
    <row r="8">
      <c r="A8" s="2">
        <v>7.0</v>
      </c>
      <c r="B8" s="2" t="s">
        <v>15</v>
      </c>
      <c r="C8" s="2">
        <v>81.4</v>
      </c>
      <c r="D8" s="2">
        <v>142.38</v>
      </c>
      <c r="E8" s="2" t="s">
        <v>47</v>
      </c>
      <c r="F8" s="2" t="s">
        <v>48</v>
      </c>
      <c r="G8" s="2" t="s">
        <v>49</v>
      </c>
      <c r="H8" s="2" t="s">
        <v>50</v>
      </c>
    </row>
    <row r="9">
      <c r="A9" s="2">
        <v>8.0</v>
      </c>
      <c r="B9" s="2" t="s">
        <v>16</v>
      </c>
      <c r="C9" s="2">
        <v>74.1</v>
      </c>
      <c r="D9" s="2">
        <v>80.23</v>
      </c>
      <c r="E9" s="2" t="s">
        <v>51</v>
      </c>
      <c r="F9" s="2" t="s">
        <v>52</v>
      </c>
      <c r="G9" s="2" t="s">
        <v>53</v>
      </c>
      <c r="H9" s="2" t="s">
        <v>54</v>
      </c>
    </row>
    <row r="10">
      <c r="A10" s="2">
        <v>9.0</v>
      </c>
      <c r="B10" s="2" t="s">
        <v>17</v>
      </c>
      <c r="C10" s="2">
        <v>91.2</v>
      </c>
      <c r="D10" s="2">
        <v>30.26</v>
      </c>
      <c r="E10" s="2" t="s">
        <v>55</v>
      </c>
      <c r="F10" s="2" t="s">
        <v>56</v>
      </c>
      <c r="G10" s="2" t="s">
        <v>34</v>
      </c>
      <c r="H10" s="2" t="s">
        <v>57</v>
      </c>
    </row>
    <row r="11">
      <c r="A11" s="2">
        <v>10.0</v>
      </c>
      <c r="B11" s="2" t="s">
        <v>18</v>
      </c>
      <c r="C11" s="2">
        <v>75.3</v>
      </c>
      <c r="D11" s="2">
        <v>28.17</v>
      </c>
      <c r="E11" s="2" t="s">
        <v>58</v>
      </c>
      <c r="F11" s="2" t="s">
        <v>59</v>
      </c>
      <c r="G11" s="2" t="s">
        <v>60</v>
      </c>
      <c r="H11" s="2" t="s">
        <v>61</v>
      </c>
    </row>
    <row r="12">
      <c r="A12" s="2">
        <v>11.0</v>
      </c>
      <c r="B12" s="2" t="s">
        <v>19</v>
      </c>
      <c r="C12" s="2">
        <v>83.5</v>
      </c>
      <c r="D12" s="2">
        <v>0.3</v>
      </c>
      <c r="E12" s="2" t="s">
        <v>62</v>
      </c>
      <c r="F12" s="2" t="s">
        <v>63</v>
      </c>
      <c r="G12" s="2" t="s">
        <v>64</v>
      </c>
      <c r="H12" s="2" t="s">
        <v>65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63"/>
    <col customWidth="1" min="3" max="3" width="11.5"/>
    <col customWidth="1" min="4" max="4" width="17.13"/>
    <col customWidth="1" min="5" max="5" width="16.13"/>
    <col customWidth="1" min="6" max="6" width="11.5"/>
    <col customWidth="1" min="7" max="7" width="20.88"/>
  </cols>
  <sheetData>
    <row r="1">
      <c r="A1" s="1" t="s">
        <v>0</v>
      </c>
      <c r="B1" s="1" t="s">
        <v>1</v>
      </c>
      <c r="C1" s="1" t="s">
        <v>3</v>
      </c>
      <c r="D1" s="1" t="s">
        <v>8</v>
      </c>
      <c r="E1" s="1" t="s">
        <v>66</v>
      </c>
      <c r="F1" s="1" t="s">
        <v>67</v>
      </c>
      <c r="G1" s="1" t="s">
        <v>68</v>
      </c>
    </row>
    <row r="2">
      <c r="A2" s="2">
        <v>1.0</v>
      </c>
      <c r="B2" s="2" t="s">
        <v>69</v>
      </c>
      <c r="C2" s="3">
        <v>1531.0</v>
      </c>
      <c r="D2" s="2">
        <v>142.38</v>
      </c>
      <c r="E2" s="2">
        <f t="shared" ref="E2:E12" si="1">D2/C2</f>
        <v>0.0929980405</v>
      </c>
      <c r="F2" s="2">
        <v>153.1</v>
      </c>
      <c r="G2" s="2">
        <f t="shared" ref="G2:G12" si="2">F2*E2</f>
        <v>14.238</v>
      </c>
    </row>
    <row r="3">
      <c r="A3" s="2">
        <v>2.0</v>
      </c>
      <c r="B3" s="2" t="s">
        <v>70</v>
      </c>
      <c r="C3" s="3">
        <v>17673.0</v>
      </c>
      <c r="D3" s="2">
        <v>1603.86</v>
      </c>
      <c r="E3" s="2">
        <f t="shared" si="1"/>
        <v>0.09075199457</v>
      </c>
      <c r="F3" s="4">
        <v>1767.3</v>
      </c>
      <c r="G3" s="2">
        <f t="shared" si="2"/>
        <v>160.386</v>
      </c>
    </row>
    <row r="4">
      <c r="A4" s="2">
        <v>3.0</v>
      </c>
      <c r="B4" s="2" t="s">
        <v>71</v>
      </c>
      <c r="C4" s="2">
        <v>885.0</v>
      </c>
      <c r="D4" s="2">
        <v>80.23</v>
      </c>
      <c r="E4" s="2">
        <f t="shared" si="1"/>
        <v>0.09065536723</v>
      </c>
      <c r="F4" s="2">
        <v>88.5</v>
      </c>
      <c r="G4" s="2">
        <f t="shared" si="2"/>
        <v>8.023</v>
      </c>
    </row>
    <row r="5">
      <c r="A5" s="2">
        <v>4.0</v>
      </c>
      <c r="B5" s="2" t="s">
        <v>72</v>
      </c>
      <c r="C5" s="2">
        <v>365.0</v>
      </c>
      <c r="D5" s="2">
        <v>28.17</v>
      </c>
      <c r="E5" s="2">
        <f t="shared" si="1"/>
        <v>0.07717808219</v>
      </c>
      <c r="F5" s="2">
        <v>36.5</v>
      </c>
      <c r="G5" s="2">
        <f t="shared" si="2"/>
        <v>2.817</v>
      </c>
    </row>
    <row r="6">
      <c r="A6" s="2">
        <v>5.0</v>
      </c>
      <c r="B6" s="2" t="s">
        <v>73</v>
      </c>
      <c r="C6" s="3">
        <v>12202.0</v>
      </c>
      <c r="D6" s="2">
        <v>858.41</v>
      </c>
      <c r="E6" s="2">
        <f t="shared" si="1"/>
        <v>0.07034994263</v>
      </c>
      <c r="F6" s="4">
        <v>1220.2</v>
      </c>
      <c r="G6" s="2">
        <f t="shared" si="2"/>
        <v>85.841</v>
      </c>
    </row>
    <row r="7">
      <c r="A7" s="2">
        <v>6.0</v>
      </c>
      <c r="B7" s="2" t="s">
        <v>74</v>
      </c>
      <c r="C7" s="3">
        <v>16849.0</v>
      </c>
      <c r="D7" s="2">
        <v>1036.21</v>
      </c>
      <c r="E7" s="2">
        <f t="shared" si="1"/>
        <v>0.06149979227</v>
      </c>
      <c r="F7" s="4">
        <v>1684.9</v>
      </c>
      <c r="G7" s="2">
        <f t="shared" si="2"/>
        <v>103.621</v>
      </c>
    </row>
    <row r="8">
      <c r="A8" s="2">
        <v>7.0</v>
      </c>
      <c r="B8" s="2" t="s">
        <v>75</v>
      </c>
      <c r="C8" s="3">
        <v>102612.0</v>
      </c>
      <c r="D8" s="2">
        <v>5925.84</v>
      </c>
      <c r="E8" s="2">
        <f t="shared" si="1"/>
        <v>0.05774997076</v>
      </c>
      <c r="F8" s="4">
        <v>10261.2</v>
      </c>
      <c r="G8" s="2">
        <f t="shared" si="2"/>
        <v>592.584</v>
      </c>
    </row>
    <row r="9">
      <c r="A9" s="2">
        <v>8.0</v>
      </c>
      <c r="B9" s="2" t="s">
        <v>76</v>
      </c>
      <c r="C9" s="3">
        <v>7522.0</v>
      </c>
      <c r="D9" s="2">
        <v>328.9</v>
      </c>
      <c r="E9" s="2">
        <f t="shared" si="1"/>
        <v>0.04372507312</v>
      </c>
      <c r="F9" s="2">
        <v>752.2</v>
      </c>
      <c r="G9" s="2">
        <f t="shared" si="2"/>
        <v>32.89</v>
      </c>
    </row>
    <row r="10">
      <c r="A10" s="2">
        <v>9.0</v>
      </c>
      <c r="B10" s="2" t="s">
        <v>77</v>
      </c>
      <c r="C10" s="2">
        <v>8.0</v>
      </c>
      <c r="D10" s="2">
        <v>0.3</v>
      </c>
      <c r="E10" s="2">
        <f t="shared" si="1"/>
        <v>0.0375</v>
      </c>
      <c r="F10" s="2">
        <v>0.8</v>
      </c>
      <c r="G10" s="2">
        <f t="shared" si="2"/>
        <v>0.03</v>
      </c>
    </row>
    <row r="11">
      <c r="A11" s="2">
        <v>10.0</v>
      </c>
      <c r="B11" s="2" t="s">
        <v>78</v>
      </c>
      <c r="C11" s="2">
        <v>917.0</v>
      </c>
      <c r="D11" s="2">
        <v>30.26</v>
      </c>
      <c r="E11" s="2">
        <f t="shared" si="1"/>
        <v>0.03299890949</v>
      </c>
      <c r="F11" s="2">
        <v>91.7</v>
      </c>
      <c r="G11" s="2">
        <f t="shared" si="2"/>
        <v>3.026</v>
      </c>
    </row>
    <row r="12">
      <c r="A12" s="2">
        <v>11.0</v>
      </c>
      <c r="B12" s="2" t="s">
        <v>79</v>
      </c>
      <c r="C12" s="3">
        <v>8625.0</v>
      </c>
      <c r="D12" s="2">
        <v>265.65</v>
      </c>
      <c r="E12" s="2">
        <f t="shared" si="1"/>
        <v>0.0308</v>
      </c>
      <c r="F12" s="2">
        <v>862.5</v>
      </c>
      <c r="G12" s="2">
        <f t="shared" si="2"/>
        <v>26.565</v>
      </c>
    </row>
  </sheetData>
  <drawing r:id="rId1"/>
</worksheet>
</file>